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defaultThemeVersion="166925"/>
  <mc:AlternateContent xmlns:mc="http://schemas.openxmlformats.org/markup-compatibility/2006">
    <mc:Choice Requires="x15">
      <x15ac:absPath xmlns:x15ac="http://schemas.microsoft.com/office/spreadsheetml/2010/11/ac" url="https://bhrrc-my.sharepoint.com/personal/weber_business-humanrights_org/Documents/1 ICT/2020 Benchmark research/Website data/"/>
    </mc:Choice>
  </mc:AlternateContent>
  <xr:revisionPtr revIDLastSave="39" documentId="8_{8050B5B0-3E76-44E4-8F7E-2728C0CB52A8}" xr6:coauthVersionLast="45" xr6:coauthVersionMax="45" xr10:uidLastSave="{9E92DEF6-FCAF-4AC4-B6A9-7D3616D45528}"/>
  <bookViews>
    <workbookView xWindow="-108" yWindow="-108" windowWidth="23256" windowHeight="12576" tabRatio="864" xr2:uid="{00000000-000D-0000-FFFF-FFFF00000000}"/>
  </bookViews>
  <sheets>
    <sheet name="Overview" sheetId="36" r:id="rId1"/>
    <sheet name="1) Scoring" sheetId="22" r:id="rId2"/>
    <sheet name="2) Detailed Scoring &amp; Research" sheetId="23" r:id="rId3"/>
    <sheet name="1) Scored - 49 - old" sheetId="34" state="hidden" r:id="rId4"/>
    <sheet name="3) Non-Scored Research" sheetId="24" r:id="rId5"/>
    <sheet name="2) Non-scored  - 49 old" sheetId="35" state="hidden" r:id="rId6"/>
    <sheet name="4) Company Findings" sheetId="9" r:id="rId7"/>
    <sheet name="5) ICT Benchmark Methodology" sheetId="32" r:id="rId8"/>
    <sheet name="6) Scoring Approach" sheetId="37" r:id="rId9"/>
    <sheet name="7) Subset" sheetId="28" r:id="rId10"/>
    <sheet name="8) Sectors" sheetId="27" state="hidden" r:id="rId11"/>
  </sheets>
  <externalReferences>
    <externalReference r:id="rId12"/>
    <externalReference r:id="rId13"/>
    <externalReference r:id="rId14"/>
    <externalReference r:id="rId15"/>
  </externalReferences>
  <definedNames>
    <definedName name="_xlnm._FilterDatabase" localSheetId="3" hidden="1">'1) Scored - 49 - old'!$A$4:$EY$55</definedName>
    <definedName name="_xlnm._FilterDatabase" localSheetId="1" hidden="1">'1) Scoring'!$A$3:$AI$52</definedName>
    <definedName name="_xlnm._FilterDatabase" localSheetId="2" hidden="1">'2) Detailed Scoring &amp; Research'!$A$3:$EW$64</definedName>
    <definedName name="_xlnm._FilterDatabase" localSheetId="5" hidden="1">'2) Non-scored  - 49 old'!$A$4:$AG$53</definedName>
    <definedName name="_xlnm._FilterDatabase" localSheetId="4" hidden="1">'3) Non-Scored Research'!$A$3:$AF$63</definedName>
    <definedName name="_xlnm._FilterDatabase" localSheetId="9" hidden="1">'7) Subset'!$A$5:$AN$65</definedName>
    <definedName name="ActionstobeTaken" localSheetId="8">#REF!</definedName>
    <definedName name="ActionstobeTaken">#REF!</definedName>
    <definedName name="CIQWBGuid" hidden="1">"b8f9f279-12df-4811-a58d-c546ab9956be"</definedName>
    <definedName name="clipping">[1]misc!$A$12:$A$14</definedName>
    <definedName name="CommitmentPublicDisclosure" localSheetId="8">#REF!</definedName>
    <definedName name="CommitmentPublicDisclosure">#REF!</definedName>
    <definedName name="CommitmenttoReport" localSheetId="8">#REF!</definedName>
    <definedName name="CommitmenttoReport">#REF!</definedName>
    <definedName name="CommoditiesAddressed" localSheetId="8">#REF!</definedName>
    <definedName name="CommoditiesAddressed">#REF!</definedName>
    <definedName name="CompanyNames">'[2]5) Findings by Region'!$A$2:$A$41</definedName>
    <definedName name="ComplianceMonitoring" localSheetId="8">#REF!</definedName>
    <definedName name="ComplianceMonitoring">#REF!</definedName>
    <definedName name="Controversy" localSheetId="8">#REF!</definedName>
    <definedName name="Controversy">#REF!</definedName>
    <definedName name="ControversyInvolvement" localSheetId="8">#REF!</definedName>
    <definedName name="ControversyInvolvement">#REF!</definedName>
    <definedName name="controversystatus">[3]misc!$A$12:$A$14</definedName>
    <definedName name="CorePolicyCriteria" localSheetId="8">#REF!</definedName>
    <definedName name="CorePolicyCriteria">#REF!</definedName>
    <definedName name="DisclosureofPolicyImplementation" localSheetId="8">#REF!</definedName>
    <definedName name="DisclosureofPolicyImplementation">#REF!</definedName>
    <definedName name="DiscPerformance" localSheetId="8">#REF!</definedName>
    <definedName name="DiscPerformance">#REF!</definedName>
    <definedName name="draftstatus">[3]misc!$A$3:$A$8</definedName>
    <definedName name="EvidenceofaPolicy" localSheetId="8">#REF!</definedName>
    <definedName name="EvidenceofaPolicy">#REF!</definedName>
    <definedName name="FinancialServicesCov" localSheetId="8">#REF!</definedName>
    <definedName name="FinancialServicesCov">#REF!</definedName>
    <definedName name="FinancialServicesCoverage" localSheetId="8">#REF!</definedName>
    <definedName name="FinancialServicesCoverage">#REF!</definedName>
    <definedName name="FormalPolicy" localSheetId="8">#REF!</definedName>
    <definedName name="FormalPolicy">#REF!</definedName>
    <definedName name="FullResearch" localSheetId="3">'1) Scored - 49 - old'!$A$4:$EM$53</definedName>
    <definedName name="FullResearch" localSheetId="8">'[4]1) Scored Research'!$A$4:$EM$64</definedName>
    <definedName name="FullResearch" localSheetId="0">'[2]2) Detailed Scoring'!$A$4:$CZ$44</definedName>
    <definedName name="FullResearch">'2) Detailed Scoring &amp; Research'!$A$3:$EK$63</definedName>
    <definedName name="FullScores" localSheetId="8">'[4]3) Scores'!$A$5:$AP$54</definedName>
    <definedName name="FullScores" localSheetId="0">#REF!</definedName>
    <definedName name="FullScores">'1) Scoring'!$A$3:$AI$52</definedName>
    <definedName name="GeographicScope" localSheetId="8">#REF!</definedName>
    <definedName name="GeographicScope">#REF!</definedName>
    <definedName name="GeoScope" localSheetId="8">#REF!</definedName>
    <definedName name="GeoScope">#REF!</definedName>
    <definedName name="ImplementationPrograms" localSheetId="8">#REF!</definedName>
    <definedName name="ImplementationPrograms">#REF!</definedName>
    <definedName name="ImpliMonitExternal" localSheetId="8">#REF!</definedName>
    <definedName name="ImpliMonitExternal">#REF!</definedName>
    <definedName name="ImplMonitInternal" localSheetId="8">#REF!</definedName>
    <definedName name="ImplMonitInternal">#REF!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Research" localSheetId="5">'2) Non-scored  - 49 old'!$A$4:$AG$53</definedName>
    <definedName name="NonScoredResearch" localSheetId="8">'[4]2) Non-scored Research'!$A$4:$AE$64</definedName>
    <definedName name="NonScoredResearch" localSheetId="0">'[2]3) Non-scored Research'!$A$5:$W$44</definedName>
    <definedName name="NonScoredResearch">'3) Non-Scored Research'!$A$3:$AF$63</definedName>
    <definedName name="Option1SustainableCommodityCertification" localSheetId="8">#REF!</definedName>
    <definedName name="Option1SustainableCommodityCertification">#REF!</definedName>
    <definedName name="Option2NoSustainableCommodityCertification" localSheetId="8">#REF!</definedName>
    <definedName name="Option2NoSustainableCommodityCertification">#REF!</definedName>
    <definedName name="PerformanceReq" localSheetId="8">#REF!</definedName>
    <definedName name="PerformanceReq">#REF!</definedName>
    <definedName name="ProductsandServices" localSheetId="8">#REF!</definedName>
    <definedName name="ProductsandServices">#REF!</definedName>
    <definedName name="ProductsServices" localSheetId="8">#REF!</definedName>
    <definedName name="ProductsServices">#REF!</definedName>
    <definedName name="QuantificationofExposure" localSheetId="8">#REF!</definedName>
    <definedName name="QuantificationofExposure">#REF!</definedName>
    <definedName name="ReqCertification" localSheetId="8">#REF!</definedName>
    <definedName name="ReqCertification">#REF!</definedName>
    <definedName name="ScopeofCommoditiesAddressed" localSheetId="8">#REF!</definedName>
    <definedName name="ScopeofCommoditiesAddressed">#REF!</definedName>
    <definedName name="ScoresSummary">'[2]1) Scoring'!$A$4:$AL$44</definedName>
    <definedName name="status">[1]misc!$A$3:$A$10</definedName>
    <definedName name="Subset">'7) Subset'!$A$5:$AN$65</definedName>
    <definedName name="SupportCertificationSchemes" localSheetId="8">#REF!</definedName>
    <definedName name="SupportCertificationSchemes">#REF!</definedName>
    <definedName name="SupportSustainableCommodityCertification" localSheetId="8">#REF!</definedName>
    <definedName name="SupportSustainableCommodityCertification">#REF!</definedName>
    <definedName name="tearsheetstatus">[3]misc!$A$18:$A$21</definedName>
    <definedName name="UnderstandandQuantifyExposure" localSheetId="8">#REF!</definedName>
    <definedName name="UnderstandandQuantifyExposure">#REF!</definedName>
    <definedName name="ValueChainCov" localSheetId="8">#REF!</definedName>
    <definedName name="ValueChainCov">#REF!</definedName>
    <definedName name="ValueChainCoverage" localSheetId="8">#REF!</definedName>
    <definedName name="ValueChainCoverage">#REF!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9" l="1"/>
  <c r="C16" i="9"/>
  <c r="C14" i="9"/>
  <c r="EA26" i="23" l="1"/>
  <c r="EA52" i="23"/>
  <c r="EA8" i="23"/>
  <c r="C19" i="9" l="1"/>
  <c r="C18" i="9"/>
  <c r="C23" i="9"/>
  <c r="C26" i="9" l="1"/>
  <c r="C20" i="9" l="1"/>
  <c r="C25" i="9"/>
  <c r="C24" i="9"/>
  <c r="C22" i="9"/>
  <c r="C15" i="9"/>
  <c r="C13" i="9"/>
  <c r="C11" i="9"/>
  <c r="C10" i="9"/>
  <c r="C9" i="9"/>
  <c r="C8" i="9"/>
  <c r="C7" i="9"/>
  <c r="C6" i="9"/>
  <c r="C5" i="9"/>
  <c r="E2" i="9"/>
  <c r="F54" i="22"/>
  <c r="M56" i="35" l="1"/>
  <c r="M58" i="35"/>
  <c r="T58" i="35"/>
  <c r="S56" i="35"/>
  <c r="S57" i="35"/>
  <c r="J61" i="35"/>
  <c r="J60" i="35"/>
  <c r="X58" i="35"/>
  <c r="H58" i="35"/>
  <c r="O57" i="35"/>
  <c r="O59" i="35"/>
  <c r="N57" i="35"/>
  <c r="N59" i="35"/>
  <c r="M57" i="35"/>
  <c r="M59" i="35"/>
  <c r="H57" i="35"/>
  <c r="C57" i="35"/>
  <c r="W56" i="35"/>
  <c r="W57" i="35"/>
  <c r="O56" i="35"/>
  <c r="O58" i="35"/>
  <c r="N56" i="35"/>
  <c r="N58" i="35"/>
  <c r="J56" i="35"/>
  <c r="H56" i="35"/>
  <c r="C56" i="35"/>
  <c r="C55" i="35"/>
  <c r="H60" i="35"/>
  <c r="G56" i="35"/>
  <c r="T59" i="35"/>
  <c r="X59" i="35"/>
  <c r="G57" i="35"/>
  <c r="G58" i="35"/>
  <c r="BS75" i="34"/>
  <c r="BT58" i="34"/>
  <c r="BT59" i="34"/>
  <c r="BT60" i="34"/>
  <c r="BT61" i="34"/>
  <c r="EK63" i="34"/>
  <c r="EJ63" i="34"/>
  <c r="EI63" i="34"/>
  <c r="EE63" i="34"/>
  <c r="ED63" i="34"/>
  <c r="DY63" i="34"/>
  <c r="DX63" i="34"/>
  <c r="DW63" i="34"/>
  <c r="DV63" i="34"/>
  <c r="DR63" i="34"/>
  <c r="DQ63" i="34"/>
  <c r="DP63" i="34"/>
  <c r="DO63" i="34"/>
  <c r="DN63" i="34"/>
  <c r="DJ63" i="34"/>
  <c r="DI63" i="34"/>
  <c r="DH63" i="34"/>
  <c r="DG63" i="34"/>
  <c r="DF63" i="34"/>
  <c r="DB63" i="34"/>
  <c r="DA63" i="34"/>
  <c r="CZ63" i="34"/>
  <c r="CY63" i="34"/>
  <c r="CX63" i="34"/>
  <c r="CT63" i="34"/>
  <c r="CS63" i="34"/>
  <c r="CR63" i="34"/>
  <c r="CQ63" i="34"/>
  <c r="CM63" i="34"/>
  <c r="CL63" i="34"/>
  <c r="CK63" i="34"/>
  <c r="CJ63" i="34"/>
  <c r="CF63" i="34"/>
  <c r="CE63" i="34"/>
  <c r="CD63" i="34"/>
  <c r="BZ63" i="34"/>
  <c r="BY63" i="34"/>
  <c r="BU63" i="34"/>
  <c r="BT63" i="34"/>
  <c r="BP63" i="34"/>
  <c r="BO63" i="34"/>
  <c r="BN63" i="34"/>
  <c r="BJ63" i="34"/>
  <c r="BI63" i="34"/>
  <c r="BH63" i="34"/>
  <c r="BD63" i="34"/>
  <c r="AZ63" i="34"/>
  <c r="AY63" i="34"/>
  <c r="AX63" i="34"/>
  <c r="AW63" i="34"/>
  <c r="AS63" i="34"/>
  <c r="AR63" i="34"/>
  <c r="AN63" i="34"/>
  <c r="AM63" i="34"/>
  <c r="AL63" i="34"/>
  <c r="AK63" i="34"/>
  <c r="AG63" i="34"/>
  <c r="AF63" i="34"/>
  <c r="AB63" i="34"/>
  <c r="AA63" i="34"/>
  <c r="Z63" i="34"/>
  <c r="V63" i="34"/>
  <c r="U63" i="34"/>
  <c r="Q63" i="34"/>
  <c r="P63" i="34"/>
  <c r="O63" i="34"/>
  <c r="N63" i="34"/>
  <c r="M63" i="34"/>
  <c r="I63" i="34"/>
  <c r="EK62" i="34"/>
  <c r="EJ62" i="34"/>
  <c r="EI62" i="34"/>
  <c r="EE62" i="34"/>
  <c r="ED62" i="34"/>
  <c r="DY62" i="34"/>
  <c r="DX62" i="34"/>
  <c r="DW62" i="34"/>
  <c r="DV62" i="34"/>
  <c r="DR62" i="34"/>
  <c r="DQ62" i="34"/>
  <c r="DP62" i="34"/>
  <c r="DO62" i="34"/>
  <c r="DN62" i="34"/>
  <c r="DJ62" i="34"/>
  <c r="DI62" i="34"/>
  <c r="DH62" i="34"/>
  <c r="DG62" i="34"/>
  <c r="DF62" i="34"/>
  <c r="DB62" i="34"/>
  <c r="DA62" i="34"/>
  <c r="CZ62" i="34"/>
  <c r="CY62" i="34"/>
  <c r="CX62" i="34"/>
  <c r="CT62" i="34"/>
  <c r="CS62" i="34"/>
  <c r="CR62" i="34"/>
  <c r="CQ62" i="34"/>
  <c r="CM62" i="34"/>
  <c r="CL62" i="34"/>
  <c r="CK62" i="34"/>
  <c r="CJ62" i="34"/>
  <c r="CF62" i="34"/>
  <c r="CE62" i="34"/>
  <c r="CD62" i="34"/>
  <c r="BZ62" i="34"/>
  <c r="BY62" i="34"/>
  <c r="BU62" i="34"/>
  <c r="BT62" i="34"/>
  <c r="BP62" i="34"/>
  <c r="BO62" i="34"/>
  <c r="BN62" i="34"/>
  <c r="BJ62" i="34"/>
  <c r="BI62" i="34"/>
  <c r="BH62" i="34"/>
  <c r="BD62" i="34"/>
  <c r="AZ62" i="34"/>
  <c r="AY62" i="34"/>
  <c r="AX62" i="34"/>
  <c r="AW62" i="34"/>
  <c r="AS62" i="34"/>
  <c r="AR62" i="34"/>
  <c r="AN62" i="34"/>
  <c r="AM62" i="34"/>
  <c r="AL62" i="34"/>
  <c r="AK62" i="34"/>
  <c r="AG62" i="34"/>
  <c r="AF62" i="34"/>
  <c r="AB62" i="34"/>
  <c r="AA62" i="34"/>
  <c r="Z62" i="34"/>
  <c r="V62" i="34"/>
  <c r="U62" i="34"/>
  <c r="Q62" i="34"/>
  <c r="P62" i="34"/>
  <c r="O62" i="34"/>
  <c r="N62" i="34"/>
  <c r="M62" i="34"/>
  <c r="I62" i="34"/>
  <c r="EE60" i="34"/>
  <c r="EE61" i="34"/>
  <c r="ED60" i="34"/>
  <c r="ED61" i="34"/>
  <c r="DA60" i="34"/>
  <c r="BU60" i="34"/>
  <c r="BU61" i="34"/>
  <c r="AZ60" i="34"/>
  <c r="AY60" i="34"/>
  <c r="AX60" i="34"/>
  <c r="AW60" i="34"/>
  <c r="AS60" i="34"/>
  <c r="AR60" i="34"/>
  <c r="AN60" i="34"/>
  <c r="AM60" i="34"/>
  <c r="AL60" i="34"/>
  <c r="AK60" i="34"/>
  <c r="EK58" i="34"/>
  <c r="EK59" i="34"/>
  <c r="EJ58" i="34"/>
  <c r="EJ59" i="34"/>
  <c r="EI58" i="34"/>
  <c r="EI59" i="34"/>
  <c r="EE58" i="34"/>
  <c r="EE59" i="34"/>
  <c r="ED58" i="34"/>
  <c r="ED59" i="34"/>
  <c r="DY58" i="34"/>
  <c r="DY59" i="34"/>
  <c r="DX58" i="34"/>
  <c r="DX59" i="34"/>
  <c r="DW58" i="34"/>
  <c r="DW59" i="34"/>
  <c r="DV58" i="34"/>
  <c r="DV59" i="34"/>
  <c r="DR58" i="34"/>
  <c r="DR59" i="34"/>
  <c r="DQ58" i="34"/>
  <c r="DQ59" i="34"/>
  <c r="DP58" i="34"/>
  <c r="DP59" i="34"/>
  <c r="DO58" i="34"/>
  <c r="DO59" i="34"/>
  <c r="DN58" i="34"/>
  <c r="DN59" i="34"/>
  <c r="DJ58" i="34"/>
  <c r="DJ59" i="34"/>
  <c r="DI58" i="34"/>
  <c r="DI59" i="34"/>
  <c r="DH58" i="34"/>
  <c r="DH59" i="34"/>
  <c r="DG58" i="34"/>
  <c r="DG59" i="34"/>
  <c r="DF58" i="34"/>
  <c r="DF59" i="34"/>
  <c r="DB58" i="34"/>
  <c r="DB59" i="34"/>
  <c r="DA58" i="34"/>
  <c r="DA59" i="34"/>
  <c r="CZ58" i="34"/>
  <c r="CZ59" i="34"/>
  <c r="CY58" i="34"/>
  <c r="CY59" i="34"/>
  <c r="CX58" i="34"/>
  <c r="CX59" i="34"/>
  <c r="CT58" i="34"/>
  <c r="CT59" i="34"/>
  <c r="CS58" i="34"/>
  <c r="CS59" i="34"/>
  <c r="CR58" i="34"/>
  <c r="CR59" i="34"/>
  <c r="CQ58" i="34"/>
  <c r="CQ59" i="34"/>
  <c r="CM58" i="34"/>
  <c r="CM59" i="34"/>
  <c r="CL58" i="34"/>
  <c r="CL59" i="34"/>
  <c r="CK58" i="34"/>
  <c r="CK59" i="34"/>
  <c r="CJ58" i="34"/>
  <c r="CJ59" i="34"/>
  <c r="CF58" i="34"/>
  <c r="CF59" i="34"/>
  <c r="CE58" i="34"/>
  <c r="CE59" i="34"/>
  <c r="CD58" i="34"/>
  <c r="CD59" i="34"/>
  <c r="BZ58" i="34"/>
  <c r="BZ59" i="34"/>
  <c r="BY58" i="34"/>
  <c r="BY59" i="34"/>
  <c r="BU58" i="34"/>
  <c r="BU59" i="34"/>
  <c r="BP58" i="34"/>
  <c r="BP59" i="34"/>
  <c r="BO58" i="34"/>
  <c r="BO59" i="34"/>
  <c r="BN58" i="34"/>
  <c r="BN59" i="34"/>
  <c r="BJ58" i="34"/>
  <c r="BJ59" i="34"/>
  <c r="BI58" i="34"/>
  <c r="BI59" i="34"/>
  <c r="BH58" i="34"/>
  <c r="BH59" i="34"/>
  <c r="BD58" i="34"/>
  <c r="BD59" i="34"/>
  <c r="AZ58" i="34"/>
  <c r="AZ59" i="34"/>
  <c r="AY58" i="34"/>
  <c r="AY59" i="34"/>
  <c r="AX58" i="34"/>
  <c r="AX59" i="34"/>
  <c r="AW58" i="34"/>
  <c r="AW59" i="34"/>
  <c r="AS58" i="34"/>
  <c r="AS59" i="34"/>
  <c r="AR58" i="34"/>
  <c r="AR59" i="34"/>
  <c r="AN58" i="34"/>
  <c r="AN59" i="34"/>
  <c r="AM58" i="34"/>
  <c r="AM59" i="34"/>
  <c r="AL58" i="34"/>
  <c r="AL59" i="34"/>
  <c r="AK58" i="34"/>
  <c r="AK59" i="34"/>
  <c r="AG58" i="34"/>
  <c r="AG59" i="34"/>
  <c r="AF58" i="34"/>
  <c r="AF59" i="34"/>
  <c r="AB58" i="34"/>
  <c r="AB59" i="34"/>
  <c r="AA58" i="34"/>
  <c r="AA59" i="34"/>
  <c r="Z58" i="34"/>
  <c r="Z59" i="34"/>
  <c r="V58" i="34"/>
  <c r="V59" i="34"/>
  <c r="U58" i="34"/>
  <c r="U59" i="34"/>
  <c r="Q58" i="34"/>
  <c r="Q59" i="34"/>
  <c r="P58" i="34"/>
  <c r="P59" i="34"/>
  <c r="O58" i="34"/>
  <c r="O59" i="34"/>
  <c r="N58" i="34"/>
  <c r="N59" i="34"/>
  <c r="M58" i="34"/>
  <c r="M59" i="34"/>
  <c r="I58" i="34"/>
  <c r="I59" i="34"/>
  <c r="EK57" i="34"/>
  <c r="EJ57" i="34"/>
  <c r="EI57" i="34"/>
  <c r="EE57" i="34"/>
  <c r="ED57" i="34"/>
  <c r="DY57" i="34"/>
  <c r="DX57" i="34"/>
  <c r="DW57" i="34"/>
  <c r="DV57" i="34"/>
  <c r="DR57" i="34"/>
  <c r="DQ57" i="34"/>
  <c r="DP57" i="34"/>
  <c r="DO57" i="34"/>
  <c r="DN57" i="34"/>
  <c r="DJ57" i="34"/>
  <c r="DI57" i="34"/>
  <c r="DH57" i="34"/>
  <c r="DG57" i="34"/>
  <c r="DF57" i="34"/>
  <c r="DB57" i="34"/>
  <c r="DA57" i="34"/>
  <c r="CZ57" i="34"/>
  <c r="CY57" i="34"/>
  <c r="CX57" i="34"/>
  <c r="CT57" i="34"/>
  <c r="CS57" i="34"/>
  <c r="CR57" i="34"/>
  <c r="CQ57" i="34"/>
  <c r="CM57" i="34"/>
  <c r="CL57" i="34"/>
  <c r="CK57" i="34"/>
  <c r="CJ57" i="34"/>
  <c r="CF57" i="34"/>
  <c r="CE57" i="34"/>
  <c r="CD57" i="34"/>
  <c r="BZ57" i="34"/>
  <c r="BY57" i="34"/>
  <c r="BU57" i="34"/>
  <c r="BT57" i="34"/>
  <c r="BP57" i="34"/>
  <c r="BO57" i="34"/>
  <c r="BN57" i="34"/>
  <c r="BJ57" i="34"/>
  <c r="BI57" i="34"/>
  <c r="BH57" i="34"/>
  <c r="BD57" i="34"/>
  <c r="AZ57" i="34"/>
  <c r="AY57" i="34"/>
  <c r="AX57" i="34"/>
  <c r="AW57" i="34"/>
  <c r="AS57" i="34"/>
  <c r="AR57" i="34"/>
  <c r="AN57" i="34"/>
  <c r="AM57" i="34"/>
  <c r="AL57" i="34"/>
  <c r="AK57" i="34"/>
  <c r="AG57" i="34"/>
  <c r="AF57" i="34"/>
  <c r="AB57" i="34"/>
  <c r="AA57" i="34"/>
  <c r="Z57" i="34"/>
  <c r="V57" i="34"/>
  <c r="U57" i="34"/>
  <c r="Q57" i="34"/>
  <c r="P57" i="34"/>
  <c r="O57" i="34"/>
  <c r="N57" i="34"/>
  <c r="M57" i="34"/>
  <c r="I57" i="34"/>
  <c r="EB56" i="34"/>
  <c r="EC53" i="34"/>
  <c r="DU53" i="34"/>
  <c r="DM53" i="34"/>
  <c r="DE53" i="34"/>
  <c r="CW53" i="34"/>
  <c r="CP53" i="34"/>
  <c r="CI53" i="34"/>
  <c r="CC53" i="34"/>
  <c r="BX53" i="34"/>
  <c r="BS53" i="34"/>
  <c r="BM53" i="34"/>
  <c r="BG53" i="34"/>
  <c r="BC53" i="34"/>
  <c r="AV53" i="34"/>
  <c r="AQ53" i="34"/>
  <c r="AJ53" i="34"/>
  <c r="AE53" i="34"/>
  <c r="Y53" i="34"/>
  <c r="T53" i="34"/>
  <c r="L53" i="34"/>
  <c r="H53" i="34"/>
  <c r="EC52" i="34"/>
  <c r="DU52" i="34"/>
  <c r="DM52" i="34"/>
  <c r="DE52" i="34"/>
  <c r="CW52" i="34"/>
  <c r="CP52" i="34"/>
  <c r="CI52" i="34"/>
  <c r="CC52" i="34"/>
  <c r="BX52" i="34"/>
  <c r="BS52" i="34"/>
  <c r="BM52" i="34"/>
  <c r="BG52" i="34"/>
  <c r="BC52" i="34"/>
  <c r="AV52" i="34"/>
  <c r="AQ52" i="34"/>
  <c r="AJ52" i="34"/>
  <c r="AE52" i="34"/>
  <c r="Y52" i="34"/>
  <c r="T52" i="34"/>
  <c r="L52" i="34"/>
  <c r="H52" i="34"/>
  <c r="EC51" i="34"/>
  <c r="DU51" i="34"/>
  <c r="DM51" i="34"/>
  <c r="DE51" i="34"/>
  <c r="CW51" i="34"/>
  <c r="CP51" i="34"/>
  <c r="CI51" i="34"/>
  <c r="CC51" i="34"/>
  <c r="BX51" i="34"/>
  <c r="BS51" i="34"/>
  <c r="BM51" i="34"/>
  <c r="BG51" i="34"/>
  <c r="BC51" i="34"/>
  <c r="AV51" i="34"/>
  <c r="AQ51" i="34"/>
  <c r="AJ51" i="34"/>
  <c r="AE51" i="34"/>
  <c r="Y51" i="34"/>
  <c r="T51" i="34"/>
  <c r="L51" i="34"/>
  <c r="H51" i="34"/>
  <c r="EC47" i="34"/>
  <c r="DU47" i="34"/>
  <c r="DM47" i="34"/>
  <c r="DE47" i="34"/>
  <c r="CW47" i="34"/>
  <c r="CP47" i="34"/>
  <c r="CI47" i="34"/>
  <c r="CC47" i="34"/>
  <c r="BX47" i="34"/>
  <c r="BS47" i="34"/>
  <c r="BM47" i="34"/>
  <c r="BG47" i="34"/>
  <c r="BC47" i="34"/>
  <c r="AV47" i="34"/>
  <c r="AQ47" i="34"/>
  <c r="AJ47" i="34"/>
  <c r="AE47" i="34"/>
  <c r="Y47" i="34"/>
  <c r="T47" i="34"/>
  <c r="L47" i="34"/>
  <c r="H47" i="34"/>
  <c r="EC46" i="34"/>
  <c r="DU46" i="34"/>
  <c r="DM46" i="34"/>
  <c r="DE46" i="34"/>
  <c r="CW46" i="34"/>
  <c r="CP46" i="34"/>
  <c r="CI46" i="34"/>
  <c r="CC46" i="34"/>
  <c r="BX46" i="34"/>
  <c r="BS46" i="34"/>
  <c r="BM46" i="34"/>
  <c r="BG46" i="34"/>
  <c r="BC46" i="34"/>
  <c r="AV46" i="34"/>
  <c r="AQ46" i="34"/>
  <c r="AJ46" i="34"/>
  <c r="AE46" i="34"/>
  <c r="Y46" i="34"/>
  <c r="T46" i="34"/>
  <c r="L46" i="34"/>
  <c r="H46" i="34"/>
  <c r="EC50" i="34"/>
  <c r="DU50" i="34"/>
  <c r="DM50" i="34"/>
  <c r="DE50" i="34"/>
  <c r="CW50" i="34"/>
  <c r="CP50" i="34"/>
  <c r="CI50" i="34"/>
  <c r="CC50" i="34"/>
  <c r="BX50" i="34"/>
  <c r="BS50" i="34"/>
  <c r="BM50" i="34"/>
  <c r="BG50" i="34"/>
  <c r="BC50" i="34"/>
  <c r="AV50" i="34"/>
  <c r="AQ50" i="34"/>
  <c r="AJ50" i="34"/>
  <c r="AE50" i="34"/>
  <c r="Y50" i="34"/>
  <c r="T50" i="34"/>
  <c r="L50" i="34"/>
  <c r="H50" i="34"/>
  <c r="EC31" i="34"/>
  <c r="DU31" i="34"/>
  <c r="DM31" i="34"/>
  <c r="DE31" i="34"/>
  <c r="CW31" i="34"/>
  <c r="CP31" i="34"/>
  <c r="CI31" i="34"/>
  <c r="CC31" i="34"/>
  <c r="BX31" i="34"/>
  <c r="BS31" i="34"/>
  <c r="BM31" i="34"/>
  <c r="BG31" i="34"/>
  <c r="BC31" i="34"/>
  <c r="AV31" i="34"/>
  <c r="AQ31" i="34"/>
  <c r="AJ31" i="34"/>
  <c r="AE31" i="34"/>
  <c r="Y31" i="34"/>
  <c r="T31" i="34"/>
  <c r="L31" i="34"/>
  <c r="H31" i="34"/>
  <c r="EC24" i="34"/>
  <c r="DU24" i="34"/>
  <c r="DM24" i="34"/>
  <c r="DE24" i="34"/>
  <c r="CW24" i="34"/>
  <c r="CP24" i="34"/>
  <c r="CI24" i="34"/>
  <c r="CC24" i="34"/>
  <c r="BX24" i="34"/>
  <c r="BS24" i="34"/>
  <c r="BM24" i="34"/>
  <c r="BG24" i="34"/>
  <c r="BC24" i="34"/>
  <c r="AV24" i="34"/>
  <c r="AQ24" i="34"/>
  <c r="AJ24" i="34"/>
  <c r="AE24" i="34"/>
  <c r="Y24" i="34"/>
  <c r="T24" i="34"/>
  <c r="L24" i="34"/>
  <c r="H24" i="34"/>
  <c r="EC13" i="34"/>
  <c r="DU13" i="34"/>
  <c r="DM13" i="34"/>
  <c r="DE13" i="34"/>
  <c r="CW13" i="34"/>
  <c r="CP13" i="34"/>
  <c r="CI13" i="34"/>
  <c r="CC13" i="34"/>
  <c r="BX13" i="34"/>
  <c r="BS13" i="34"/>
  <c r="BM13" i="34"/>
  <c r="BG13" i="34"/>
  <c r="BC13" i="34"/>
  <c r="AV13" i="34"/>
  <c r="AQ13" i="34"/>
  <c r="AJ13" i="34"/>
  <c r="AE13" i="34"/>
  <c r="Y13" i="34"/>
  <c r="T13" i="34"/>
  <c r="L13" i="34"/>
  <c r="H13" i="34"/>
  <c r="EC15" i="34"/>
  <c r="DU15" i="34"/>
  <c r="DM15" i="34"/>
  <c r="DE15" i="34"/>
  <c r="CW15" i="34"/>
  <c r="CP15" i="34"/>
  <c r="CI15" i="34"/>
  <c r="CC15" i="34"/>
  <c r="BX15" i="34"/>
  <c r="BS15" i="34"/>
  <c r="BM15" i="34"/>
  <c r="BG15" i="34"/>
  <c r="BC15" i="34"/>
  <c r="AV15" i="34"/>
  <c r="AQ15" i="34"/>
  <c r="AJ15" i="34"/>
  <c r="AE15" i="34"/>
  <c r="Y15" i="34"/>
  <c r="T15" i="34"/>
  <c r="L15" i="34"/>
  <c r="H15" i="34"/>
  <c r="EC16" i="34"/>
  <c r="DU16" i="34"/>
  <c r="DM16" i="34"/>
  <c r="DE16" i="34"/>
  <c r="CW16" i="34"/>
  <c r="CP16" i="34"/>
  <c r="CI16" i="34"/>
  <c r="CC16" i="34"/>
  <c r="BX16" i="34"/>
  <c r="BS16" i="34"/>
  <c r="BM16" i="34"/>
  <c r="BG16" i="34"/>
  <c r="BC16" i="34"/>
  <c r="AV16" i="34"/>
  <c r="AQ16" i="34"/>
  <c r="AJ16" i="34"/>
  <c r="AE16" i="34"/>
  <c r="Y16" i="34"/>
  <c r="T16" i="34"/>
  <c r="L16" i="34"/>
  <c r="H16" i="34"/>
  <c r="EC33" i="34"/>
  <c r="DU33" i="34"/>
  <c r="DM33" i="34"/>
  <c r="DE33" i="34"/>
  <c r="CW33" i="34"/>
  <c r="CP33" i="34"/>
  <c r="CI33" i="34"/>
  <c r="CC33" i="34"/>
  <c r="BX33" i="34"/>
  <c r="BS33" i="34"/>
  <c r="BM33" i="34"/>
  <c r="BG33" i="34"/>
  <c r="BC33" i="34"/>
  <c r="AV33" i="34"/>
  <c r="AQ33" i="34"/>
  <c r="AJ33" i="34"/>
  <c r="AE33" i="34"/>
  <c r="Y33" i="34"/>
  <c r="T33" i="34"/>
  <c r="L33" i="34"/>
  <c r="H33" i="34"/>
  <c r="EC45" i="34"/>
  <c r="DU45" i="34"/>
  <c r="DM45" i="34"/>
  <c r="DE45" i="34"/>
  <c r="CW45" i="34"/>
  <c r="CP45" i="34"/>
  <c r="CI45" i="34"/>
  <c r="CC45" i="34"/>
  <c r="BX45" i="34"/>
  <c r="BS45" i="34"/>
  <c r="BM45" i="34"/>
  <c r="BG45" i="34"/>
  <c r="BC45" i="34"/>
  <c r="AV45" i="34"/>
  <c r="AQ45" i="34"/>
  <c r="AJ45" i="34"/>
  <c r="AE45" i="34"/>
  <c r="Y45" i="34"/>
  <c r="T45" i="34"/>
  <c r="L45" i="34"/>
  <c r="H45" i="34"/>
  <c r="EC44" i="34"/>
  <c r="DU44" i="34"/>
  <c r="DM44" i="34"/>
  <c r="DE44" i="34"/>
  <c r="CW44" i="34"/>
  <c r="CP44" i="34"/>
  <c r="CI44" i="34"/>
  <c r="CC44" i="34"/>
  <c r="BX44" i="34"/>
  <c r="BS44" i="34"/>
  <c r="BM44" i="34"/>
  <c r="BG44" i="34"/>
  <c r="BC44" i="34"/>
  <c r="AV44" i="34"/>
  <c r="AQ44" i="34"/>
  <c r="AJ44" i="34"/>
  <c r="AE44" i="34"/>
  <c r="Y44" i="34"/>
  <c r="T44" i="34"/>
  <c r="L44" i="34"/>
  <c r="H44" i="34"/>
  <c r="EC43" i="34"/>
  <c r="DU43" i="34"/>
  <c r="DM43" i="34"/>
  <c r="DE43" i="34"/>
  <c r="CW43" i="34"/>
  <c r="CP43" i="34"/>
  <c r="CI43" i="34"/>
  <c r="CC43" i="34"/>
  <c r="BX43" i="34"/>
  <c r="BS43" i="34"/>
  <c r="BM43" i="34"/>
  <c r="BG43" i="34"/>
  <c r="BC43" i="34"/>
  <c r="AV43" i="34"/>
  <c r="AQ43" i="34"/>
  <c r="AJ43" i="34"/>
  <c r="AE43" i="34"/>
  <c r="Y43" i="34"/>
  <c r="T43" i="34"/>
  <c r="L43" i="34"/>
  <c r="H43" i="34"/>
  <c r="EC42" i="34"/>
  <c r="DU42" i="34"/>
  <c r="DM42" i="34"/>
  <c r="DE42" i="34"/>
  <c r="CW42" i="34"/>
  <c r="CP42" i="34"/>
  <c r="CI42" i="34"/>
  <c r="CC42" i="34"/>
  <c r="BX42" i="34"/>
  <c r="BS42" i="34"/>
  <c r="BM42" i="34"/>
  <c r="BG42" i="34"/>
  <c r="BC42" i="34"/>
  <c r="AV42" i="34"/>
  <c r="AQ42" i="34"/>
  <c r="AJ42" i="34"/>
  <c r="AE42" i="34"/>
  <c r="Y42" i="34"/>
  <c r="T42" i="34"/>
  <c r="L42" i="34"/>
  <c r="H42" i="34"/>
  <c r="EC32" i="34"/>
  <c r="DU32" i="34"/>
  <c r="DM32" i="34"/>
  <c r="DE32" i="34"/>
  <c r="CW32" i="34"/>
  <c r="CP32" i="34"/>
  <c r="CI32" i="34"/>
  <c r="CC32" i="34"/>
  <c r="BX32" i="34"/>
  <c r="BS32" i="34"/>
  <c r="BM32" i="34"/>
  <c r="BG32" i="34"/>
  <c r="BC32" i="34"/>
  <c r="AV32" i="34"/>
  <c r="AQ32" i="34"/>
  <c r="AJ32" i="34"/>
  <c r="AE32" i="34"/>
  <c r="Y32" i="34"/>
  <c r="T32" i="34"/>
  <c r="L32" i="34"/>
  <c r="H32" i="34"/>
  <c r="EC49" i="34"/>
  <c r="DU49" i="34"/>
  <c r="DM49" i="34"/>
  <c r="DE49" i="34"/>
  <c r="CW49" i="34"/>
  <c r="CP49" i="34"/>
  <c r="CI49" i="34"/>
  <c r="CC49" i="34"/>
  <c r="BX49" i="34"/>
  <c r="BS49" i="34"/>
  <c r="BM49" i="34"/>
  <c r="BG49" i="34"/>
  <c r="BC49" i="34"/>
  <c r="AV49" i="34"/>
  <c r="AQ49" i="34"/>
  <c r="AJ49" i="34"/>
  <c r="AE49" i="34"/>
  <c r="Y49" i="34"/>
  <c r="T49" i="34"/>
  <c r="L49" i="34"/>
  <c r="H49" i="34"/>
  <c r="EC36" i="34"/>
  <c r="DU36" i="34"/>
  <c r="DM36" i="34"/>
  <c r="DE36" i="34"/>
  <c r="CW36" i="34"/>
  <c r="CP36" i="34"/>
  <c r="CI36" i="34"/>
  <c r="CC36" i="34"/>
  <c r="BX36" i="34"/>
  <c r="BS36" i="34"/>
  <c r="BM36" i="34"/>
  <c r="BG36" i="34"/>
  <c r="BC36" i="34"/>
  <c r="AV36" i="34"/>
  <c r="AQ36" i="34"/>
  <c r="AJ36" i="34"/>
  <c r="AE36" i="34"/>
  <c r="Y36" i="34"/>
  <c r="T36" i="34"/>
  <c r="L36" i="34"/>
  <c r="H36" i="34"/>
  <c r="EC29" i="34"/>
  <c r="DU29" i="34"/>
  <c r="DM29" i="34"/>
  <c r="DE29" i="34"/>
  <c r="CW29" i="34"/>
  <c r="CP29" i="34"/>
  <c r="CI29" i="34"/>
  <c r="CC29" i="34"/>
  <c r="BX29" i="34"/>
  <c r="BS29" i="34"/>
  <c r="BM29" i="34"/>
  <c r="BG29" i="34"/>
  <c r="BC29" i="34"/>
  <c r="AV29" i="34"/>
  <c r="AQ29" i="34"/>
  <c r="AJ29" i="34"/>
  <c r="AE29" i="34"/>
  <c r="Y29" i="34"/>
  <c r="T29" i="34"/>
  <c r="L29" i="34"/>
  <c r="H29" i="34"/>
  <c r="EC35" i="34"/>
  <c r="DU35" i="34"/>
  <c r="DM35" i="34"/>
  <c r="DE35" i="34"/>
  <c r="CW35" i="34"/>
  <c r="CP35" i="34"/>
  <c r="CI35" i="34"/>
  <c r="CC35" i="34"/>
  <c r="BX35" i="34"/>
  <c r="BS35" i="34"/>
  <c r="BM35" i="34"/>
  <c r="BG35" i="34"/>
  <c r="BC35" i="34"/>
  <c r="AV35" i="34"/>
  <c r="AQ35" i="34"/>
  <c r="AJ35" i="34"/>
  <c r="AE35" i="34"/>
  <c r="Y35" i="34"/>
  <c r="T35" i="34"/>
  <c r="L35" i="34"/>
  <c r="H35" i="34"/>
  <c r="EC27" i="34"/>
  <c r="DU27" i="34"/>
  <c r="DM27" i="34"/>
  <c r="DE27" i="34"/>
  <c r="CW27" i="34"/>
  <c r="CP27" i="34"/>
  <c r="CI27" i="34"/>
  <c r="CC27" i="34"/>
  <c r="BX27" i="34"/>
  <c r="BS27" i="34"/>
  <c r="BM27" i="34"/>
  <c r="BG27" i="34"/>
  <c r="BC27" i="34"/>
  <c r="AV27" i="34"/>
  <c r="AQ27" i="34"/>
  <c r="AJ27" i="34"/>
  <c r="AE27" i="34"/>
  <c r="Y27" i="34"/>
  <c r="T27" i="34"/>
  <c r="L27" i="34"/>
  <c r="H27" i="34"/>
  <c r="EC28" i="34"/>
  <c r="DU28" i="34"/>
  <c r="DM28" i="34"/>
  <c r="DE28" i="34"/>
  <c r="CW28" i="34"/>
  <c r="CP28" i="34"/>
  <c r="CI28" i="34"/>
  <c r="CC28" i="34"/>
  <c r="BX28" i="34"/>
  <c r="BS28" i="34"/>
  <c r="BM28" i="34"/>
  <c r="BG28" i="34"/>
  <c r="BC28" i="34"/>
  <c r="AV28" i="34"/>
  <c r="AQ28" i="34"/>
  <c r="AJ28" i="34"/>
  <c r="AE28" i="34"/>
  <c r="Y28" i="34"/>
  <c r="T28" i="34"/>
  <c r="L28" i="34"/>
  <c r="H28" i="34"/>
  <c r="EC41" i="34"/>
  <c r="DU41" i="34"/>
  <c r="DM41" i="34"/>
  <c r="DE41" i="34"/>
  <c r="CW41" i="34"/>
  <c r="CP41" i="34"/>
  <c r="CI41" i="34"/>
  <c r="CC41" i="34"/>
  <c r="BX41" i="34"/>
  <c r="BS41" i="34"/>
  <c r="BM41" i="34"/>
  <c r="BG41" i="34"/>
  <c r="BC41" i="34"/>
  <c r="AV41" i="34"/>
  <c r="AQ41" i="34"/>
  <c r="AJ41" i="34"/>
  <c r="AE41" i="34"/>
  <c r="Y41" i="34"/>
  <c r="T41" i="34"/>
  <c r="L41" i="34"/>
  <c r="H41" i="34"/>
  <c r="EC40" i="34"/>
  <c r="DU40" i="34"/>
  <c r="DM40" i="34"/>
  <c r="DE40" i="34"/>
  <c r="CW40" i="34"/>
  <c r="CP40" i="34"/>
  <c r="CI40" i="34"/>
  <c r="CC40" i="34"/>
  <c r="BX40" i="34"/>
  <c r="BS40" i="34"/>
  <c r="BM40" i="34"/>
  <c r="BG40" i="34"/>
  <c r="BC40" i="34"/>
  <c r="AV40" i="34"/>
  <c r="AQ40" i="34"/>
  <c r="AJ40" i="34"/>
  <c r="AE40" i="34"/>
  <c r="Y40" i="34"/>
  <c r="T40" i="34"/>
  <c r="L40" i="34"/>
  <c r="H40" i="34"/>
  <c r="EC39" i="34"/>
  <c r="DU39" i="34"/>
  <c r="DM39" i="34"/>
  <c r="DE39" i="34"/>
  <c r="CW39" i="34"/>
  <c r="CP39" i="34"/>
  <c r="CI39" i="34"/>
  <c r="CC39" i="34"/>
  <c r="BX39" i="34"/>
  <c r="BS39" i="34"/>
  <c r="BM39" i="34"/>
  <c r="BG39" i="34"/>
  <c r="BC39" i="34"/>
  <c r="AV39" i="34"/>
  <c r="AQ39" i="34"/>
  <c r="AJ39" i="34"/>
  <c r="AE39" i="34"/>
  <c r="Y39" i="34"/>
  <c r="T39" i="34"/>
  <c r="L39" i="34"/>
  <c r="H39" i="34"/>
  <c r="EC38" i="34"/>
  <c r="DU38" i="34"/>
  <c r="DM38" i="34"/>
  <c r="DE38" i="34"/>
  <c r="CW38" i="34"/>
  <c r="CP38" i="34"/>
  <c r="CI38" i="34"/>
  <c r="CC38" i="34"/>
  <c r="BX38" i="34"/>
  <c r="BS38" i="34"/>
  <c r="BM38" i="34"/>
  <c r="BG38" i="34"/>
  <c r="BC38" i="34"/>
  <c r="AV38" i="34"/>
  <c r="AQ38" i="34"/>
  <c r="AJ38" i="34"/>
  <c r="AE38" i="34"/>
  <c r="Y38" i="34"/>
  <c r="T38" i="34"/>
  <c r="L38" i="34"/>
  <c r="H38" i="34"/>
  <c r="EC48" i="34"/>
  <c r="DU48" i="34"/>
  <c r="DM48" i="34"/>
  <c r="DE48" i="34"/>
  <c r="CW48" i="34"/>
  <c r="CP48" i="34"/>
  <c r="CI48" i="34"/>
  <c r="CC48" i="34"/>
  <c r="BX48" i="34"/>
  <c r="BS48" i="34"/>
  <c r="BM48" i="34"/>
  <c r="BG48" i="34"/>
  <c r="BC48" i="34"/>
  <c r="AV48" i="34"/>
  <c r="AQ48" i="34"/>
  <c r="AJ48" i="34"/>
  <c r="AE48" i="34"/>
  <c r="Y48" i="34"/>
  <c r="T48" i="34"/>
  <c r="L48" i="34"/>
  <c r="H48" i="34"/>
  <c r="EC25" i="34"/>
  <c r="DU25" i="34"/>
  <c r="DM25" i="34"/>
  <c r="DE25" i="34"/>
  <c r="CW25" i="34"/>
  <c r="CP25" i="34"/>
  <c r="CI25" i="34"/>
  <c r="CC25" i="34"/>
  <c r="BX25" i="34"/>
  <c r="BS25" i="34"/>
  <c r="BM25" i="34"/>
  <c r="BG25" i="34"/>
  <c r="BC25" i="34"/>
  <c r="AV25" i="34"/>
  <c r="AQ25" i="34"/>
  <c r="AJ25" i="34"/>
  <c r="AE25" i="34"/>
  <c r="Y25" i="34"/>
  <c r="T25" i="34"/>
  <c r="L25" i="34"/>
  <c r="H25" i="34"/>
  <c r="EC37" i="34"/>
  <c r="DU37" i="34"/>
  <c r="DM37" i="34"/>
  <c r="DE37" i="34"/>
  <c r="CW37" i="34"/>
  <c r="CP37" i="34"/>
  <c r="CI37" i="34"/>
  <c r="CC37" i="34"/>
  <c r="BX37" i="34"/>
  <c r="BS37" i="34"/>
  <c r="BM37" i="34"/>
  <c r="BG37" i="34"/>
  <c r="BC37" i="34"/>
  <c r="AV37" i="34"/>
  <c r="AQ37" i="34"/>
  <c r="AJ37" i="34"/>
  <c r="AE37" i="34"/>
  <c r="Y37" i="34"/>
  <c r="T37" i="34"/>
  <c r="L37" i="34"/>
  <c r="H37" i="34"/>
  <c r="EC21" i="34"/>
  <c r="DU21" i="34"/>
  <c r="DM21" i="34"/>
  <c r="DE21" i="34"/>
  <c r="CW21" i="34"/>
  <c r="CP21" i="34"/>
  <c r="CI21" i="34"/>
  <c r="CC21" i="34"/>
  <c r="BX21" i="34"/>
  <c r="BS21" i="34"/>
  <c r="BM21" i="34"/>
  <c r="BG21" i="34"/>
  <c r="BC21" i="34"/>
  <c r="AV21" i="34"/>
  <c r="AQ21" i="34"/>
  <c r="AJ21" i="34"/>
  <c r="AE21" i="34"/>
  <c r="Y21" i="34"/>
  <c r="T21" i="34"/>
  <c r="L21" i="34"/>
  <c r="H21" i="34"/>
  <c r="EC34" i="34"/>
  <c r="DU34" i="34"/>
  <c r="DM34" i="34"/>
  <c r="DE34" i="34"/>
  <c r="CW34" i="34"/>
  <c r="CP34" i="34"/>
  <c r="CI34" i="34"/>
  <c r="CC34" i="34"/>
  <c r="BX34" i="34"/>
  <c r="BS34" i="34"/>
  <c r="BM34" i="34"/>
  <c r="BG34" i="34"/>
  <c r="BC34" i="34"/>
  <c r="AV34" i="34"/>
  <c r="AQ34" i="34"/>
  <c r="AJ34" i="34"/>
  <c r="AE34" i="34"/>
  <c r="Y34" i="34"/>
  <c r="T34" i="34"/>
  <c r="L34" i="34"/>
  <c r="H34" i="34"/>
  <c r="EC19" i="34"/>
  <c r="DU19" i="34"/>
  <c r="DM19" i="34"/>
  <c r="DE19" i="34"/>
  <c r="CW19" i="34"/>
  <c r="CP19" i="34"/>
  <c r="CI19" i="34"/>
  <c r="CC19" i="34"/>
  <c r="BX19" i="34"/>
  <c r="BS19" i="34"/>
  <c r="BM19" i="34"/>
  <c r="BG19" i="34"/>
  <c r="BC19" i="34"/>
  <c r="AV19" i="34"/>
  <c r="AQ19" i="34"/>
  <c r="AJ19" i="34"/>
  <c r="AE19" i="34"/>
  <c r="Y19" i="34"/>
  <c r="T19" i="34"/>
  <c r="L19" i="34"/>
  <c r="H19" i="34"/>
  <c r="EC30" i="34"/>
  <c r="DU30" i="34"/>
  <c r="DM30" i="34"/>
  <c r="DE30" i="34"/>
  <c r="CW30" i="34"/>
  <c r="CP30" i="34"/>
  <c r="CI30" i="34"/>
  <c r="CC30" i="34"/>
  <c r="BX30" i="34"/>
  <c r="BS30" i="34"/>
  <c r="BM30" i="34"/>
  <c r="BG30" i="34"/>
  <c r="BC30" i="34"/>
  <c r="AV30" i="34"/>
  <c r="AQ30" i="34"/>
  <c r="AJ30" i="34"/>
  <c r="AE30" i="34"/>
  <c r="Y30" i="34"/>
  <c r="T30" i="34"/>
  <c r="L30" i="34"/>
  <c r="H30" i="34"/>
  <c r="EC23" i="34"/>
  <c r="DU23" i="34"/>
  <c r="DM23" i="34"/>
  <c r="DE23" i="34"/>
  <c r="CW23" i="34"/>
  <c r="CP23" i="34"/>
  <c r="CI23" i="34"/>
  <c r="CC23" i="34"/>
  <c r="BX23" i="34"/>
  <c r="BS23" i="34"/>
  <c r="BM23" i="34"/>
  <c r="BG23" i="34"/>
  <c r="BC23" i="34"/>
  <c r="AV23" i="34"/>
  <c r="AQ23" i="34"/>
  <c r="AJ23" i="34"/>
  <c r="AE23" i="34"/>
  <c r="Y23" i="34"/>
  <c r="T23" i="34"/>
  <c r="L23" i="34"/>
  <c r="H23" i="34"/>
  <c r="EC22" i="34"/>
  <c r="DU22" i="34"/>
  <c r="DM22" i="34"/>
  <c r="DE22" i="34"/>
  <c r="CW22" i="34"/>
  <c r="CP22" i="34"/>
  <c r="CI22" i="34"/>
  <c r="CC22" i="34"/>
  <c r="BX22" i="34"/>
  <c r="BS22" i="34"/>
  <c r="BM22" i="34"/>
  <c r="BG22" i="34"/>
  <c r="BC22" i="34"/>
  <c r="AV22" i="34"/>
  <c r="AQ22" i="34"/>
  <c r="AJ22" i="34"/>
  <c r="AE22" i="34"/>
  <c r="Y22" i="34"/>
  <c r="T22" i="34"/>
  <c r="L22" i="34"/>
  <c r="H22" i="34"/>
  <c r="EC26" i="34"/>
  <c r="DU26" i="34"/>
  <c r="DM26" i="34"/>
  <c r="DE26" i="34"/>
  <c r="CW26" i="34"/>
  <c r="CP26" i="34"/>
  <c r="CI26" i="34"/>
  <c r="CC26" i="34"/>
  <c r="BX26" i="34"/>
  <c r="BS26" i="34"/>
  <c r="BM26" i="34"/>
  <c r="BG26" i="34"/>
  <c r="BC26" i="34"/>
  <c r="AV26" i="34"/>
  <c r="AQ26" i="34"/>
  <c r="AJ26" i="34"/>
  <c r="AE26" i="34"/>
  <c r="Y26" i="34"/>
  <c r="T26" i="34"/>
  <c r="L26" i="34"/>
  <c r="H26" i="34"/>
  <c r="EC18" i="34"/>
  <c r="DU18" i="34"/>
  <c r="DM18" i="34"/>
  <c r="DE18" i="34"/>
  <c r="CW18" i="34"/>
  <c r="CP18" i="34"/>
  <c r="CI18" i="34"/>
  <c r="CC18" i="34"/>
  <c r="BX18" i="34"/>
  <c r="BS18" i="34"/>
  <c r="BM18" i="34"/>
  <c r="BG18" i="34"/>
  <c r="BC18" i="34"/>
  <c r="AV18" i="34"/>
  <c r="AQ18" i="34"/>
  <c r="AJ18" i="34"/>
  <c r="AE18" i="34"/>
  <c r="Y18" i="34"/>
  <c r="T18" i="34"/>
  <c r="L18" i="34"/>
  <c r="H18" i="34"/>
  <c r="EC17" i="34"/>
  <c r="DU17" i="34"/>
  <c r="DM17" i="34"/>
  <c r="DE17" i="34"/>
  <c r="CW17" i="34"/>
  <c r="CP17" i="34"/>
  <c r="CI17" i="34"/>
  <c r="CC17" i="34"/>
  <c r="BX17" i="34"/>
  <c r="BS17" i="34"/>
  <c r="BM17" i="34"/>
  <c r="BG17" i="34"/>
  <c r="BC17" i="34"/>
  <c r="AV17" i="34"/>
  <c r="AQ17" i="34"/>
  <c r="AJ17" i="34"/>
  <c r="AE17" i="34"/>
  <c r="Y17" i="34"/>
  <c r="T17" i="34"/>
  <c r="L17" i="34"/>
  <c r="H17" i="34"/>
  <c r="EC14" i="34"/>
  <c r="DU14" i="34"/>
  <c r="DM14" i="34"/>
  <c r="DE14" i="34"/>
  <c r="CW14" i="34"/>
  <c r="CP14" i="34"/>
  <c r="CI14" i="34"/>
  <c r="CC14" i="34"/>
  <c r="BX14" i="34"/>
  <c r="BS14" i="34"/>
  <c r="BM14" i="34"/>
  <c r="BG14" i="34"/>
  <c r="BC14" i="34"/>
  <c r="AV14" i="34"/>
  <c r="AQ14" i="34"/>
  <c r="AJ14" i="34"/>
  <c r="AE14" i="34"/>
  <c r="Y14" i="34"/>
  <c r="T14" i="34"/>
  <c r="L14" i="34"/>
  <c r="H14" i="34"/>
  <c r="EC9" i="34"/>
  <c r="DU9" i="34"/>
  <c r="DM9" i="34"/>
  <c r="DE9" i="34"/>
  <c r="CW9" i="34"/>
  <c r="CP9" i="34"/>
  <c r="CI9" i="34"/>
  <c r="CC9" i="34"/>
  <c r="BX9" i="34"/>
  <c r="BS9" i="34"/>
  <c r="BM9" i="34"/>
  <c r="BG9" i="34"/>
  <c r="BC9" i="34"/>
  <c r="AV9" i="34"/>
  <c r="AQ9" i="34"/>
  <c r="AJ9" i="34"/>
  <c r="AE9" i="34"/>
  <c r="Y9" i="34"/>
  <c r="T9" i="34"/>
  <c r="L9" i="34"/>
  <c r="H9" i="34"/>
  <c r="EC10" i="34"/>
  <c r="DU10" i="34"/>
  <c r="DM10" i="34"/>
  <c r="DE10" i="34"/>
  <c r="CW10" i="34"/>
  <c r="CP10" i="34"/>
  <c r="CI10" i="34"/>
  <c r="CC10" i="34"/>
  <c r="BX10" i="34"/>
  <c r="BS10" i="34"/>
  <c r="BM10" i="34"/>
  <c r="BG10" i="34"/>
  <c r="BC10" i="34"/>
  <c r="AV10" i="34"/>
  <c r="AQ10" i="34"/>
  <c r="AJ10" i="34"/>
  <c r="AE10" i="34"/>
  <c r="Y10" i="34"/>
  <c r="T10" i="34"/>
  <c r="L10" i="34"/>
  <c r="H10" i="34"/>
  <c r="EC11" i="34"/>
  <c r="DU11" i="34"/>
  <c r="DM11" i="34"/>
  <c r="DE11" i="34"/>
  <c r="CW11" i="34"/>
  <c r="CP11" i="34"/>
  <c r="CI11" i="34"/>
  <c r="CC11" i="34"/>
  <c r="BX11" i="34"/>
  <c r="BS11" i="34"/>
  <c r="BM11" i="34"/>
  <c r="BG11" i="34"/>
  <c r="BC11" i="34"/>
  <c r="AV11" i="34"/>
  <c r="AQ11" i="34"/>
  <c r="AJ11" i="34"/>
  <c r="AE11" i="34"/>
  <c r="Y11" i="34"/>
  <c r="T11" i="34"/>
  <c r="L11" i="34"/>
  <c r="H11" i="34"/>
  <c r="EC6" i="34"/>
  <c r="DU6" i="34"/>
  <c r="DM6" i="34"/>
  <c r="DE6" i="34"/>
  <c r="CW6" i="34"/>
  <c r="CP6" i="34"/>
  <c r="CI6" i="34"/>
  <c r="CC6" i="34"/>
  <c r="BX6" i="34"/>
  <c r="BS6" i="34"/>
  <c r="BM6" i="34"/>
  <c r="BG6" i="34"/>
  <c r="BC6" i="34"/>
  <c r="AV6" i="34"/>
  <c r="AQ6" i="34"/>
  <c r="AJ6" i="34"/>
  <c r="AE6" i="34"/>
  <c r="Y6" i="34"/>
  <c r="T6" i="34"/>
  <c r="L6" i="34"/>
  <c r="H6" i="34"/>
  <c r="EC7" i="34"/>
  <c r="DU7" i="34"/>
  <c r="DM7" i="34"/>
  <c r="DE7" i="34"/>
  <c r="CW7" i="34"/>
  <c r="CP7" i="34"/>
  <c r="CI7" i="34"/>
  <c r="CC7" i="34"/>
  <c r="BX7" i="34"/>
  <c r="BS7" i="34"/>
  <c r="BM7" i="34"/>
  <c r="BG7" i="34"/>
  <c r="BC7" i="34"/>
  <c r="AV7" i="34"/>
  <c r="AQ7" i="34"/>
  <c r="AJ7" i="34"/>
  <c r="AE7" i="34"/>
  <c r="Y7" i="34"/>
  <c r="T7" i="34"/>
  <c r="L7" i="34"/>
  <c r="H7" i="34"/>
  <c r="EC5" i="34"/>
  <c r="DU5" i="34"/>
  <c r="DM5" i="34"/>
  <c r="DE5" i="34"/>
  <c r="CW5" i="34"/>
  <c r="CP5" i="34"/>
  <c r="CI5" i="34"/>
  <c r="CC5" i="34"/>
  <c r="BX5" i="34"/>
  <c r="BS5" i="34"/>
  <c r="BM5" i="34"/>
  <c r="BG5" i="34"/>
  <c r="BC5" i="34"/>
  <c r="AV5" i="34"/>
  <c r="AQ5" i="34"/>
  <c r="AJ5" i="34"/>
  <c r="AE5" i="34"/>
  <c r="Y5" i="34"/>
  <c r="T5" i="34"/>
  <c r="L5" i="34"/>
  <c r="H5" i="34"/>
  <c r="EC20" i="34"/>
  <c r="DU20" i="34"/>
  <c r="DM20" i="34"/>
  <c r="DE20" i="34"/>
  <c r="CW20" i="34"/>
  <c r="CP20" i="34"/>
  <c r="CI20" i="34"/>
  <c r="CC20" i="34"/>
  <c r="BX20" i="34"/>
  <c r="BS20" i="34"/>
  <c r="BM20" i="34"/>
  <c r="BG20" i="34"/>
  <c r="BC20" i="34"/>
  <c r="AV20" i="34"/>
  <c r="AQ20" i="34"/>
  <c r="AJ20" i="34"/>
  <c r="AE20" i="34"/>
  <c r="Y20" i="34"/>
  <c r="T20" i="34"/>
  <c r="L20" i="34"/>
  <c r="H20" i="34"/>
  <c r="EC12" i="34"/>
  <c r="DU12" i="34"/>
  <c r="DM12" i="34"/>
  <c r="DE12" i="34"/>
  <c r="CW12" i="34"/>
  <c r="CP12" i="34"/>
  <c r="CI12" i="34"/>
  <c r="CC12" i="34"/>
  <c r="BX12" i="34"/>
  <c r="BS12" i="34"/>
  <c r="BM12" i="34"/>
  <c r="BG12" i="34"/>
  <c r="BC12" i="34"/>
  <c r="AV12" i="34"/>
  <c r="AQ12" i="34"/>
  <c r="AJ12" i="34"/>
  <c r="AE12" i="34"/>
  <c r="Y12" i="34"/>
  <c r="T12" i="34"/>
  <c r="L12" i="34"/>
  <c r="H12" i="34"/>
  <c r="EC8" i="34"/>
  <c r="DU8" i="34"/>
  <c r="DM8" i="34"/>
  <c r="DE8" i="34"/>
  <c r="CW8" i="34"/>
  <c r="CP8" i="34"/>
  <c r="CI8" i="34"/>
  <c r="CC8" i="34"/>
  <c r="BX8" i="34"/>
  <c r="BS8" i="34"/>
  <c r="BM8" i="34"/>
  <c r="BG8" i="34"/>
  <c r="BC8" i="34"/>
  <c r="AV8" i="34"/>
  <c r="AQ8" i="34"/>
  <c r="AJ8" i="34"/>
  <c r="AE8" i="34"/>
  <c r="Y8" i="34"/>
  <c r="T8" i="34"/>
  <c r="L8" i="34"/>
  <c r="H8" i="34"/>
  <c r="DE58" i="34"/>
  <c r="DE59" i="34"/>
  <c r="BT72" i="34"/>
  <c r="BS72" i="34"/>
  <c r="BT74" i="34"/>
  <c r="BS74" i="34"/>
  <c r="BT73" i="34"/>
  <c r="BS73" i="34"/>
  <c r="T58" i="34"/>
  <c r="T59" i="34"/>
  <c r="AQ62" i="34"/>
  <c r="BM63" i="34"/>
  <c r="CI62" i="34"/>
  <c r="DM63" i="34"/>
  <c r="Y62" i="34"/>
  <c r="BS63" i="34"/>
  <c r="DU62" i="34"/>
  <c r="AQ60" i="34"/>
  <c r="BM58" i="34"/>
  <c r="BM59" i="34"/>
  <c r="DM58" i="34"/>
  <c r="DM59" i="34"/>
  <c r="L63" i="34"/>
  <c r="AJ63" i="34"/>
  <c r="BG58" i="34"/>
  <c r="BG59" i="34"/>
  <c r="CC57" i="34"/>
  <c r="DE57" i="34"/>
  <c r="H62" i="34"/>
  <c r="AE57" i="34"/>
  <c r="BC57" i="34"/>
  <c r="BX62" i="34"/>
  <c r="CW58" i="34"/>
  <c r="CW59" i="34"/>
  <c r="EC62" i="34"/>
  <c r="AV60" i="34"/>
  <c r="CP58" i="34"/>
  <c r="CP59" i="34"/>
  <c r="T62" i="34"/>
  <c r="CI57" i="34"/>
  <c r="H58" i="34"/>
  <c r="H59" i="34"/>
  <c r="AE62" i="34"/>
  <c r="BC62" i="34"/>
  <c r="BX58" i="34"/>
  <c r="BX59" i="34"/>
  <c r="CW63" i="34"/>
  <c r="EC58" i="34"/>
  <c r="EC59" i="34"/>
  <c r="L57" i="34"/>
  <c r="AJ60" i="34"/>
  <c r="BG63" i="34"/>
  <c r="CC62" i="34"/>
  <c r="DE62" i="34"/>
  <c r="Y57" i="34"/>
  <c r="AQ57" i="34"/>
  <c r="H57" i="34"/>
  <c r="T57" i="34"/>
  <c r="BX57" i="34"/>
  <c r="CP57" i="34"/>
  <c r="EC57" i="34"/>
  <c r="L58" i="34"/>
  <c r="L59" i="34"/>
  <c r="AJ58" i="34"/>
  <c r="AJ59" i="34"/>
  <c r="AV58" i="34"/>
  <c r="AV59" i="34"/>
  <c r="BG62" i="34"/>
  <c r="BM62" i="34"/>
  <c r="BS62" i="34"/>
  <c r="CW62" i="34"/>
  <c r="DM62" i="34"/>
  <c r="Y63" i="34"/>
  <c r="AE63" i="34"/>
  <c r="AQ63" i="34"/>
  <c r="BC63" i="34"/>
  <c r="CC63" i="34"/>
  <c r="CI63" i="34"/>
  <c r="DE63" i="34"/>
  <c r="DU63" i="34"/>
  <c r="DU57" i="34"/>
  <c r="BS58" i="34"/>
  <c r="BS59" i="34"/>
  <c r="BS60" i="34"/>
  <c r="CP62" i="34"/>
  <c r="BG57" i="34"/>
  <c r="BM57" i="34"/>
  <c r="BS57" i="34"/>
  <c r="CW57" i="34"/>
  <c r="DM57" i="34"/>
  <c r="Y58" i="34"/>
  <c r="Y59" i="34"/>
  <c r="AE58" i="34"/>
  <c r="AE59" i="34"/>
  <c r="AQ58" i="34"/>
  <c r="AQ59" i="34"/>
  <c r="BC58" i="34"/>
  <c r="BC59" i="34"/>
  <c r="CC58" i="34"/>
  <c r="CC59" i="34"/>
  <c r="CI58" i="34"/>
  <c r="CI59" i="34"/>
  <c r="DU58" i="34"/>
  <c r="DU59" i="34"/>
  <c r="L62" i="34"/>
  <c r="AJ62" i="34"/>
  <c r="AV62" i="34"/>
  <c r="H63" i="34"/>
  <c r="T63" i="34"/>
  <c r="BX63" i="34"/>
  <c r="CP63" i="34"/>
  <c r="EC63" i="34"/>
  <c r="EC60" i="34"/>
  <c r="EC61" i="34"/>
  <c r="AV63" i="34"/>
  <c r="AJ57" i="34"/>
  <c r="AV57" i="34"/>
  <c r="EA48" i="23"/>
  <c r="EA38" i="23"/>
  <c r="EA44" i="23"/>
  <c r="EA28" i="23"/>
  <c r="DK61" i="23"/>
  <c r="DK60" i="23"/>
  <c r="DK59" i="23"/>
  <c r="DK58" i="23"/>
  <c r="DK57" i="23"/>
  <c r="DK56" i="23"/>
  <c r="DK55" i="23"/>
  <c r="DK54" i="23"/>
  <c r="DK53" i="23"/>
  <c r="DK52" i="23"/>
  <c r="DK51" i="23"/>
  <c r="DK50" i="23"/>
  <c r="DK48" i="23"/>
  <c r="DK46" i="23"/>
  <c r="DK45" i="23"/>
  <c r="DK44" i="23"/>
  <c r="DK43" i="23"/>
  <c r="DK42" i="23"/>
  <c r="DK41" i="23"/>
  <c r="DK40" i="23"/>
  <c r="DK38" i="23"/>
  <c r="DK37" i="23"/>
  <c r="DK36" i="23"/>
  <c r="DK33" i="23"/>
  <c r="DK32" i="23"/>
  <c r="DK31" i="23"/>
  <c r="DK29" i="23"/>
  <c r="DK28" i="23"/>
  <c r="DK27" i="23"/>
  <c r="DK26" i="23"/>
  <c r="DK25" i="23"/>
  <c r="DK24" i="23"/>
  <c r="DK23" i="23"/>
  <c r="DK22" i="23"/>
  <c r="DK21" i="23"/>
  <c r="DK20" i="23"/>
  <c r="DK18" i="23"/>
  <c r="DK17" i="23"/>
  <c r="DK16" i="23"/>
  <c r="DK15" i="23"/>
  <c r="DK14" i="23"/>
  <c r="DK13" i="23"/>
  <c r="DK12" i="23"/>
  <c r="DK11" i="23"/>
  <c r="DK9" i="23"/>
  <c r="DK8" i="23"/>
  <c r="DK7" i="23"/>
  <c r="DK6" i="23"/>
  <c r="DK5" i="23"/>
  <c r="W15" i="23"/>
  <c r="W18" i="23"/>
  <c r="W23" i="23"/>
  <c r="W26" i="23"/>
  <c r="W36" i="23"/>
  <c r="W44" i="23"/>
  <c r="W46" i="23"/>
  <c r="W52" i="23"/>
  <c r="W53" i="23"/>
  <c r="CA16" i="23"/>
  <c r="CA17" i="23"/>
  <c r="CA21" i="23"/>
  <c r="CA24" i="23"/>
  <c r="CA32" i="23"/>
  <c r="CA41" i="23"/>
  <c r="CA42" i="23"/>
  <c r="CA43" i="23"/>
  <c r="CA45" i="23"/>
  <c r="CA56" i="23"/>
  <c r="CA58" i="23"/>
  <c r="EA21" i="23"/>
  <c r="EA59" i="23"/>
  <c r="EA5" i="23"/>
  <c r="EA18" i="23"/>
  <c r="EA42" i="23"/>
  <c r="EA54" i="23"/>
  <c r="EA16" i="23"/>
  <c r="EA37" i="23"/>
  <c r="EA56" i="23"/>
  <c r="EA12" i="23"/>
  <c r="EA46" i="23"/>
  <c r="EA57" i="23"/>
  <c r="EA23" i="23"/>
  <c r="EA43" i="23"/>
  <c r="EA11" i="23"/>
  <c r="EA9" i="23"/>
  <c r="EA32" i="23"/>
  <c r="EA51" i="23"/>
  <c r="EA53" i="23"/>
  <c r="EA6" i="23"/>
  <c r="EA24" i="23"/>
  <c r="EA17" i="23"/>
  <c r="EA25" i="23"/>
  <c r="EA55" i="23"/>
  <c r="EA40" i="23"/>
  <c r="EA7" i="23"/>
  <c r="EA15" i="23"/>
  <c r="EA45" i="23"/>
  <c r="EA41" i="23"/>
  <c r="EA27" i="23"/>
  <c r="EA14" i="23"/>
  <c r="EA31" i="23"/>
  <c r="EA50" i="23"/>
  <c r="EA60" i="23"/>
  <c r="EA13" i="23"/>
  <c r="EA29" i="23"/>
  <c r="EA58" i="23"/>
  <c r="EA22" i="23"/>
  <c r="EA36" i="23"/>
  <c r="EA20" i="23"/>
  <c r="EA33" i="23"/>
  <c r="EA61" i="23"/>
  <c r="J14" i="23"/>
  <c r="J15" i="23"/>
  <c r="J25" i="23"/>
  <c r="J33" i="23"/>
  <c r="J36" i="23"/>
  <c r="F16" i="23"/>
  <c r="F31" i="23"/>
  <c r="F5" i="23"/>
  <c r="F6" i="23"/>
  <c r="F7" i="23"/>
  <c r="F9" i="23"/>
  <c r="F17" i="23"/>
  <c r="F14" i="23"/>
  <c r="W4" i="23"/>
  <c r="F4" i="23"/>
  <c r="BA4" i="23"/>
  <c r="BA47" i="23"/>
  <c r="BA10" i="23"/>
  <c r="BA19" i="23"/>
  <c r="BA39" i="23"/>
  <c r="BA30" i="23"/>
  <c r="BA34" i="23"/>
  <c r="BA35" i="23"/>
  <c r="BA49" i="23"/>
  <c r="BA62" i="23"/>
  <c r="BA63" i="23"/>
  <c r="F59" i="23"/>
  <c r="J58" i="23"/>
  <c r="J59" i="23"/>
  <c r="J60" i="23"/>
  <c r="J61" i="23"/>
  <c r="BE59" i="23"/>
  <c r="BE5" i="23"/>
  <c r="BE6" i="23"/>
  <c r="BE7" i="23"/>
  <c r="BE8" i="23"/>
  <c r="BE9" i="23"/>
  <c r="BE11" i="23"/>
  <c r="BE12" i="23"/>
  <c r="BE13" i="23"/>
  <c r="BE14" i="23"/>
  <c r="BE15" i="23"/>
  <c r="BE16" i="23"/>
  <c r="BE17" i="23"/>
  <c r="BE18" i="23"/>
  <c r="BE20" i="23"/>
  <c r="BE21" i="23"/>
  <c r="BE22" i="23"/>
  <c r="BE23" i="23"/>
  <c r="BE24" i="23"/>
  <c r="BE25" i="23"/>
  <c r="BE26" i="23"/>
  <c r="BE27" i="23"/>
  <c r="BE28" i="23"/>
  <c r="BE29" i="23"/>
  <c r="BE31" i="23"/>
  <c r="BE32" i="23"/>
  <c r="BE33" i="23"/>
  <c r="BE36" i="23"/>
  <c r="BE37" i="23"/>
  <c r="BE38" i="23"/>
  <c r="BE40" i="23"/>
  <c r="BE41" i="23"/>
  <c r="BE42" i="23"/>
  <c r="BE43" i="23"/>
  <c r="BE44" i="23"/>
  <c r="BE45" i="23"/>
  <c r="BE46" i="23"/>
  <c r="BE48" i="23"/>
  <c r="BE50" i="23"/>
  <c r="BE51" i="23"/>
  <c r="BE52" i="23"/>
  <c r="BE53" i="23"/>
  <c r="BE54" i="23"/>
  <c r="BE55" i="23"/>
  <c r="BE56" i="23"/>
  <c r="BE57" i="23"/>
  <c r="BE58" i="23"/>
  <c r="BE60" i="23"/>
  <c r="BE61" i="23"/>
  <c r="AT21" i="23"/>
  <c r="DS12" i="23"/>
  <c r="DS18" i="23"/>
  <c r="DS20" i="23"/>
  <c r="DS22" i="23"/>
  <c r="DS45" i="23"/>
  <c r="DS52" i="23"/>
  <c r="DS53" i="23"/>
  <c r="DS59" i="23"/>
  <c r="DS61" i="23"/>
  <c r="DC12" i="23"/>
  <c r="DC18" i="23"/>
  <c r="DC20" i="23"/>
  <c r="DC22" i="23"/>
  <c r="DC45" i="23"/>
  <c r="DC52" i="23"/>
  <c r="DC53" i="23"/>
  <c r="DC59" i="23"/>
  <c r="DC61" i="23"/>
  <c r="DC33" i="23"/>
  <c r="CU33" i="23"/>
  <c r="CU12" i="23"/>
  <c r="CU18" i="23"/>
  <c r="CU20" i="23"/>
  <c r="CU22" i="23"/>
  <c r="CU45" i="23"/>
  <c r="CU52" i="23"/>
  <c r="CU53" i="23"/>
  <c r="CU59" i="23"/>
  <c r="CU61" i="23"/>
  <c r="CN29" i="23"/>
  <c r="CN36" i="23"/>
  <c r="CN33" i="23"/>
  <c r="CN12" i="23"/>
  <c r="CN18" i="23"/>
  <c r="CN20" i="23"/>
  <c r="CN22" i="23"/>
  <c r="CN45" i="23"/>
  <c r="CN52" i="23"/>
  <c r="CN53" i="23"/>
  <c r="CN59" i="23"/>
  <c r="CN61" i="23"/>
  <c r="CG36" i="23"/>
  <c r="CG33" i="23"/>
  <c r="CG12" i="23"/>
  <c r="CG18" i="23"/>
  <c r="CG20" i="23"/>
  <c r="CG22" i="23"/>
  <c r="CG45" i="23"/>
  <c r="CG52" i="23"/>
  <c r="CG53" i="23"/>
  <c r="CG59" i="23"/>
  <c r="CG61" i="23"/>
  <c r="CA23" i="23"/>
  <c r="CA8" i="23"/>
  <c r="CA28" i="23"/>
  <c r="CA38" i="23"/>
  <c r="CA6" i="23"/>
  <c r="CA15" i="23"/>
  <c r="CA60" i="23"/>
  <c r="CA5" i="23"/>
  <c r="CA11" i="23"/>
  <c r="CA31" i="23"/>
  <c r="CA25" i="23"/>
  <c r="CA55" i="23"/>
  <c r="CA46" i="23"/>
  <c r="CA51" i="23"/>
  <c r="CA50" i="23"/>
  <c r="CA37" i="23"/>
  <c r="CA57" i="23"/>
  <c r="CA9" i="23"/>
  <c r="CA7" i="23"/>
  <c r="CA54" i="23"/>
  <c r="CA40" i="23"/>
  <c r="CA44" i="23"/>
  <c r="CA26" i="23"/>
  <c r="CA48" i="23"/>
  <c r="CA13" i="23"/>
  <c r="CA14" i="23"/>
  <c r="CA27" i="23"/>
  <c r="CA29" i="23"/>
  <c r="CA36" i="23"/>
  <c r="CA33" i="23"/>
  <c r="CA12" i="23"/>
  <c r="CA18" i="23"/>
  <c r="CA20" i="23"/>
  <c r="CA22" i="23"/>
  <c r="CA52" i="23"/>
  <c r="CA53" i="23"/>
  <c r="CA59" i="23"/>
  <c r="CA61" i="23"/>
  <c r="BV12" i="23"/>
  <c r="BV18" i="23"/>
  <c r="BV20" i="23"/>
  <c r="BV22" i="23"/>
  <c r="BV45" i="23"/>
  <c r="BV52" i="23"/>
  <c r="BV53" i="23"/>
  <c r="BV59" i="23"/>
  <c r="BV61" i="23"/>
  <c r="BQ12" i="23"/>
  <c r="BQ18" i="23"/>
  <c r="BQ20" i="23"/>
  <c r="BQ22" i="23"/>
  <c r="BQ45" i="23"/>
  <c r="BQ52" i="23"/>
  <c r="BQ53" i="23"/>
  <c r="BQ59" i="23"/>
  <c r="BQ61" i="23"/>
  <c r="BK12" i="23"/>
  <c r="BK18" i="23"/>
  <c r="BK20" i="23"/>
  <c r="BK22" i="23"/>
  <c r="BK45" i="23"/>
  <c r="BK52" i="23"/>
  <c r="BK53" i="23"/>
  <c r="BK59" i="23"/>
  <c r="BK61" i="23"/>
  <c r="AT61" i="23"/>
  <c r="AT23" i="23"/>
  <c r="AT16" i="23"/>
  <c r="AT8" i="23"/>
  <c r="AT24" i="23"/>
  <c r="AT28" i="23"/>
  <c r="AT38" i="23"/>
  <c r="AT6" i="23"/>
  <c r="AT15" i="23"/>
  <c r="AT60" i="23"/>
  <c r="AT5" i="23"/>
  <c r="AT11" i="23"/>
  <c r="AT31" i="23"/>
  <c r="AT32" i="23"/>
  <c r="AT25" i="23"/>
  <c r="AT55" i="23"/>
  <c r="AT43" i="23"/>
  <c r="AT46" i="23"/>
  <c r="AT51" i="23"/>
  <c r="AT50" i="23"/>
  <c r="AT37" i="23"/>
  <c r="AT57" i="23"/>
  <c r="AT58" i="23"/>
  <c r="AT9" i="23"/>
  <c r="AT7" i="23"/>
  <c r="AT54" i="23"/>
  <c r="AT40" i="23"/>
  <c r="AT42" i="23"/>
  <c r="AT56" i="23"/>
  <c r="AT44" i="23"/>
  <c r="AT26" i="23"/>
  <c r="AT48" i="23"/>
  <c r="AT17" i="23"/>
  <c r="AT13" i="23"/>
  <c r="AT14" i="23"/>
  <c r="AT27" i="23"/>
  <c r="AT29" i="23"/>
  <c r="AT41" i="23"/>
  <c r="AT36" i="23"/>
  <c r="AT33" i="23"/>
  <c r="AT12" i="23"/>
  <c r="AT18" i="23"/>
  <c r="AT20" i="23"/>
  <c r="AT22" i="23"/>
  <c r="AT45" i="23"/>
  <c r="AT52" i="23"/>
  <c r="AT53" i="23"/>
  <c r="AT59" i="23"/>
  <c r="BA12" i="23"/>
  <c r="BA18" i="23"/>
  <c r="BA20" i="23"/>
  <c r="BA22" i="23"/>
  <c r="BA45" i="23"/>
  <c r="BA52" i="23"/>
  <c r="BA53" i="23"/>
  <c r="BA59" i="23"/>
  <c r="BA61" i="23"/>
  <c r="AO12" i="23"/>
  <c r="AO18" i="23"/>
  <c r="AO20" i="23"/>
  <c r="AO22" i="23"/>
  <c r="AO45" i="23"/>
  <c r="AO52" i="23"/>
  <c r="AO53" i="23"/>
  <c r="AO59" i="23"/>
  <c r="AO61" i="23"/>
  <c r="AH53" i="23"/>
  <c r="AH12" i="23"/>
  <c r="AH18" i="23"/>
  <c r="AH20" i="23"/>
  <c r="AH22" i="23"/>
  <c r="AH45" i="23"/>
  <c r="AH52" i="23"/>
  <c r="AH59" i="23"/>
  <c r="AH61" i="23"/>
  <c r="AC57" i="23"/>
  <c r="AC58" i="23"/>
  <c r="AC60" i="23"/>
  <c r="AC32" i="23"/>
  <c r="AC36" i="23"/>
  <c r="AC12" i="23"/>
  <c r="AC13" i="23"/>
  <c r="AC14" i="23"/>
  <c r="AC18" i="23"/>
  <c r="AC20" i="23"/>
  <c r="AC22" i="23"/>
  <c r="AC33" i="23"/>
  <c r="AC45" i="23"/>
  <c r="AC52" i="23"/>
  <c r="AC53" i="23"/>
  <c r="AC59" i="23"/>
  <c r="AC61" i="23"/>
  <c r="R12" i="23"/>
  <c r="R13" i="23"/>
  <c r="R14" i="23"/>
  <c r="R18" i="23"/>
  <c r="R20" i="23"/>
  <c r="R22" i="23"/>
  <c r="R33" i="23"/>
  <c r="R45" i="23"/>
  <c r="R52" i="23"/>
  <c r="R53" i="23"/>
  <c r="R59" i="23"/>
  <c r="R61" i="23"/>
  <c r="J12" i="23"/>
  <c r="J13" i="23"/>
  <c r="J18" i="23"/>
  <c r="J20" i="23"/>
  <c r="J22" i="23"/>
  <c r="J45" i="23"/>
  <c r="J52" i="23"/>
  <c r="J53" i="23"/>
  <c r="W60" i="23"/>
  <c r="W5" i="23"/>
  <c r="W6" i="23"/>
  <c r="W7" i="23"/>
  <c r="W8" i="23"/>
  <c r="W9" i="23"/>
  <c r="W11" i="23"/>
  <c r="W12" i="23"/>
  <c r="W13" i="23"/>
  <c r="W14" i="23"/>
  <c r="W16" i="23"/>
  <c r="W17" i="23"/>
  <c r="W20" i="23"/>
  <c r="W21" i="23"/>
  <c r="W22" i="23"/>
  <c r="W24" i="23"/>
  <c r="W25" i="23"/>
  <c r="W27" i="23"/>
  <c r="W28" i="23"/>
  <c r="W29" i="23"/>
  <c r="W31" i="23"/>
  <c r="W32" i="23"/>
  <c r="W33" i="23"/>
  <c r="W37" i="23"/>
  <c r="W38" i="23"/>
  <c r="W40" i="23"/>
  <c r="W41" i="23"/>
  <c r="W42" i="23"/>
  <c r="W43" i="23"/>
  <c r="W45" i="23"/>
  <c r="W48" i="23"/>
  <c r="W50" i="23"/>
  <c r="W51" i="23"/>
  <c r="W54" i="23"/>
  <c r="W55" i="23"/>
  <c r="W56" i="23"/>
  <c r="W57" i="23"/>
  <c r="W58" i="23"/>
  <c r="W59" i="23"/>
  <c r="W61" i="23"/>
  <c r="F12" i="23"/>
  <c r="F18" i="23"/>
  <c r="F20" i="23"/>
  <c r="F22" i="23"/>
  <c r="F45" i="23"/>
  <c r="F52" i="23"/>
  <c r="F53" i="23"/>
  <c r="F61" i="23"/>
  <c r="DS29" i="23"/>
  <c r="DC29" i="23"/>
  <c r="CU29" i="23"/>
  <c r="CG29" i="23"/>
  <c r="BV29" i="23"/>
  <c r="BQ29" i="23"/>
  <c r="BK29" i="23"/>
  <c r="BA29" i="23"/>
  <c r="AO29" i="23"/>
  <c r="AH29" i="23"/>
  <c r="AC29" i="23"/>
  <c r="R29" i="23"/>
  <c r="J29" i="23"/>
  <c r="F29" i="23"/>
  <c r="DS15" i="23"/>
  <c r="DC15" i="23"/>
  <c r="CU15" i="23"/>
  <c r="CN15" i="23"/>
  <c r="CG15" i="23"/>
  <c r="BV15" i="23"/>
  <c r="BQ15" i="23"/>
  <c r="BK15" i="23"/>
  <c r="BA15" i="23"/>
  <c r="AO15" i="23"/>
  <c r="AH15" i="23"/>
  <c r="AC15" i="23"/>
  <c r="R15" i="23"/>
  <c r="F15" i="23"/>
  <c r="DS14" i="23"/>
  <c r="DC14" i="23"/>
  <c r="CU14" i="23"/>
  <c r="CN14" i="23"/>
  <c r="CG14" i="23"/>
  <c r="BV14" i="23"/>
  <c r="BQ14" i="23"/>
  <c r="BK14" i="23"/>
  <c r="BA14" i="23"/>
  <c r="AO14" i="23"/>
  <c r="AH14" i="23"/>
  <c r="DS11" i="23"/>
  <c r="DC11" i="23"/>
  <c r="CU11" i="23"/>
  <c r="CN11" i="23"/>
  <c r="CG11" i="23"/>
  <c r="BV11" i="23"/>
  <c r="BQ11" i="23"/>
  <c r="BK11" i="23"/>
  <c r="BA11" i="23"/>
  <c r="AO11" i="23"/>
  <c r="AH11" i="23"/>
  <c r="AC11" i="23"/>
  <c r="R11" i="23"/>
  <c r="J11" i="23"/>
  <c r="F11" i="23"/>
  <c r="DS31" i="23"/>
  <c r="DC31" i="23"/>
  <c r="CU31" i="23"/>
  <c r="CN31" i="23"/>
  <c r="CG31" i="23"/>
  <c r="BV31" i="23"/>
  <c r="BQ31" i="23"/>
  <c r="BK31" i="23"/>
  <c r="BA31" i="23"/>
  <c r="AO31" i="23"/>
  <c r="AH31" i="23"/>
  <c r="AC31" i="23"/>
  <c r="R31" i="23"/>
  <c r="J31" i="23"/>
  <c r="DS33" i="23"/>
  <c r="BV33" i="23"/>
  <c r="BQ33" i="23"/>
  <c r="BK33" i="23"/>
  <c r="BA33" i="23"/>
  <c r="AO33" i="23"/>
  <c r="AH33" i="23"/>
  <c r="F33" i="23"/>
  <c r="DS58" i="23"/>
  <c r="DC58" i="23"/>
  <c r="CU58" i="23"/>
  <c r="CN58" i="23"/>
  <c r="CG58" i="23"/>
  <c r="BV58" i="23"/>
  <c r="BQ58" i="23"/>
  <c r="BK58" i="23"/>
  <c r="BA58" i="23"/>
  <c r="AO58" i="23"/>
  <c r="AH58" i="23"/>
  <c r="R58" i="23"/>
  <c r="F58" i="23"/>
  <c r="DS25" i="23"/>
  <c r="DC25" i="23"/>
  <c r="CU25" i="23"/>
  <c r="CN25" i="23"/>
  <c r="CG25" i="23"/>
  <c r="BV25" i="23"/>
  <c r="BQ25" i="23"/>
  <c r="BK25" i="23"/>
  <c r="BA25" i="23"/>
  <c r="AO25" i="23"/>
  <c r="AH25" i="23"/>
  <c r="AC25" i="23"/>
  <c r="R25" i="23"/>
  <c r="F25" i="23"/>
  <c r="DS40" i="23"/>
  <c r="DC40" i="23"/>
  <c r="CU40" i="23"/>
  <c r="CN40" i="23"/>
  <c r="CG40" i="23"/>
  <c r="BV40" i="23"/>
  <c r="BQ40" i="23"/>
  <c r="BK40" i="23"/>
  <c r="BA40" i="23"/>
  <c r="AO40" i="23"/>
  <c r="AH40" i="23"/>
  <c r="AC40" i="23"/>
  <c r="R40" i="23"/>
  <c r="J40" i="23"/>
  <c r="F40" i="23"/>
  <c r="DS7" i="23"/>
  <c r="DC7" i="23"/>
  <c r="CU7" i="23"/>
  <c r="CN7" i="23"/>
  <c r="CG7" i="23"/>
  <c r="BV7" i="23"/>
  <c r="BQ7" i="23"/>
  <c r="BK7" i="23"/>
  <c r="BA7" i="23"/>
  <c r="AO7" i="23"/>
  <c r="AH7" i="23"/>
  <c r="AC7" i="23"/>
  <c r="R7" i="23"/>
  <c r="J7" i="23"/>
  <c r="DS27" i="23"/>
  <c r="DC27" i="23"/>
  <c r="CU27" i="23"/>
  <c r="CN27" i="23"/>
  <c r="CG27" i="23"/>
  <c r="BV27" i="23"/>
  <c r="BQ27" i="23"/>
  <c r="BK27" i="23"/>
  <c r="BA27" i="23"/>
  <c r="AO27" i="23"/>
  <c r="AH27" i="23"/>
  <c r="AC27" i="23"/>
  <c r="R27" i="23"/>
  <c r="J27" i="23"/>
  <c r="F27" i="23"/>
  <c r="DS50" i="23"/>
  <c r="DC50" i="23"/>
  <c r="CU50" i="23"/>
  <c r="CN50" i="23"/>
  <c r="CG50" i="23"/>
  <c r="BV50" i="23"/>
  <c r="BQ50" i="23"/>
  <c r="BK50" i="23"/>
  <c r="BA50" i="23"/>
  <c r="AO50" i="23"/>
  <c r="AH50" i="23"/>
  <c r="AC50" i="23"/>
  <c r="R50" i="23"/>
  <c r="J50" i="23"/>
  <c r="F50" i="23"/>
  <c r="DS32" i="23"/>
  <c r="DC32" i="23"/>
  <c r="CU32" i="23"/>
  <c r="CN32" i="23"/>
  <c r="CG32" i="23"/>
  <c r="BV32" i="23"/>
  <c r="BQ32" i="23"/>
  <c r="BK32" i="23"/>
  <c r="BA32" i="23"/>
  <c r="AO32" i="23"/>
  <c r="AH32" i="23"/>
  <c r="R32" i="23"/>
  <c r="J32" i="23"/>
  <c r="F32" i="23"/>
  <c r="DS6" i="23"/>
  <c r="DC6" i="23"/>
  <c r="CU6" i="23"/>
  <c r="CN6" i="23"/>
  <c r="CG6" i="23"/>
  <c r="BV6" i="23"/>
  <c r="BQ6" i="23"/>
  <c r="BK6" i="23"/>
  <c r="BA6" i="23"/>
  <c r="AO6" i="23"/>
  <c r="AH6" i="23"/>
  <c r="AC6" i="23"/>
  <c r="R6" i="23"/>
  <c r="J6" i="23"/>
  <c r="DS17" i="23"/>
  <c r="DC17" i="23"/>
  <c r="CU17" i="23"/>
  <c r="CN17" i="23"/>
  <c r="CG17" i="23"/>
  <c r="BV17" i="23"/>
  <c r="BQ17" i="23"/>
  <c r="BK17" i="23"/>
  <c r="BA17" i="23"/>
  <c r="AO17" i="23"/>
  <c r="AH17" i="23"/>
  <c r="AC17" i="23"/>
  <c r="R17" i="23"/>
  <c r="J17" i="23"/>
  <c r="DS36" i="23"/>
  <c r="DC36" i="23"/>
  <c r="CU36" i="23"/>
  <c r="BV36" i="23"/>
  <c r="BQ36" i="23"/>
  <c r="BK36" i="23"/>
  <c r="BA36" i="23"/>
  <c r="AO36" i="23"/>
  <c r="AH36" i="23"/>
  <c r="R36" i="23"/>
  <c r="F36" i="23"/>
  <c r="DS51" i="23"/>
  <c r="DC51" i="23"/>
  <c r="CU51" i="23"/>
  <c r="CN51" i="23"/>
  <c r="CG51" i="23"/>
  <c r="BV51" i="23"/>
  <c r="BQ51" i="23"/>
  <c r="BK51" i="23"/>
  <c r="BA51" i="23"/>
  <c r="AO51" i="23"/>
  <c r="AH51" i="23"/>
  <c r="AC51" i="23"/>
  <c r="R51" i="23"/>
  <c r="J51" i="23"/>
  <c r="F51" i="23"/>
  <c r="DS41" i="23"/>
  <c r="DC41" i="23"/>
  <c r="CU41" i="23"/>
  <c r="CN41" i="23"/>
  <c r="CG41" i="23"/>
  <c r="BV41" i="23"/>
  <c r="BQ41" i="23"/>
  <c r="BK41" i="23"/>
  <c r="BA41" i="23"/>
  <c r="AO41" i="23"/>
  <c r="AH41" i="23"/>
  <c r="AC41" i="23"/>
  <c r="R41" i="23"/>
  <c r="J41" i="23"/>
  <c r="F41" i="23"/>
  <c r="DS16" i="23"/>
  <c r="DC16" i="23"/>
  <c r="CU16" i="23"/>
  <c r="CN16" i="23"/>
  <c r="CG16" i="23"/>
  <c r="BV16" i="23"/>
  <c r="BQ16" i="23"/>
  <c r="BK16" i="23"/>
  <c r="BA16" i="23"/>
  <c r="AO16" i="23"/>
  <c r="AH16" i="23"/>
  <c r="AC16" i="23"/>
  <c r="R16" i="23"/>
  <c r="J16" i="23"/>
  <c r="DS57" i="23"/>
  <c r="DC57" i="23"/>
  <c r="CU57" i="23"/>
  <c r="CN57" i="23"/>
  <c r="CG57" i="23"/>
  <c r="BV57" i="23"/>
  <c r="BQ57" i="23"/>
  <c r="BK57" i="23"/>
  <c r="BA57" i="23"/>
  <c r="AO57" i="23"/>
  <c r="AH57" i="23"/>
  <c r="R57" i="23"/>
  <c r="J57" i="23"/>
  <c r="F57" i="23"/>
  <c r="DS9" i="23"/>
  <c r="DC9" i="23"/>
  <c r="CU9" i="23"/>
  <c r="CN9" i="23"/>
  <c r="CG9" i="23"/>
  <c r="BV9" i="23"/>
  <c r="BQ9" i="23"/>
  <c r="BK9" i="23"/>
  <c r="BA9" i="23"/>
  <c r="AO9" i="23"/>
  <c r="AH9" i="23"/>
  <c r="AC9" i="23"/>
  <c r="R9" i="23"/>
  <c r="J9" i="23"/>
  <c r="DS37" i="23"/>
  <c r="DC37" i="23"/>
  <c r="CU37" i="23"/>
  <c r="CN37" i="23"/>
  <c r="CG37" i="23"/>
  <c r="BV37" i="23"/>
  <c r="BQ37" i="23"/>
  <c r="BK37" i="23"/>
  <c r="BA37" i="23"/>
  <c r="AO37" i="23"/>
  <c r="AH37" i="23"/>
  <c r="AC37" i="23"/>
  <c r="R37" i="23"/>
  <c r="J37" i="23"/>
  <c r="F37" i="23"/>
  <c r="DS13" i="23"/>
  <c r="DC13" i="23"/>
  <c r="CU13" i="23"/>
  <c r="CN13" i="23"/>
  <c r="CG13" i="23"/>
  <c r="BV13" i="23"/>
  <c r="BQ13" i="23"/>
  <c r="BK13" i="23"/>
  <c r="BA13" i="23"/>
  <c r="AO13" i="23"/>
  <c r="AH13" i="23"/>
  <c r="F13" i="23"/>
  <c r="DS55" i="23"/>
  <c r="DC55" i="23"/>
  <c r="CU55" i="23"/>
  <c r="CN55" i="23"/>
  <c r="CG55" i="23"/>
  <c r="BV55" i="23"/>
  <c r="BQ55" i="23"/>
  <c r="BK55" i="23"/>
  <c r="BA55" i="23"/>
  <c r="AO55" i="23"/>
  <c r="AH55" i="23"/>
  <c r="AC55" i="23"/>
  <c r="R55" i="23"/>
  <c r="J55" i="23"/>
  <c r="F55" i="23"/>
  <c r="DS60" i="23"/>
  <c r="DC60" i="23"/>
  <c r="CU60" i="23"/>
  <c r="CN60" i="23"/>
  <c r="CG60" i="23"/>
  <c r="BV60" i="23"/>
  <c r="BQ60" i="23"/>
  <c r="BK60" i="23"/>
  <c r="BA60" i="23"/>
  <c r="AO60" i="23"/>
  <c r="AH60" i="23"/>
  <c r="R60" i="23"/>
  <c r="F60" i="23"/>
  <c r="DS43" i="23"/>
  <c r="DC43" i="23"/>
  <c r="CU43" i="23"/>
  <c r="CN43" i="23"/>
  <c r="CG43" i="23"/>
  <c r="BV43" i="23"/>
  <c r="BQ43" i="23"/>
  <c r="BK43" i="23"/>
  <c r="BA43" i="23"/>
  <c r="AO43" i="23"/>
  <c r="AH43" i="23"/>
  <c r="AC43" i="23"/>
  <c r="R43" i="23"/>
  <c r="J43" i="23"/>
  <c r="F43" i="23"/>
  <c r="DS23" i="23"/>
  <c r="DC23" i="23"/>
  <c r="CU23" i="23"/>
  <c r="CN23" i="23"/>
  <c r="CG23" i="23"/>
  <c r="BV23" i="23"/>
  <c r="BQ23" i="23"/>
  <c r="BK23" i="23"/>
  <c r="BA23" i="23"/>
  <c r="AO23" i="23"/>
  <c r="AH23" i="23"/>
  <c r="AC23" i="23"/>
  <c r="R23" i="23"/>
  <c r="J23" i="23"/>
  <c r="F23" i="23"/>
  <c r="DS54" i="23"/>
  <c r="DC54" i="23"/>
  <c r="CU54" i="23"/>
  <c r="CN54" i="23"/>
  <c r="CG54" i="23"/>
  <c r="BV54" i="23"/>
  <c r="BQ54" i="23"/>
  <c r="BK54" i="23"/>
  <c r="BA54" i="23"/>
  <c r="AO54" i="23"/>
  <c r="AH54" i="23"/>
  <c r="AC54" i="23"/>
  <c r="R54" i="23"/>
  <c r="J54" i="23"/>
  <c r="F54" i="23"/>
  <c r="DS5" i="23"/>
  <c r="DC5" i="23"/>
  <c r="CU5" i="23"/>
  <c r="CN5" i="23"/>
  <c r="CG5" i="23"/>
  <c r="BV5" i="23"/>
  <c r="BQ5" i="23"/>
  <c r="BK5" i="23"/>
  <c r="BA5" i="23"/>
  <c r="AO5" i="23"/>
  <c r="AH5" i="23"/>
  <c r="AC5" i="23"/>
  <c r="R5" i="23"/>
  <c r="J5" i="23"/>
  <c r="DS24" i="23"/>
  <c r="DC24" i="23"/>
  <c r="CU24" i="23"/>
  <c r="CN24" i="23"/>
  <c r="CG24" i="23"/>
  <c r="BV24" i="23"/>
  <c r="BQ24" i="23"/>
  <c r="BK24" i="23"/>
  <c r="BA24" i="23"/>
  <c r="AO24" i="23"/>
  <c r="AH24" i="23"/>
  <c r="AC24" i="23"/>
  <c r="R24" i="23"/>
  <c r="J24" i="23"/>
  <c r="F24" i="23"/>
  <c r="DS38" i="23"/>
  <c r="DC38" i="23"/>
  <c r="CU38" i="23"/>
  <c r="CN38" i="23"/>
  <c r="CG38" i="23"/>
  <c r="BV38" i="23"/>
  <c r="BQ38" i="23"/>
  <c r="BK38" i="23"/>
  <c r="BA38" i="23"/>
  <c r="AO38" i="23"/>
  <c r="AH38" i="23"/>
  <c r="AC38" i="23"/>
  <c r="R38" i="23"/>
  <c r="J38" i="23"/>
  <c r="F38" i="23"/>
  <c r="DS56" i="23"/>
  <c r="DC56" i="23"/>
  <c r="CU56" i="23"/>
  <c r="CN56" i="23"/>
  <c r="CG56" i="23"/>
  <c r="BV56" i="23"/>
  <c r="BQ56" i="23"/>
  <c r="BK56" i="23"/>
  <c r="BA56" i="23"/>
  <c r="AO56" i="23"/>
  <c r="AH56" i="23"/>
  <c r="AC56" i="23"/>
  <c r="R56" i="23"/>
  <c r="J56" i="23"/>
  <c r="F56" i="23"/>
  <c r="DS42" i="23"/>
  <c r="DC42" i="23"/>
  <c r="CU42" i="23"/>
  <c r="CN42" i="23"/>
  <c r="CG42" i="23"/>
  <c r="BV42" i="23"/>
  <c r="BQ42" i="23"/>
  <c r="BK42" i="23"/>
  <c r="BA42" i="23"/>
  <c r="AO42" i="23"/>
  <c r="AH42" i="23"/>
  <c r="AC42" i="23"/>
  <c r="R42" i="23"/>
  <c r="J42" i="23"/>
  <c r="F42" i="23"/>
  <c r="DS8" i="23"/>
  <c r="DC8" i="23"/>
  <c r="CU8" i="23"/>
  <c r="CN8" i="23"/>
  <c r="CG8" i="23"/>
  <c r="BV8" i="23"/>
  <c r="BQ8" i="23"/>
  <c r="BK8" i="23"/>
  <c r="BA8" i="23"/>
  <c r="AO8" i="23"/>
  <c r="AH8" i="23"/>
  <c r="AC8" i="23"/>
  <c r="R8" i="23"/>
  <c r="J8" i="23"/>
  <c r="F8" i="23"/>
  <c r="DS48" i="23"/>
  <c r="DC48" i="23"/>
  <c r="CU48" i="23"/>
  <c r="CN48" i="23"/>
  <c r="CG48" i="23"/>
  <c r="BV48" i="23"/>
  <c r="BQ48" i="23"/>
  <c r="BK48" i="23"/>
  <c r="BA48" i="23"/>
  <c r="AO48" i="23"/>
  <c r="AH48" i="23"/>
  <c r="AC48" i="23"/>
  <c r="R48" i="23"/>
  <c r="J48" i="23"/>
  <c r="F48" i="23"/>
  <c r="DS46" i="23"/>
  <c r="DC46" i="23"/>
  <c r="CU46" i="23"/>
  <c r="CN46" i="23"/>
  <c r="CG46" i="23"/>
  <c r="BV46" i="23"/>
  <c r="BQ46" i="23"/>
  <c r="BK46" i="23"/>
  <c r="BA46" i="23"/>
  <c r="AO46" i="23"/>
  <c r="AH46" i="23"/>
  <c r="AC46" i="23"/>
  <c r="R46" i="23"/>
  <c r="J46" i="23"/>
  <c r="F46" i="23"/>
  <c r="DS28" i="23"/>
  <c r="DC28" i="23"/>
  <c r="CU28" i="23"/>
  <c r="CN28" i="23"/>
  <c r="CG28" i="23"/>
  <c r="BV28" i="23"/>
  <c r="BQ28" i="23"/>
  <c r="BK28" i="23"/>
  <c r="BA28" i="23"/>
  <c r="AO28" i="23"/>
  <c r="AH28" i="23"/>
  <c r="AC28" i="23"/>
  <c r="R28" i="23"/>
  <c r="J28" i="23"/>
  <c r="F28" i="23"/>
  <c r="DS44" i="23"/>
  <c r="DC44" i="23"/>
  <c r="CU44" i="23"/>
  <c r="CN44" i="23"/>
  <c r="CG44" i="23"/>
  <c r="BV44" i="23"/>
  <c r="BQ44" i="23"/>
  <c r="BK44" i="23"/>
  <c r="BA44" i="23"/>
  <c r="AO44" i="23"/>
  <c r="AH44" i="23"/>
  <c r="AC44" i="23"/>
  <c r="R44" i="23"/>
  <c r="J44" i="23"/>
  <c r="F44" i="23"/>
  <c r="DS26" i="23"/>
  <c r="DC26" i="23"/>
  <c r="CU26" i="23"/>
  <c r="CN26" i="23"/>
  <c r="CG26" i="23"/>
  <c r="BV26" i="23"/>
  <c r="BQ26" i="23"/>
  <c r="BK26" i="23"/>
  <c r="BA26" i="23"/>
  <c r="AO26" i="23"/>
  <c r="AH26" i="23"/>
  <c r="AC26" i="23"/>
  <c r="R26" i="23"/>
  <c r="J26" i="23"/>
  <c r="F26" i="23"/>
  <c r="DS21" i="23"/>
  <c r="DC21" i="23"/>
  <c r="CU21" i="23"/>
  <c r="CN21" i="23"/>
  <c r="CG21" i="23"/>
  <c r="BV21" i="23"/>
  <c r="BQ21" i="23"/>
  <c r="BK21" i="23"/>
  <c r="BA21" i="23"/>
  <c r="AO21" i="23"/>
  <c r="AH21" i="23"/>
  <c r="AC21" i="23"/>
  <c r="R21" i="23"/>
  <c r="J21" i="23"/>
  <c r="F21" i="23"/>
  <c r="I18" i="35"/>
  <c r="X54" i="22" l="1"/>
  <c r="Z54" i="22"/>
  <c r="P54" i="22"/>
  <c r="M54" i="22" l="1"/>
  <c r="T54" i="22"/>
  <c r="Y54" i="22"/>
  <c r="AB54" i="22"/>
  <c r="G54" i="22"/>
  <c r="J54" i="22"/>
  <c r="AE54" i="22"/>
  <c r="O54" i="22"/>
  <c r="U54" i="22"/>
  <c r="H54" i="22"/>
  <c r="V54" i="22"/>
  <c r="AF54" i="22"/>
  <c r="I54" i="22"/>
  <c r="S54" i="22"/>
  <c r="L54" i="22"/>
  <c r="AG54" i="22"/>
  <c r="AC54" i="22"/>
  <c r="Q54" i="22"/>
  <c r="I21" i="35"/>
  <c r="I32" i="35"/>
  <c r="I36" i="35"/>
  <c r="I51" i="35"/>
  <c r="I45" i="35"/>
  <c r="I43" i="35"/>
  <c r="I35" i="35"/>
  <c r="I23" i="35"/>
  <c r="I31" i="35"/>
  <c r="W54" i="22" l="1"/>
  <c r="I44" i="35"/>
  <c r="I48" i="35"/>
  <c r="I6" i="35"/>
  <c r="I26" i="35"/>
  <c r="I39" i="35"/>
  <c r="I52" i="35"/>
  <c r="I53" i="35"/>
  <c r="AD54" i="22"/>
  <c r="I11" i="35"/>
  <c r="I34" i="35"/>
  <c r="I20" i="35"/>
  <c r="I19" i="35"/>
  <c r="I27" i="35"/>
  <c r="I13" i="35"/>
  <c r="I12" i="35"/>
  <c r="I25" i="35"/>
  <c r="N54" i="22"/>
  <c r="AA54" i="22"/>
  <c r="K54" i="22"/>
  <c r="I10" i="35"/>
  <c r="I46" i="35"/>
  <c r="I14" i="35"/>
  <c r="R54" i="22"/>
  <c r="I41" i="35"/>
  <c r="I16" i="35"/>
  <c r="I22" i="35"/>
  <c r="I8" i="35"/>
  <c r="I47" i="35"/>
  <c r="I29" i="35"/>
  <c r="I49" i="35"/>
  <c r="I30" i="35"/>
  <c r="I40" i="35"/>
  <c r="I33" i="35"/>
  <c r="I37" i="35"/>
  <c r="I17" i="35"/>
  <c r="I28" i="35"/>
  <c r="I42" i="35"/>
  <c r="I24" i="35"/>
  <c r="I38" i="35" l="1"/>
  <c r="I15" i="35"/>
  <c r="I5" i="35"/>
  <c r="I9" i="35"/>
  <c r="AH54" i="22"/>
  <c r="I7" i="35"/>
  <c r="J58" i="35"/>
  <c r="I50" i="35"/>
  <c r="J57" i="35" l="1"/>
</calcChain>
</file>

<file path=xl/sharedStrings.xml><?xml version="1.0" encoding="utf-8"?>
<sst xmlns="http://schemas.openxmlformats.org/spreadsheetml/2006/main" count="14102" uniqueCount="3171">
  <si>
    <t xml:space="preserve">            </t>
  </si>
  <si>
    <t>Indicator Name</t>
  </si>
  <si>
    <t>Indicator Description</t>
  </si>
  <si>
    <t>1.0 Commitment and Governance</t>
  </si>
  <si>
    <t>Commitment</t>
  </si>
  <si>
    <t>Management and Accountability</t>
  </si>
  <si>
    <t>Training</t>
  </si>
  <si>
    <t>Stakeholder Engagement</t>
  </si>
  <si>
    <t>2.0 Traceability and Risk Assessment</t>
  </si>
  <si>
    <t>Risk Assessment</t>
  </si>
  <si>
    <t>3.0 Purchasing Practices</t>
  </si>
  <si>
    <t>Purchasing Practices</t>
  </si>
  <si>
    <t>Supplier Selection</t>
  </si>
  <si>
    <t>Integration into Supplier Contracts</t>
  </si>
  <si>
    <t>4.0 Recruitment</t>
  </si>
  <si>
    <t>Recruitment Approach</t>
  </si>
  <si>
    <t>Recruitment Fees</t>
  </si>
  <si>
    <t>Worker Voice</t>
  </si>
  <si>
    <t xml:space="preserve">Freedom of Association </t>
  </si>
  <si>
    <t>Grievance Mechanism</t>
  </si>
  <si>
    <t>6.0 Monitoring</t>
  </si>
  <si>
    <t>7.0 Remedy</t>
  </si>
  <si>
    <t>Corrective Action Plans</t>
  </si>
  <si>
    <t>n/a</t>
  </si>
  <si>
    <t xml:space="preserve">Addressing forced labour risks related to third-party products </t>
  </si>
  <si>
    <t># of indicator elements</t>
  </si>
  <si>
    <t># of full points per indicator element</t>
  </si>
  <si>
    <t xml:space="preserve"># of partial points per indicator element </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</si>
  <si>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</si>
  <si>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</si>
  <si>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</si>
  <si>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</si>
  <si>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</si>
  <si>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</si>
  <si>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</si>
  <si>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</si>
  <si>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</si>
  <si>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</si>
  <si>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</si>
  <si>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</si>
  <si>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</si>
  <si>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</si>
  <si>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Compliance  with Regulatory Transparency Requirements</t>
  </si>
  <si>
    <t>Company</t>
  </si>
  <si>
    <t>Country</t>
  </si>
  <si>
    <t>Source(s)</t>
  </si>
  <si>
    <t>Comment Text</t>
  </si>
  <si>
    <t xml:space="preserve">Source(s)   </t>
  </si>
  <si>
    <t xml:space="preserve">Comment Text  </t>
  </si>
  <si>
    <t xml:space="preserve">Source(s)  </t>
  </si>
  <si>
    <t xml:space="preserve">Comment Text        </t>
  </si>
  <si>
    <t xml:space="preserve">Source(s)     </t>
  </si>
  <si>
    <t>Yes</t>
  </si>
  <si>
    <t>No</t>
  </si>
  <si>
    <t>Coloured text of indicator element indicates partial scoring</t>
  </si>
  <si>
    <t>Overview of company</t>
  </si>
  <si>
    <t>Indicator Score</t>
  </si>
  <si>
    <t>Source</t>
  </si>
  <si>
    <t>(2) actively participating in one or more multi-stakeholder or industry initiatives focused on eradicating forced labor and human trafficking across the industry.</t>
  </si>
  <si>
    <t xml:space="preserve">(3) discloses information on the recruitment agencies used by its suppliers. </t>
  </si>
  <si>
    <t>Comment</t>
  </si>
  <si>
    <t>(4) discloses data about the practical operation of the mechanism, such as the number of grievances filed, addressed, and resolved, or an evaluation of the effectiveness of the mechanism; and</t>
  </si>
  <si>
    <t>(1) non-scheduled visits;</t>
  </si>
  <si>
    <t>(2) a review of relevant documents;</t>
  </si>
  <si>
    <t>(5) a summary of findings, including details regarding any violations revealed.</t>
  </si>
  <si>
    <t>(3) potential consequences if corrective actions are not taken; and</t>
  </si>
  <si>
    <t>United States</t>
  </si>
  <si>
    <t>China</t>
  </si>
  <si>
    <t>Japan</t>
  </si>
  <si>
    <t>Sweden</t>
  </si>
  <si>
    <t>Taiwan</t>
  </si>
  <si>
    <t>Germany</t>
  </si>
  <si>
    <t>Total</t>
  </si>
  <si>
    <t xml:space="preserve"> Purchasing Practices</t>
  </si>
  <si>
    <t>Freedom of Association</t>
  </si>
  <si>
    <t>Remedy Programs</t>
  </si>
  <si>
    <t>Questions for companies</t>
  </si>
  <si>
    <t>Questions for company</t>
  </si>
  <si>
    <t>Company score</t>
  </si>
  <si>
    <t>Industry average</t>
  </si>
  <si>
    <t>Recruitment</t>
  </si>
  <si>
    <t>Monitoring</t>
  </si>
  <si>
    <t>Remedy</t>
  </si>
  <si>
    <t>Theme scores</t>
  </si>
  <si>
    <t>Headquarters</t>
  </si>
  <si>
    <t>Ticker</t>
  </si>
  <si>
    <t>Provided additional disclosure</t>
  </si>
  <si>
    <t>Market Capitalization in USD bn</t>
  </si>
  <si>
    <t>Number of forced labor allegations regarding the company's supply chain</t>
  </si>
  <si>
    <t>2. Traceability and Risk Assessment</t>
  </si>
  <si>
    <t>3. Purchasing Practices</t>
  </si>
  <si>
    <t>4. Recruitment</t>
  </si>
  <si>
    <t>5. Worker Voice</t>
  </si>
  <si>
    <t>6. Monitoring</t>
  </si>
  <si>
    <t>7. Remedy</t>
  </si>
  <si>
    <t>2018 Average score</t>
  </si>
  <si>
    <t>Region</t>
  </si>
  <si>
    <t>Asia</t>
  </si>
  <si>
    <t>Europe</t>
  </si>
  <si>
    <t>North America</t>
  </si>
  <si>
    <t>Sent links</t>
  </si>
  <si>
    <t>No additional information provided</t>
  </si>
  <si>
    <t>Total market cap (US$ bn)</t>
  </si>
  <si>
    <t>Disclosure under CTSA</t>
  </si>
  <si>
    <t>12.5 pts</t>
  </si>
  <si>
    <t>Indicator Elements</t>
  </si>
  <si>
    <r>
      <t xml:space="preserve">Recruitment </t>
    </r>
    <r>
      <rPr>
        <b/>
        <sz val="11"/>
        <rFont val="Calibri (Body)"/>
      </rPr>
      <t>F</t>
    </r>
    <r>
      <rPr>
        <b/>
        <sz val="11"/>
        <rFont val="Calibri"/>
        <family val="2"/>
        <scheme val="minor"/>
      </rPr>
      <t>ees</t>
    </r>
  </si>
  <si>
    <t>Remedy Programs / Response to Allegations</t>
  </si>
  <si>
    <t>N/A</t>
  </si>
  <si>
    <t>Amazon.com Inc.</t>
  </si>
  <si>
    <t>Commitment &amp; Governance</t>
  </si>
  <si>
    <t>Traceability &amp; Risk Assessment</t>
  </si>
  <si>
    <t>Walmart Inc.</t>
  </si>
  <si>
    <t>Apple Inc.</t>
  </si>
  <si>
    <t>Netherlands</t>
  </si>
  <si>
    <t>BOE Technology Group Co. Ltd.</t>
  </si>
  <si>
    <t>Broadcom Inc.</t>
  </si>
  <si>
    <t>Canon Inc.</t>
  </si>
  <si>
    <t>HP Inc.</t>
  </si>
  <si>
    <t>Infineon Technologies AG</t>
  </si>
  <si>
    <t>Finland</t>
  </si>
  <si>
    <t>NXP Semiconductors NV</t>
  </si>
  <si>
    <t>Samsung Electronics Co. Ltd.</t>
  </si>
  <si>
    <t>South Korea</t>
  </si>
  <si>
    <t>SK Hynix Inc.</t>
  </si>
  <si>
    <t>TE Connectivity Ltd.</t>
  </si>
  <si>
    <t>Switzerland</t>
  </si>
  <si>
    <r>
      <t xml:space="preserve">Indicator Score
</t>
    </r>
    <r>
      <rPr>
        <b/>
        <sz val="10"/>
        <color theme="5"/>
        <rFont val="Calibri"/>
        <family val="2"/>
      </rPr>
      <t>(note: where score is 90,  10 points need to be added)</t>
    </r>
  </si>
  <si>
    <t>Allegation 1 - Summary</t>
  </si>
  <si>
    <t>Semiconductors</t>
  </si>
  <si>
    <t xml:space="preserve"> Technology solutions (not included in company scorecard)</t>
  </si>
  <si>
    <t xml:space="preserve">yes / no  </t>
  </si>
  <si>
    <t xml:space="preserve">Comment Text   </t>
  </si>
  <si>
    <t xml:space="preserve">Source (s)    </t>
  </si>
  <si>
    <t>Number of RBA members</t>
  </si>
  <si>
    <t>Average market cap (US$ bn)</t>
  </si>
  <si>
    <t>Average score of RBA members</t>
  </si>
  <si>
    <t>Average score of non-RBA members</t>
  </si>
  <si>
    <t>Average size of RBA members</t>
  </si>
  <si>
    <t>Average size of RBA non-members</t>
  </si>
  <si>
    <t>ASML Holding NV</t>
  </si>
  <si>
    <t>Cisco Systems Inc.</t>
  </si>
  <si>
    <t>Hitachi Ltd.</t>
  </si>
  <si>
    <t>Hon Hai Precision Industry Co. Ltd. (Foxconn)</t>
  </si>
  <si>
    <t>Intel Corp.</t>
  </si>
  <si>
    <t>Keyence Corp.</t>
  </si>
  <si>
    <t>Microsoft Corp.</t>
  </si>
  <si>
    <t>Murata Manufacturing Co. Ltd.</t>
  </si>
  <si>
    <t>Qualcomm Inc.</t>
  </si>
  <si>
    <t>Taiwan Semiconductor Manufacturing Co. Ltd.</t>
  </si>
  <si>
    <t>Texas Instruments Inc.</t>
  </si>
  <si>
    <t>Amphenol Corp.</t>
  </si>
  <si>
    <t>Analog Devices Inc.</t>
  </si>
  <si>
    <t>Applied Materials Inc.</t>
  </si>
  <si>
    <t>Corning Inc.</t>
  </si>
  <si>
    <t>Hewlett Packard Enterprise Co. (HPE)</t>
  </si>
  <si>
    <t>Hoya Corp.</t>
  </si>
  <si>
    <t>Kyocera Corp.</t>
  </si>
  <si>
    <t>Lam Research Corp.</t>
  </si>
  <si>
    <t>Largan Precision Co. Ltd.</t>
  </si>
  <si>
    <t>Microchip Technology Inc.</t>
  </si>
  <si>
    <t>Micron Technology Inc.</t>
  </si>
  <si>
    <t>Nintendo Co. Ltd.</t>
  </si>
  <si>
    <t>Nokia Oyj</t>
  </si>
  <si>
    <t>NVIDIA Corp.</t>
  </si>
  <si>
    <t>Skyworks Solutions Inc.</t>
  </si>
  <si>
    <t>Tokyo Electron Ltd.</t>
  </si>
  <si>
    <t>Western Digital Corp.</t>
  </si>
  <si>
    <t>Telefonaktiebolaget LM Ericsson (publ)</t>
  </si>
  <si>
    <t>Year of inclusion</t>
  </si>
  <si>
    <t>AAC Technologies Holdings Inc.</t>
  </si>
  <si>
    <t>Arista Networks Inc.</t>
  </si>
  <si>
    <t>Best Buy Co. Inc.</t>
  </si>
  <si>
    <t>Dell Technologies Inc.</t>
  </si>
  <si>
    <t>Fujifilm Holdings Corp.</t>
  </si>
  <si>
    <t>Hangzhou Hik-Vision Digital Technology Co. Ltd.</t>
  </si>
  <si>
    <t>Hexagon AB</t>
  </si>
  <si>
    <t>LG Electronics Inc.</t>
  </si>
  <si>
    <t>Maxim Integrated Products Inc.</t>
  </si>
  <si>
    <t>Panasonic Corp.</t>
  </si>
  <si>
    <t>Renesas Electronics Corp.</t>
  </si>
  <si>
    <t>Sharp Corp.</t>
  </si>
  <si>
    <t>Sony Corp.</t>
  </si>
  <si>
    <t>STMicroelectronics NV</t>
  </si>
  <si>
    <t>Xiaomi Corp.</t>
  </si>
  <si>
    <t>Xilinx Inc.</t>
  </si>
  <si>
    <t>ZTE Corp.</t>
  </si>
  <si>
    <t>Technology Hardware</t>
  </si>
  <si>
    <t>Retailing</t>
  </si>
  <si>
    <t>Healthcare</t>
  </si>
  <si>
    <t>Consumer Durables</t>
  </si>
  <si>
    <t>Consumer Electronics</t>
  </si>
  <si>
    <t>Software &amp; Services</t>
  </si>
  <si>
    <t>Food Retailers</t>
  </si>
  <si>
    <t>Subindustry</t>
  </si>
  <si>
    <t>2020 score</t>
  </si>
  <si>
    <t>HKG:2018</t>
  </si>
  <si>
    <t>NYS:APH</t>
  </si>
  <si>
    <t>NAS:ADI</t>
  </si>
  <si>
    <t>NAS:AAPL</t>
  </si>
  <si>
    <t>NAS:AMAT</t>
  </si>
  <si>
    <t>NYS:ANET</t>
  </si>
  <si>
    <t>AMS:ASML</t>
  </si>
  <si>
    <t>NYS:BBY</t>
  </si>
  <si>
    <t>SHE:200725</t>
  </si>
  <si>
    <t>NAS:AVGO</t>
  </si>
  <si>
    <t>TKS:7751</t>
  </si>
  <si>
    <t>NAS:CSCO</t>
  </si>
  <si>
    <t>NYS:GLW</t>
  </si>
  <si>
    <t>NYS:DELL</t>
  </si>
  <si>
    <t>TKS:4901</t>
  </si>
  <si>
    <t>SHE:2415</t>
  </si>
  <si>
    <t>NYS:HPE</t>
  </si>
  <si>
    <t>OME:HEXA.B</t>
  </si>
  <si>
    <t>TKS:6501</t>
  </si>
  <si>
    <t>TAI:2317</t>
  </si>
  <si>
    <t>TKS:7741</t>
  </si>
  <si>
    <t>NYS:HPQ</t>
  </si>
  <si>
    <t>ETR:IFX</t>
  </si>
  <si>
    <t>NAS:INTC</t>
  </si>
  <si>
    <t>TKS:6861</t>
  </si>
  <si>
    <t>NAS:KLAC</t>
  </si>
  <si>
    <t>TKS:6971</t>
  </si>
  <si>
    <t>NAS:LRCX</t>
  </si>
  <si>
    <t>TAI:3008</t>
  </si>
  <si>
    <t>KRX:66570</t>
  </si>
  <si>
    <t>NAS:MXIM</t>
  </si>
  <si>
    <t>NAS:MCHP</t>
  </si>
  <si>
    <t>NAS:MU</t>
  </si>
  <si>
    <t>NAS:MSFT</t>
  </si>
  <si>
    <t>TKS:6981</t>
  </si>
  <si>
    <t>TKS:7974</t>
  </si>
  <si>
    <t>HEL:NOKIA</t>
  </si>
  <si>
    <t>NAS:NVDA</t>
  </si>
  <si>
    <t>NAS:NXPI</t>
  </si>
  <si>
    <t>TKS:6752</t>
  </si>
  <si>
    <t>NAS:QCOM</t>
  </si>
  <si>
    <t>TKS:6723</t>
  </si>
  <si>
    <t>KRX:5930</t>
  </si>
  <si>
    <t>TKS:6753</t>
  </si>
  <si>
    <t>KRX:660</t>
  </si>
  <si>
    <t>NAS:SWKS</t>
  </si>
  <si>
    <t>TKS:6758</t>
  </si>
  <si>
    <t>PAR:STM</t>
  </si>
  <si>
    <t>TAI:2330</t>
  </si>
  <si>
    <t>NYS:TEL</t>
  </si>
  <si>
    <t>OME:ERIC.B</t>
  </si>
  <si>
    <t>NAS:TXN</t>
  </si>
  <si>
    <t>TKS:8035</t>
  </si>
  <si>
    <t>NAS:WDC</t>
  </si>
  <si>
    <t>HKG:1810</t>
  </si>
  <si>
    <t>NAS:XLNX</t>
  </si>
  <si>
    <t>HKG:763</t>
  </si>
  <si>
    <t>NAS:AMZN</t>
  </si>
  <si>
    <t>NYS:WMT</t>
  </si>
  <si>
    <t>Full analysis</t>
  </si>
  <si>
    <t>1. Commitment &amp; Governance</t>
  </si>
  <si>
    <t>Grand Total</t>
  </si>
  <si>
    <t>Row Labels</t>
  </si>
  <si>
    <t>Total
2020</t>
  </si>
  <si>
    <t>Supplier Code of Conduct</t>
  </si>
  <si>
    <t xml:space="preserve">Traceability and Supply Chain Transparency </t>
  </si>
  <si>
    <t>Rights of Workers in Vulnerable Conditions</t>
  </si>
  <si>
    <t>Monitoring and Responsible Recruitment</t>
  </si>
  <si>
    <t>Worker Engagement</t>
  </si>
  <si>
    <t>Market Cap
in US$ bn</t>
  </si>
  <si>
    <t>RBA member
(as per RBA website as April 2019)</t>
  </si>
  <si>
    <t>No (ZTE USA only)</t>
  </si>
  <si>
    <t>No (Americas only)</t>
  </si>
  <si>
    <t>Rank 2020</t>
  </si>
  <si>
    <t>1.1 Indicator Score</t>
  </si>
  <si>
    <t>1.2 Indicator Score</t>
  </si>
  <si>
    <t>2020 Average score</t>
  </si>
  <si>
    <t>Target(s) are timebound 
(yes/no)</t>
  </si>
  <si>
    <t>The company discloses measurable and time-bound targets to address forced labor in its supply chains, and reports on progress towards achieving its targets on an annual basis.</t>
  </si>
  <si>
    <t>Year-on-year reporting against target(s) 
(yes/no)</t>
  </si>
  <si>
    <t>Company discloses target(s)
(yes/no)</t>
  </si>
  <si>
    <t>The company retails third-party electronics products.</t>
  </si>
  <si>
    <t>1 Indicator Score</t>
  </si>
  <si>
    <r>
      <t xml:space="preserve">1 Supplier Code of Conduct and Integration into Supplier Contracts
</t>
    </r>
    <r>
      <rPr>
        <sz val="10"/>
        <color rgb="FF000000"/>
        <rFont val="Calibri"/>
        <family val="2"/>
      </rPr>
      <t xml:space="preserve">The company: </t>
    </r>
  </si>
  <si>
    <r>
      <t xml:space="preserve">2 Management and Accountability
</t>
    </r>
    <r>
      <rPr>
        <sz val="10"/>
        <color rgb="FF000000"/>
        <rFont val="Calibri"/>
        <family val="2"/>
      </rPr>
      <t>The company:</t>
    </r>
  </si>
  <si>
    <r>
      <rPr>
        <b/>
        <sz val="10"/>
        <color rgb="FF000000"/>
        <rFont val="Calibri"/>
        <family val="2"/>
      </rPr>
      <t>3 Stakeholder Engagement</t>
    </r>
    <r>
      <rPr>
        <sz val="10"/>
        <color rgb="FF000000"/>
        <rFont val="Calibri"/>
        <family val="2"/>
      </rPr>
      <t xml:space="preserve">
In the last three years, the company has engaged relevant stakeholders by:</t>
    </r>
  </si>
  <si>
    <r>
      <t>4 Traceability and Supply Chain Transparency</t>
    </r>
    <r>
      <rPr>
        <sz val="10"/>
        <color rgb="FF000000"/>
        <rFont val="Calibri"/>
        <family val="2"/>
      </rPr>
      <t xml:space="preserve">
</t>
    </r>
    <r>
      <rPr>
        <sz val="10"/>
        <rFont val="Calibri"/>
        <family val="2"/>
      </rPr>
      <t>The company discloses:</t>
    </r>
  </si>
  <si>
    <r>
      <t xml:space="preserve">5 Risk Assessment
</t>
    </r>
    <r>
      <rPr>
        <sz val="10"/>
        <color rgb="FF000000"/>
        <rFont val="Calibri"/>
        <family val="2"/>
      </rPr>
      <t>The company discloses:</t>
    </r>
  </si>
  <si>
    <r>
      <t xml:space="preserve">6 Purchasing Practices
</t>
    </r>
    <r>
      <rPr>
        <sz val="10"/>
        <color rgb="FF000000"/>
        <rFont val="Calibri"/>
        <family val="2"/>
      </rPr>
      <t>The company:</t>
    </r>
  </si>
  <si>
    <r>
      <t xml:space="preserve">7 Recruitment Fees
</t>
    </r>
    <r>
      <rPr>
        <sz val="10"/>
        <color rgb="FF000000"/>
        <rFont val="Calibri"/>
        <family val="2"/>
      </rPr>
      <t>The company:</t>
    </r>
  </si>
  <si>
    <r>
      <t xml:space="preserve">8 Freedom of Association
</t>
    </r>
    <r>
      <rPr>
        <sz val="10"/>
        <color rgb="FF000000"/>
        <rFont val="Calibri"/>
        <family val="2"/>
      </rPr>
      <t>The company:</t>
    </r>
  </si>
  <si>
    <r>
      <t xml:space="preserve">9 Grievance Mechanism
</t>
    </r>
    <r>
      <rPr>
        <sz val="10"/>
        <color rgb="FF000000"/>
        <rFont val="Calibri"/>
        <family val="2"/>
      </rPr>
      <t>The company:</t>
    </r>
  </si>
  <si>
    <t>2 Indicator Score</t>
  </si>
  <si>
    <t>3 Indicator Score</t>
  </si>
  <si>
    <t>4 Indicator Score</t>
  </si>
  <si>
    <t>5 Indicator Score</t>
  </si>
  <si>
    <t>6 Indicator Score</t>
  </si>
  <si>
    <t>7 Indicator Score</t>
  </si>
  <si>
    <t>8 Indicator Score</t>
  </si>
  <si>
    <t>9 Indicator Score</t>
  </si>
  <si>
    <t>10 Indicator Score</t>
  </si>
  <si>
    <t>Average Score</t>
  </si>
  <si>
    <t>10 Remedy Programs and Response to Allegations</t>
  </si>
  <si>
    <t>Introduction</t>
  </si>
  <si>
    <t xml:space="preserve">The company publicly demonstrates its commitment to addressing forced labor and human trafficking. </t>
  </si>
  <si>
    <t xml:space="preserve">The company:
(1) publicly demonstrates its commitment to addressing forced labor and human trafficking. 
</t>
  </si>
  <si>
    <t xml:space="preserve">Supplier Code of Conduct </t>
  </si>
  <si>
    <t xml:space="preserve">The company has a supplier code of conduct that requires suppliers throughout its supply chains to respect the ILO core labor standards, including the elimination of forced labor. The standard is easily accessible on the company’s website, is regularly updated, is communicated to the company's suppliers, and requires suppliers to cascade the standards to their own suppliers. </t>
  </si>
  <si>
    <t xml:space="preserve">The company's supplier code of conduct: 
(1) requires suppliers to respect the ILO core labor standards, which include the elimination of forced labor;
(2) is easily accessible from the company's website; 
(3) is updated regularly, following internal review and input from external stakeholders; 
(4) is communicated to the company's suppliers; and
(5) requires its first-tier suppliers to take steps to ensure that their own suppliers implement standards that are in-line with the company's supply chain policies addressing forced labor and human trafficking. </t>
  </si>
  <si>
    <t xml:space="preserve">The company:
(1) has a committee, team, program, or officer responsible for the implementation of its supply chain policies that address forced labor and human trafficking; and 
(2) has tasked a board member or board committee with oversight of its supply chain policies that address forced labor and human trafficking. 
</t>
  </si>
  <si>
    <t>The company takes steps to ensure that relevant decision-makers within the company and in different tiers of its supply chains are aware of risks related to forced labor and human trafficking and are effectively implementing the company's policies.</t>
  </si>
  <si>
    <t>Traceability and Supply Chain Transparency</t>
  </si>
  <si>
    <t>The company has a process to assess forced labor risks, and it publicly discloses forced labor risks identified in different tiers of its supply chains.</t>
  </si>
  <si>
    <t>The company:
(1) integrates the ILO core labor standards, which include the elimination of forced labor, into supplier contracts; 
(2) discloses the percentage of suppliers whose contracts include such standards; and
(3) requires its suppliers to integrate such standards into contracts with their own suppliers.</t>
  </si>
  <si>
    <t xml:space="preserve">4.0 Recruitment </t>
  </si>
  <si>
    <t xml:space="preserve">The company:
(1) has a policy that requires direct employment in its supply chains;
(2) requires employment and recruitment agencies used by its suppliers to respect the ILO core labor standards, which include the elimination of forced labor; and 
(3) discloses information on the recruitment agencies used by its suppliers. </t>
  </si>
  <si>
    <r>
      <t>Monitoring and</t>
    </r>
    <r>
      <rPr>
        <b/>
        <strike/>
        <sz val="11"/>
        <rFont val="Calibri"/>
        <family val="2"/>
        <scheme val="minor"/>
      </rPr>
      <t xml:space="preserve"> </t>
    </r>
    <r>
      <rPr>
        <b/>
        <sz val="11"/>
        <rFont val="Calibri"/>
        <family val="2"/>
        <scheme val="minor"/>
      </rPr>
      <t xml:space="preserve">Responsible Recruitment </t>
    </r>
  </si>
  <si>
    <t>The company:
(1) takes steps to ensure employment and/or recruitment agencies used by its suppliers are monitored to assess and address risks of forced labor and human trafficking; and
(2) provides details of how it supports responsible recruitment in its supply chains (e.g., by collaborating with stakeholders to engage policy makers to strengthen recruitment standards).</t>
  </si>
  <si>
    <t xml:space="preserve">The company:
(1) takes steps to ensure its supply chain policies that address forced labor and human trafficking are communicated to workers in its supply chains;
(2) takes steps to ensure that relevant stakeholders engage with and educate workers in its supply chains on their labor rights and/or supports worker-led efforts on labor rights education; 
(3) provides evidence of the positive impact of worker engagement in its supply chains; and
(4) provides at least two examples of worker engagement initiatives covering different supply chain contexts.
</t>
  </si>
  <si>
    <t>To support collective worker empowerment, the company works with local or global trade unions to support freedom of association in its supply chains. It enters into a global framework agreement that covers its supply chains and/or an enforceable supply chain labor rights agreement with trade unions or worker organizations. Where there are regulatory constraints on freedom of association, the company ensures workplace environments in which workers are able to pursue alternative forms of organizing.</t>
  </si>
  <si>
    <t xml:space="preserve">The company: 
(1) takes steps to ensure a formal mechanism to report a grievance to an impartial entity regarding labor conditions in the company's supply chains is available to its suppliers' workers and their legitimate representatives;
(2) takes steps to ensure that the existence of the mechanism is communicated to its suppliers' workers; 
(3) takes steps to ensure that its suppliers' workers or their legitimate representatives are involved in the design and/or performance of the mechanism, to ensure that the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the first tier in its supply chains.
</t>
  </si>
  <si>
    <t>The company discloses:
(1) a corrective action process for its suppliers and potential actions taken in cases of non-compliance, such as stop-work notices, warning letters, supplementary training, and policy revision; 
(2) a means to verify remediation and/or implementation of corrective actions, such as record review, employee interviews, or spot-checks;
(3) potential consequences if corrective actions are not taken; and
(4) a summary or an example of its corrective action process in practice.</t>
  </si>
  <si>
    <t xml:space="preserve">1.1(1) The company publicly demonstrates its commitment to addressing forced labor and human trafficking. </t>
  </si>
  <si>
    <r>
      <t xml:space="preserve">1.2 Supply Chain Standards
</t>
    </r>
    <r>
      <rPr>
        <sz val="10"/>
        <color rgb="FF000000"/>
        <rFont val="Calibri"/>
        <family val="2"/>
      </rPr>
      <t xml:space="preserve">The company's supplier code of conduct: </t>
    </r>
  </si>
  <si>
    <r>
      <t xml:space="preserve">1.1 Commitment
</t>
    </r>
    <r>
      <rPr>
        <sz val="10"/>
        <color rgb="FF000000"/>
        <rFont val="Calibri"/>
        <family val="2"/>
      </rPr>
      <t>The company</t>
    </r>
  </si>
  <si>
    <t>1.2(1) requires suppliers to respect the ILO core labor standards, which include the elimination of forced labor;</t>
  </si>
  <si>
    <t xml:space="preserve">(2) is easily accessible from the company's website; </t>
  </si>
  <si>
    <t xml:space="preserve">(3) is updated regularly, following internal review and input from external stakeholders; </t>
  </si>
  <si>
    <t>(4) is communicated to the company's suppliers; and</t>
  </si>
  <si>
    <t xml:space="preserve">(5) requires its first-tier suppliers to take steps to ensure that their own suppliers implement standards that are in-line with the company's supply chain policies addressing forced labor and human trafficking. </t>
  </si>
  <si>
    <r>
      <t xml:space="preserve">1.3 Management and Accountability
</t>
    </r>
    <r>
      <rPr>
        <sz val="10"/>
        <color rgb="FF000000"/>
        <rFont val="Calibri"/>
        <family val="2"/>
      </rPr>
      <t>The company:</t>
    </r>
  </si>
  <si>
    <t xml:space="preserve">(2) has tasked a board member or board committee with oversight of its supply chain policies that address forced labor and human trafficking. </t>
  </si>
  <si>
    <t>(1) has a committee, team, program, or officer responsible for the implementation of its supply chain policies that address forced labor and human trafficking; and</t>
  </si>
  <si>
    <r>
      <t xml:space="preserve">1.4  Training
</t>
    </r>
    <r>
      <rPr>
        <sz val="10"/>
        <color rgb="FF000000"/>
        <rFont val="Calibri"/>
        <family val="2"/>
      </rPr>
      <t>The company:</t>
    </r>
  </si>
  <si>
    <t>(1) trains all relevant decision-makers within the company on risks and policies that address forced labor and human trafficking;</t>
  </si>
  <si>
    <t>(3) engages in capacity building to enable its suppliers to cascade its supply chain policies that address forced labor and human trafficking to their own supply chains and/or trains suppliers below the first tier on such policies.</t>
  </si>
  <si>
    <r>
      <t>1.5  Stakeholder Engagement</t>
    </r>
    <r>
      <rPr>
        <sz val="10"/>
        <color rgb="FF000000"/>
        <rFont val="Calibri"/>
        <family val="2"/>
      </rPr>
      <t xml:space="preserve">
In the last three years, the company has engaged relevant stakeholders by:</t>
    </r>
  </si>
  <si>
    <t>(1) providing at least two examples of engagements on forced labor and human trafficking with stakeholders such as policy makers, worker rights organizations, or local NGOs in countries in which its first-tier suppliers and suppliers below the first tier operate; and</t>
  </si>
  <si>
    <t>(1) the names and addresses of its first-tier suppliers;</t>
  </si>
  <si>
    <r>
      <t xml:space="preserve">2.2 Risk Assessment
</t>
    </r>
    <r>
      <rPr>
        <sz val="10"/>
        <color rgb="FF000000"/>
        <rFont val="Calibri"/>
        <family val="2"/>
      </rPr>
      <t>The company discloses:</t>
    </r>
  </si>
  <si>
    <t>(1) details on how it conducts human rights supply chain risk or impact assessments that include forced labor risks or assessments that focus specifically on forced labor risks; and</t>
  </si>
  <si>
    <t>(2) details on forced labor risks identified in different tiers of its supply chains.</t>
  </si>
  <si>
    <r>
      <t xml:space="preserve">3.1 Purchasing Practices
</t>
    </r>
    <r>
      <rPr>
        <sz val="10"/>
        <color rgb="FF000000"/>
        <rFont val="Calibri"/>
        <family val="2"/>
      </rPr>
      <t>The company:</t>
    </r>
  </si>
  <si>
    <t>(3) provides procurement incentives to first-tier suppliers to encourage or reward good labor practices (such as price premiums, increased orders, and longer-term contracts); and</t>
  </si>
  <si>
    <t xml:space="preserve">(4) discloses two quantitative data points demonstrating that it has responsible purchasing practices in place that address the risk of forced labor and human trafficking. </t>
  </si>
  <si>
    <r>
      <t xml:space="preserve">3.2 Supplier Selection
</t>
    </r>
    <r>
      <rPr>
        <sz val="10"/>
        <color rgb="FF000000"/>
        <rFont val="Calibri"/>
        <family val="2"/>
      </rPr>
      <t>The company:</t>
    </r>
  </si>
  <si>
    <r>
      <t xml:space="preserve">3.3 Integration into Supplier Contracts
</t>
    </r>
    <r>
      <rPr>
        <sz val="10"/>
        <color rgb="FF000000"/>
        <rFont val="Calibri"/>
        <family val="2"/>
      </rPr>
      <t>The company:</t>
    </r>
  </si>
  <si>
    <t>(1) integrates the ILO core labor standards, which include the elimination of forced labor, into supplier contracts;</t>
  </si>
  <si>
    <t>(2) discloses the percentage of suppliers whose contracts include such standards; and</t>
  </si>
  <si>
    <t>(3) requires its suppliers to integrate such standards into contracts with their own suppliers.</t>
  </si>
  <si>
    <r>
      <t xml:space="preserve">4.1 Recruitment Approach
</t>
    </r>
    <r>
      <rPr>
        <sz val="10"/>
        <color rgb="FF000000"/>
        <rFont val="Calibri"/>
        <family val="2"/>
      </rPr>
      <t>The company:</t>
    </r>
  </si>
  <si>
    <t>(1) has a policy that requires direct employment in its supply chains;</t>
  </si>
  <si>
    <t>(2) requires employment and recruitment agencies used by its suppliers to respect the ILO core labor standards, which include the elimination of forced labor; and</t>
  </si>
  <si>
    <r>
      <t xml:space="preserve">4.2 Recruitment Fees
</t>
    </r>
    <r>
      <rPr>
        <sz val="10"/>
        <color rgb="FF000000"/>
        <rFont val="Calibri"/>
        <family val="2"/>
      </rPr>
      <t>The company:</t>
    </r>
  </si>
  <si>
    <r>
      <t>4.3 Monitoring and Responsible Recruitment</t>
    </r>
    <r>
      <rPr>
        <sz val="10"/>
        <color rgb="FF000000"/>
        <rFont val="Calibri"/>
        <family val="2"/>
      </rPr>
      <t xml:space="preserve">
 The company:</t>
    </r>
  </si>
  <si>
    <r>
      <t>4.4  Rights of Workers in Vulnerable Conditions</t>
    </r>
    <r>
      <rPr>
        <sz val="10"/>
        <color rgb="FF000000"/>
        <rFont val="Calibri"/>
        <family val="2"/>
      </rPr>
      <t xml:space="preserve">
The company:</t>
    </r>
  </si>
  <si>
    <r>
      <t xml:space="preserve">5.2 Freedom of Association
</t>
    </r>
    <r>
      <rPr>
        <sz val="10"/>
        <color rgb="FF000000"/>
        <rFont val="Calibri"/>
        <family val="2"/>
      </rPr>
      <t>The company:</t>
    </r>
  </si>
  <si>
    <r>
      <t xml:space="preserve">5.3 Grievance Mechanism
</t>
    </r>
    <r>
      <rPr>
        <sz val="10"/>
        <color rgb="FF000000"/>
        <rFont val="Calibri"/>
        <family val="2"/>
      </rPr>
      <t>The company:</t>
    </r>
  </si>
  <si>
    <r>
      <t>7.2 Remedy Programs and Response to Allegations</t>
    </r>
    <r>
      <rPr>
        <sz val="10"/>
        <rFont val="Calibri"/>
        <family val="2"/>
      </rPr>
      <t xml:space="preserve">
A. No allegation regarding forced labor in the company's supply chain has been identified. / B.1. One or more allegations regarding forced labor in the company's supply chain have been identified (in the last three years). / B.2. One or more allegations regarding forced labor in the company's supply chain have been identified  (in the last three years), and the company denies the allegation(s).The company discloses:</t>
    </r>
  </si>
  <si>
    <t xml:space="preserve">(1) takes steps to ensure employment and/or recruitment agencies used by its suppliers are monitored to assess and address risks of forced labor and human trafficking; and
</t>
  </si>
  <si>
    <t>(2) provides details of how it supports responsible recruitment in its supply chains (e.g., by collaborating with stakeholders to engage policy makers to strengthen recruitment standards).</t>
  </si>
  <si>
    <t>(2) takes steps to ensure its suppliers refrain from restricting workers’ movement, including through the retention of passports or other personal documents against workers' will; and</t>
  </si>
  <si>
    <t>(3) discloses at least two outcomes of steps it has taken to ensure respect of the fundamental rights and freedoms of supply chain workers in vulnerable conditions (those articulated in the ILO core labor standards, which include the elimination of forced labor).</t>
  </si>
  <si>
    <t>(1) takes steps to ensure its supply chain policies that address forced labor and human trafficking are communicated to workers in its supply chains;</t>
  </si>
  <si>
    <t>(2) takes steps to ensure that relevant stakeholders engage with and educate workers in its supply chains on their labor rights and/or supports worker-led efforts on labor rights education;</t>
  </si>
  <si>
    <t>(3) provides evidence of the positive impact of worker engagement in its supply chains; and</t>
  </si>
  <si>
    <t>(4) provides at least two examples of worker engagement initiatives covering different supply chain contexts.</t>
  </si>
  <si>
    <t>(1) works with independent local or global trade unions to support freedom of association in its supply chains;</t>
  </si>
  <si>
    <t>(2) discloses that it is party to a global framework agreement that covers its supply chains and/or an enforceable supply chain labor rights agreement with trade unions or worker organizations;</t>
  </si>
  <si>
    <t>(3) takes steps to ensure workplace environments in which its suppliers' workers are able to pursue alternative forms of organizing (e.g., worker councils or worker-management dialogues) where there are regulatory constraints on freedom of association; and</t>
  </si>
  <si>
    <t>(1) takes steps to ensure a formal mechanism to report a grievance to an impartial entity regarding labor conditions in the company's supply chains is available to its suppliers' workers and their legitimate representatives;</t>
  </si>
  <si>
    <t>(2) takes steps to ensure that the existence of the mechanism is communicated to its suppliers' workers;</t>
  </si>
  <si>
    <t>(3) takes steps to ensure that its suppliers' workers or their legitimate representatives are involved in the design and/or performance of the mechanism, to ensure that the workers trust the mechanism;</t>
  </si>
  <si>
    <t>(5) provides evidence that the mechanism is available and used by workers below the first tier in its supply chains.</t>
  </si>
  <si>
    <t>(3) off-site interviews with workers;</t>
  </si>
  <si>
    <t>(4) visits to associated production facilities and related worker housing; and</t>
  </si>
  <si>
    <r>
      <t xml:space="preserve">7.1 Corrective Action Plans
</t>
    </r>
    <r>
      <rPr>
        <sz val="10"/>
        <color rgb="FF000000"/>
        <rFont val="Calibri"/>
        <family val="2"/>
      </rPr>
      <t>The company discloses:</t>
    </r>
  </si>
  <si>
    <t>(1) a corrective action process for its suppliers and potential actions taken in cases of non-compliance, such as stop-work notices, warning letters, supplementary training, and policy revision;</t>
  </si>
  <si>
    <t>(2) a means to verify remediation and/or implementation of corrective actions, such as record review, employee interviews, or spot-checks;</t>
  </si>
  <si>
    <t>(4) a summary or an example of its corrective action process in practice.</t>
  </si>
  <si>
    <t>7.2 B1(2) that it engages in a dialogue with the stakeholders reportedly affected in the allegation(s);</t>
  </si>
  <si>
    <t>7.2 B1(3) outcomes of the remedy process in the case of the allegation(s); and</t>
  </si>
  <si>
    <t>7.2 B1(4) evidence that remedy(ies) are satisfactory to the victims or groups representing the victims.</t>
  </si>
  <si>
    <t>2020 Highest score</t>
  </si>
  <si>
    <t>2020 Lowest score</t>
  </si>
  <si>
    <r>
      <t xml:space="preserve">5.1 Worker Engagement
</t>
    </r>
    <r>
      <rPr>
        <sz val="10"/>
        <color rgb="FF000000"/>
        <rFont val="Calibri"/>
        <family val="2"/>
      </rPr>
      <t>The company:</t>
    </r>
  </si>
  <si>
    <t>Link to Registry</t>
  </si>
  <si>
    <t>Yes*</t>
  </si>
  <si>
    <t>Yes (subsidiary)</t>
  </si>
  <si>
    <t>(1) where applicable, at least one statement under the UK MSA.</t>
  </si>
  <si>
    <t>(2) where applicable, a disclosure under the CTSCA.</t>
  </si>
  <si>
    <t>The company discloses how it contributes to the eradication of forced labor or human trafficking by means of technology solutions.</t>
  </si>
  <si>
    <t>Targets - # No</t>
  </si>
  <si>
    <t>Targets - # Yes</t>
  </si>
  <si>
    <t>UK MSA - # has statement</t>
  </si>
  <si>
    <t>UK MSA - % has statement</t>
  </si>
  <si>
    <t>UK MSA - % required</t>
  </si>
  <si>
    <t>UK MSA - # required</t>
  </si>
  <si>
    <t>CTSCA - # required</t>
  </si>
  <si>
    <t>CTSCA - % required</t>
  </si>
  <si>
    <t>CTSCA - # has statement</t>
  </si>
  <si>
    <t>CTSCA - % has statement</t>
  </si>
  <si>
    <t>2020 # companies disclosing at least some information</t>
  </si>
  <si>
    <r>
      <t xml:space="preserve">Indicator Score
</t>
    </r>
    <r>
      <rPr>
        <b/>
        <sz val="10"/>
        <color theme="5"/>
        <rFont val="Calibri"/>
        <family val="2"/>
      </rPr>
      <t xml:space="preserve">(note for 7.2 B2 only: where score is 90,  10 points need to be added)
</t>
    </r>
  </si>
  <si>
    <t>Term</t>
  </si>
  <si>
    <t>Forced labor</t>
  </si>
  <si>
    <t>ILO core labor standards</t>
  </si>
  <si>
    <t>Supply chains / Suppliers</t>
  </si>
  <si>
    <t xml:space="preserve">First tier of supply chains / First-tier suppliers </t>
  </si>
  <si>
    <t>Suppliers with whom the company has direct contractual relationships.</t>
  </si>
  <si>
    <t>Supply chain tiers</t>
  </si>
  <si>
    <t>Different supply chains contexts</t>
  </si>
  <si>
    <t>Workers</t>
  </si>
  <si>
    <t>The term is used to describe workers in a company's supply chains as opposed to workers contracted or subcontracted to work for the company itself.</t>
  </si>
  <si>
    <t>Legitimate representatives</t>
  </si>
  <si>
    <t>Stakeholder</t>
  </si>
  <si>
    <t>Taking steps to ensure</t>
  </si>
  <si>
    <t>GLOSSARY</t>
  </si>
  <si>
    <r>
      <t xml:space="preserve">Company
</t>
    </r>
    <r>
      <rPr>
        <sz val="11"/>
        <color theme="1"/>
        <rFont val="Calibri"/>
        <family val="2"/>
        <scheme val="minor"/>
      </rPr>
      <t>(full analysis companies only)</t>
    </r>
  </si>
  <si>
    <t>Abbreviated Company Name</t>
  </si>
  <si>
    <t>Amazon</t>
  </si>
  <si>
    <t>ASML</t>
  </si>
  <si>
    <t>Amphenol</t>
  </si>
  <si>
    <t>Apple</t>
  </si>
  <si>
    <t>BOE</t>
  </si>
  <si>
    <t>Broadcom</t>
  </si>
  <si>
    <t>Canon</t>
  </si>
  <si>
    <t>Cisco</t>
  </si>
  <si>
    <t>Corning</t>
  </si>
  <si>
    <t>Applied Materials</t>
  </si>
  <si>
    <t>Dell Technologies</t>
  </si>
  <si>
    <t>Best Buy</t>
  </si>
  <si>
    <t>Hexagon</t>
  </si>
  <si>
    <t>Hitachi</t>
  </si>
  <si>
    <t>Hoya</t>
  </si>
  <si>
    <t>HP</t>
  </si>
  <si>
    <t>Infineon Technologies</t>
  </si>
  <si>
    <t>Foxconn</t>
  </si>
  <si>
    <t>Intel</t>
  </si>
  <si>
    <t>Keyence</t>
  </si>
  <si>
    <t>Kyocera</t>
  </si>
  <si>
    <t>Lam Research</t>
  </si>
  <si>
    <t>Microchip Technology</t>
  </si>
  <si>
    <t>Largan Precision</t>
  </si>
  <si>
    <t>Analog Devices</t>
  </si>
  <si>
    <t>Hewlett Packard Enterprise</t>
  </si>
  <si>
    <t>Microsoft</t>
  </si>
  <si>
    <t>Micron</t>
  </si>
  <si>
    <t>Murata</t>
  </si>
  <si>
    <t>Nintendo</t>
  </si>
  <si>
    <t>Nokia</t>
  </si>
  <si>
    <t>NVIDIA</t>
  </si>
  <si>
    <t>NXP Semiconductors</t>
  </si>
  <si>
    <t>Panasonic</t>
  </si>
  <si>
    <t>Qualcomm</t>
  </si>
  <si>
    <t>Samsung</t>
  </si>
  <si>
    <t>SK Hynix</t>
  </si>
  <si>
    <t>Skyworks Solutions</t>
  </si>
  <si>
    <t>Sony</t>
  </si>
  <si>
    <t>STMicroelectronics</t>
  </si>
  <si>
    <t>TSMC</t>
  </si>
  <si>
    <t>TE Connectivity</t>
  </si>
  <si>
    <t>Ericsson</t>
  </si>
  <si>
    <t>Texas Instruments</t>
  </si>
  <si>
    <t>Tokyo Electron</t>
  </si>
  <si>
    <t>Walmart</t>
  </si>
  <si>
    <t>Western Digital</t>
  </si>
  <si>
    <t>Xiaomi</t>
  </si>
  <si>
    <t xml:space="preserve">Hikvision </t>
  </si>
  <si>
    <t>Targets to address forced labor in supply chains</t>
  </si>
  <si>
    <t xml:space="preserve">Where a company⁠—in addition to own branded products—sells third party electronics products, the company discloses how it assesses and addresses forced labor risks related to third party products. </t>
  </si>
  <si>
    <t>Motorola Solutions Inc.</t>
  </si>
  <si>
    <t>NYS:MSI</t>
  </si>
  <si>
    <t>The KnowTheChain methodology is based on the UN Guiding Principles on Business and Human Rights and covers policy commitments, due diligence, and remedy. The methodology uses the ILO core labor standards (which cover the human rights that the ILO has declared to be fundamental rights at work: freedom of association, the right to collective bargaining, and the elimination of forced labor, child labor, and discrimination) as a baseline standard. The methodology has been developed through consultation with a wide range of stakeholders and a review of other benchmarks, frameworks, and guidelines such as the OECD Due Diligence Guidance on Responsible Business Conduct.</t>
  </si>
  <si>
    <t xml:space="preserve">The company has established clear responsibilities and accountability for the implementation of its supply chain policies that address forced labor and human trafficking, both within the company and at the board level. </t>
  </si>
  <si>
    <t>The company:
(1) trains all relevant decision-makers within the company on risks and policies that address forced labor and human trafficking; 
(2) trains its first-tier suppliers on risks and policies that address forced labor and human trafficking and discloses the percentage of first-tier suppliers trained; and
(3) engages in capacity building to enable its suppliers to cascade its supply chain policies that address forced labor and human trafficking to their own supply chains and/or trains suppliers below the first tier on such policies.</t>
  </si>
  <si>
    <t>(2) trains its first-tier suppliers on risks and policies that address forced labor and human trafficking and discloses the percentage of first-tier suppliers trained; and</t>
  </si>
  <si>
    <t>The company engages with relevant stakeholders on forced labor and human trafficking. This includes engaging with policy makers, worker rights organizations, or local NGOs in countries in which its first- and lower-tier suppliers operate, as well as actively participating in one or more multi-stakeholder or industry initiatives.</t>
  </si>
  <si>
    <t>The company demonstrates an understanding of the suppliers and their workers throughout its supply chains by publicly disclosing the names and addresses of its first-tier suppliers, the countries of its below-first-tier suppliers, the sourcing countries of raw materials at high risk of forced labor and human trafficking, and several data points on its suppliers' workforce.</t>
  </si>
  <si>
    <t>(2) the countries of its below-first-tier suppliers (this does not include raw material suppliers);</t>
  </si>
  <si>
    <t>The company is taking steps toward responsible raw materials sourcing. Further, it is adopting responsible purchasing practices in the first tier of its supply chains, which it demonstrates through disclosing quantitative data points and providing procurement incentives to first-tier suppliers to encourage or reward good labor practices.</t>
  </si>
  <si>
    <t>(1) is taking steps toward responsible raw materials sourcing;</t>
  </si>
  <si>
    <t>(2) is adopting responsible purchasing practices in the first tier of its supply chains, which include planning and forecasting;</t>
  </si>
  <si>
    <t xml:space="preserve">Purchasing practices and pricing may both positively impact labor standards in the company's supply chains and increase risks of forced labor and human trafficking. The company:
(1) is taking steps toward responsible raw materials sourcing;  
(2) is adopting responsible purchasing practices in the first tier of its supply chains, which include planning and forecasting; 
(3) provides procurement incentives to first-tier suppliers to encourage or reward good labor practices (such as price premiums, increased orders, and longer-term contracts); and
(4) discloses two quantitative data points demonstrating that it has responsible purchasing practices in place that address the risk of forced labor and human trafficking. </t>
  </si>
  <si>
    <t>The company assesses risks of forced labor at potential suppliers before entering into any contracts with them and discloses the outcomes of this process.</t>
  </si>
  <si>
    <t>The company:
(1) assesses risks of forced labor at potential suppliers before entering into any contracts with them and discloses details on the outcomes of this process.</t>
  </si>
  <si>
    <t>The company integrates the ILO core labor standards, which include the elimination of forced labor, into supplier contracts, and requires its suppliers to do the same.</t>
  </si>
  <si>
    <t>The company has a policy that requires direct employment in its supply chains. It specifies that employment and recruitment agencies in its supply chains respect the ILO core labor standards, which include the elimination of forced labor. The company discloses information on the recruitment agencies used by its suppliers.</t>
  </si>
  <si>
    <t>(2) takes steps to ensure that such fees are reimbursed to the workers and/or provides evidence of payment of recruitment-related fees by suppliers if it discovers that fees have been paid by workers in its supply chains.</t>
  </si>
  <si>
    <t>To avoid the exploitation of migrant workers and other workers in vulnerable conditions in its supply chains, the company takes steps to ensure these workers understand the terms and conditions of their recruitment and employment and also understand their rights. It further takes steps to ensure its suppliers refrain from restricting workers’ movement, and it provides evidence of how it works with suppliers to ensure the rights of workers in vulnerable conditions are respected.</t>
  </si>
  <si>
    <t>(1) takes steps to ensure migrant workers in its supply chains understand the terms and conditions of their recruitment and employment and also understand their rights;</t>
  </si>
  <si>
    <t>The company takes steps to ensure that its forced labor and human trafficking policies are communicated to workers in its supply chains. The company further works with relevant stakeholders to engage with and educate workers in its supply chains on their labor rights and/or supports worker-led efforts on labor rights education. The company provides evidence of the positive impact of worker engagement in its supply chains.</t>
  </si>
  <si>
    <t>(4)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</si>
  <si>
    <r>
      <t xml:space="preserve">The company:
(1) works with independent local or global trade unions to support freedom of association in its supply chains;  </t>
    </r>
    <r>
      <rPr>
        <strike/>
        <sz val="11"/>
        <rFont val="Calibri"/>
        <family val="2"/>
        <scheme val="minor"/>
      </rPr>
      <t xml:space="preserve">
</t>
    </r>
    <r>
      <rPr>
        <sz val="11"/>
        <rFont val="Calibri"/>
        <family val="2"/>
        <scheme val="minor"/>
      </rPr>
      <t>(2) discloses that it is party to a global framework agreement that covers its supply chains and/or an enforceable supply chain labor rights agreement with trade unions or worker organizations;</t>
    </r>
    <r>
      <rPr>
        <strike/>
        <sz val="11"/>
        <rFont val="Calibri"/>
        <family val="2"/>
        <scheme val="minor"/>
      </rPr>
      <t xml:space="preserve">
</t>
    </r>
    <r>
      <rPr>
        <sz val="11"/>
        <rFont val="Calibri"/>
        <family val="2"/>
        <scheme val="minor"/>
      </rPr>
      <t xml:space="preserve">
(3) takes steps to ensure workplace environments in which its suppliers'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r>
  </si>
  <si>
    <t>The company has a process to create corrective action plans with suppliers found to violate its policies, with the goal of improving conditions and achieving respect of the ILO core labor standards, which include the elimination of forced labor. The company's corrective action plans include potential actions taken in case of non-compliance, a means to verify remediation and/or implementation of corrective actions, and potential consequences if corrective actions are not taken.</t>
  </si>
  <si>
    <t>The company has a process to provide remedy to workers in its supply chains in cases of forced labor and human trafficking.
If no allegation regarding forced labor in the company's supply chains has been identified, the company discloses examples of outcomes of its remedy process for its suppliers' workers.</t>
  </si>
  <si>
    <t xml:space="preserve">7.2 A(2) at least two examples of outcomes of its remedy process in practice, covering different supply chain contexts, for its suppliers' workers. </t>
  </si>
  <si>
    <t>If one or more allegations regarding forced labor in the company's supply chains have been identified, the company engages in a dialogue with the stakeholders reportedly affected in the allegation and takes steps to ensure the provision of remedy that is satisfactory to the victims or groups representing the victims.</t>
  </si>
  <si>
    <t>According to the International Labour Organization (ILO) Forced Labour Convention, 1930 (No. 29), forced or compulsory labor is: "all work or service which is exacted from any person under the threat of a penalty and for which the person has not offered himself or herself voluntarily." The ILO further notes that: “forced labor can be understood as work that is performed involuntarily and under the menace of any penalty. It refers to situations in which persons are coerced to work through the use of violence or intimidation, or by more subtle means such as manipulated debt, retention of identity papers, or threats of denunciation to immigration authorities.”</t>
  </si>
  <si>
    <t>Fundamental rights at work are set out in and are often referred to as the ILO core labor standards and cover: (a) freedom of association and the effective recognition of the right to collective bargaining; (b) the elimination of all forms of forced or compulsory labor; (c) the effective abolition of child labor; and (d) the elimination of discrimination in respect of employment and occupation. (See ILO Declaration on the Fundamental Rights and Principles at Work).</t>
  </si>
  <si>
    <t>"Supply chains" and "suppliers" refer to all the supply chains that are directly related to the company's creation of electronics products. Where no further specification is provided, companies should report as a minimum on policies and practices applicable to all of their first-tier suppliers. Additional reporting on below-the-first-tier suppliers, including raw material suppliers, is welcome.</t>
  </si>
  <si>
    <t xml:space="preserve">Refers to the distance between a company and its supplier and indicates that there can be several different business relationships that link a company and a below-the-first-tier supplier. For example, a company many have first-tier manufacturing suppliers, which source from below-the-first-tier suppliers, which in turn source from raw material suppliers. </t>
  </si>
  <si>
    <t>Legitimate representatives are those that the affected or potentially affected workers have asked to represent them. They can include (but are not limited to) community representatives, legal representatives and trade unions, community-based organizations, and civil society organizations.</t>
  </si>
  <si>
    <t>Any individual or organization that may affect or be affected by a company’s actions and decisions. In the UN Guiding Principles on Business &amp; Human Rights (the UN Guiding Principles) the primary focus is on affected or potentially affected stakeholders, meaning individuals whose human rights have been or may be affected by a company’s operations, products, or services. Other particularly relevant stakeholders in the context of the UN Guiding Principles are the legitimate representatives of potentially affected stakeholders, including trade unions, as well as civil society organizations and others with experience and expertise related to business impacts on human rights.</t>
  </si>
  <si>
    <t>To fully understand and address working conditions in sourcing countries, companies need to engage with potentially affected groups and local stakeholders such as trade unions, worker organizations, or local NGOs—in addition to engaging suppliers. Furthermore, as forced labor risks tend to be systemic in nature, collaboration with other companies, for example, to engage policy makers to strengthen labor legislation, is needed to address forced labor in supply chains.
In the last three years, the company has engaged relevant stakeholders by:
(1) providing at least two examples of engagements on forced labor and human trafficking with stakeholders such as policy makers, worker rights organizations, or local NGOs in countries in which its first-tier suppliers and suppliers below the first tier operate; and
(2) actively participating in one or more multi-stakeholder or industry initiatives focused on eradicating forced labor and human trafficking across the industry.</t>
  </si>
  <si>
    <t>(3) the sourcing countries of at least three raw materials at high risk of forced labor and human trafficking; and</t>
  </si>
  <si>
    <t xml:space="preserve">Risk assessment involves evaluating the potential that a company has (by virtue of who its suppliers are and where they are located) of being linked to forced labor and human trafficking. Risk assessment is a process that is carried out in addition to and outside of auditing. It helps identify potential forced labor risks as well as actual impacts that may be hard to detect through audits. This process may involve engaging local stakeholders, labor rights experts, independent sources, and assessing risks associated with specific raw materials, regions, or groups of workers such as migrant workers.
The company discloses:
(1) details on how it conducts human rights supply chain risk or impact assessments that include forced labor risks or assessments that focus specifically on forced labor risks; and 
(2) details on forced labor risks identified in different tiers of its supply chains.
</t>
  </si>
  <si>
    <t xml:space="preserve">According to the ILO, workers should not be charged directly or indirectly, in whole or in part, any fees for recruitment or related costs (such as costs for training, medical tests, or travel).
The company:
(1) requires that no worker in its supply chains should pay for a job—the costs of recruitment (i.e., recruitment fees and related costs) should be borne not by the worker but by the employer ("Employer Pays Principle"); and
(2) takes steps to ensure that such fees are reimbursed to the workers and/or provides evidence of payment of recruitment-related fees by suppliers if it discovers that fees have been paid by workers in its supply chains.
</t>
  </si>
  <si>
    <t>(1) requires that no worker in its supply chains should pay for a job—the costs of recruitment (i.e., recruitment fees and related costs) should be borne not by the worker but by the employer ("Employer Pays Principle"); and</t>
  </si>
  <si>
    <t>The company requires that no worker in its supply chains should pay for a job—the costs of recruitment (i.e., recruitment fees and related costs)  should be borne not by the worker but by the employer ("Employer Pays Principle"). If it discovers that fees have been paid by workers in its supply chains, the company takes steps to ensure that such fees are reimbursed to the workers and/or provides evidence of payment of recruitment-related fees by suppliers.</t>
  </si>
  <si>
    <t>The company takes steps to ensure the employment and/or recruitment agencies used in its supply chains are monitored to assess and address risks of forced labor and human trafficking. Further, it provides details of how it supports responsible recruitment in its supply chains.</t>
  </si>
  <si>
    <r>
      <t>Migrant workers and other workers in vulnerable conditions are at a higher risk of being in forced labor, and additional steps are needed to ensure their rights are respected. Conditions which render workers vulnerable may include characteristics such as gender or age and external factors, including workers' legal status, employment status, economic conditions, and work environment (such as isolation, dependency on the employer, or language barriers).
The company:
(1) takes steps to ensure migrant workers in its supply chains understand the terms and conditions of their recruitment and employment and also understand their rights; 
(2) takes steps to ensure its suppliers refrain from restricting workers’ movement, including through the retention of passports or other personal documents against workers' will; and
(3) discloses at least two outcomes of</t>
    </r>
    <r>
      <rPr>
        <b/>
        <sz val="11"/>
        <rFont val="Calibri"/>
        <family val="2"/>
        <scheme val="minor"/>
      </rPr>
      <t xml:space="preserve"> </t>
    </r>
    <r>
      <rPr>
        <sz val="11"/>
        <rFont val="Calibri"/>
        <family val="2"/>
        <scheme val="minor"/>
      </rPr>
      <t>steps it has taken to ensure respect of the fundamental rights and freedoms of supply chain workers in vulnerable conditions (those articulated in the ILO core labor standards, which include the elimination of forced labor).</t>
    </r>
  </si>
  <si>
    <t>The company takes steps to ensure a formal mechanism to report a grievance to an impartial entity regarding labor conditions in the company's supply chains is available to its suppliers' workers and their legitimate representatives. The company ensures that the mechanism is effective across its supply chains.</t>
  </si>
  <si>
    <t>To track and improve implementation of its supply chain policies that address forced labor and human trafficking, the company monitors its suppliers. The process includes non-scheduled visits, a review of relevant documents, off-site interviews with workers, and visits to associated production facilities and related worker housing. The company also takes steps to ensure suppliers below the first tier are monitored.</t>
  </si>
  <si>
    <t>Monitoring Process</t>
  </si>
  <si>
    <t>Monitoring Disclosure</t>
  </si>
  <si>
    <t xml:space="preserve">To improve implementation of its supply chain policies, conditions at supplier level can be monitored in different ways. This could include specialized audits to detect forced labor at higher-risk suppliers or worker-driven monitoring (i.e., monitoring undertaken by independent organizations that includes worker participation and is guided by workers’ rights and priorities). 
The company has a supplier monitoring process that includes: 
(1) non-scheduled visits; 
(2) a review of relevant documents; 
(3) off-site interviews with workers; 
(4) visits to associated production facilities and related worker housing; and
(5) steps to ensure that suppliers below the first tier are monitored. </t>
  </si>
  <si>
    <r>
      <t>6.1 Monitoring Process</t>
    </r>
    <r>
      <rPr>
        <sz val="10"/>
        <color rgb="FF000000"/>
        <rFont val="Calibri"/>
        <family val="2"/>
      </rPr>
      <t xml:space="preserve">
The company has a supplier monitoring process that includes:</t>
    </r>
  </si>
  <si>
    <t xml:space="preserve">(5) steps to ensure that suppliers below the first tier are monitored. </t>
  </si>
  <si>
    <t>The company publicly discloses the following information on the results of its monitoring efforts: the percentage of suppliers monitored annually, the percentage of unannounced monitoring visits, the number or percentage of workers interviewed, information on the qualification of the monitoring organization used, and a summary of findings, including details regarding any violations revealed. The company may want to use worker-driven monitoring (i.e., monitoring undertaken by independent organizations, such as local worker-led organizations, unions, or local civil society partners) to ensure full identification of labor rights violations by those who are on the ground, all year round.</t>
  </si>
  <si>
    <t>The company discloses:
(1) the percentage of suppliers monitored annually;
(2) the percentage of unannounced monitoring visits; 
(3) the number or percentage of workers interviewed; and
(4) information on the qualification of the monitoring organization used and/or the use of worker-driven monitoring (i.e., monitoring undertaken by independent organizations that includes worker participation and is guided by workers’ rights and priorities); and
(5) a summary of findings, including details regarding any violations revealed.</t>
  </si>
  <si>
    <t>(1) the percentage of suppliers monitored annually;</t>
  </si>
  <si>
    <t>(2) the percentage of unannounced monitoring visits;</t>
  </si>
  <si>
    <t>(3) the number or percentage of workers interviewed;</t>
  </si>
  <si>
    <t>(4) information on the qualification of the monitoring organization used and/or the use of worker-driven monitoring (i.e., monitoring undertaken by independent organizations that includes worker participation and is guided by workers’ rights and priorities); and</t>
  </si>
  <si>
    <t>If one or more allegations regarding forced labor in the company's supply chains have been identified, and the company denies the
allegation(s), the company discloses that it engages in a dialogue with the stakeholders reportedly affected in the allegation (or requires its supplier[s] to do so), and it discloses a description of what actions it would take to prevent and remediate the alleged impacts.</t>
  </si>
  <si>
    <t xml:space="preserve">This term is used to evaluate if a company is taking action beyond a one-off pilot project and can provide examples of implementation that refer to different sourcing countries, raw materials, or tiers of its supply chains. </t>
  </si>
  <si>
    <t>A company should report on steps taken to ensure a process or practice is in place. For example with regards to grievance mechanisms, a company could either take steps to ensure that its suppliers make available effective grievance mechanisms for their workers or it could provide such mechanisms itself (or work with peers or other third parties to ensure that effective grievance mechanisms for workers in its supply chains exist).</t>
  </si>
  <si>
    <t xml:space="preserve">B.2. If one or more allegations regarding forced labor in the first or lower tier of a company's supply chains have been identified and disclosed by a third party(ies) in the last three years, and the company denies the allegation, the company discloses:
(1) a process for responding to potential complaints and/or reported violations of policies that address forced labor and human trafficking; 
(2) a description of what actions it would take to prevent and remediate the alleged impacts; and
(3) that it engages in a dialogue with the stakeholders reportedly affected in the allegation or requires its supplier(s) to do so. </t>
  </si>
  <si>
    <r>
      <t>B.1. If one or more allegations regarding forced labor in the first or lower tier of a company's supply chains have been identified and disclosed by a third party(ies) in the last three years, the company discloses:
(1) a process for responding to potential complaints and/or reported violations of policies that address forced labor and human trafficking; 
(2) that it engages in a dialogue with the stakeholders reportedly affected in the allegation(s);</t>
    </r>
    <r>
      <rPr>
        <strike/>
        <sz val="11"/>
        <rFont val="Calibri"/>
        <family val="2"/>
        <scheme val="minor"/>
      </rPr>
      <t xml:space="preserve">
</t>
    </r>
    <r>
      <rPr>
        <sz val="11"/>
        <rFont val="Calibri"/>
        <family val="2"/>
        <scheme val="minor"/>
      </rPr>
      <t xml:space="preserve">
(3) outcomes of the remedy process in the case of the allegation(s); and
(4) evidence that remedy(ies) are satisfactory to the victims or groups representing the victims.
</t>
    </r>
  </si>
  <si>
    <t xml:space="preserve">A. If no allegation regarding forced labor in the first or lower tier of a company's supply chains has been identified and disclosed by a third party(ies) in the last three years, the company discloses:
(1) a process for responding to potential complaints and/or reported violations of policies that address forced labor and human trafficking; and
(2) at least two examples of outcomes of its remedy process in practice, covering different supply chain contexts, for its suppliers' workers. 
</t>
  </si>
  <si>
    <t>7.2 A(1) a process for responding to potential complaints and/or reported violations of policies that address forced labor and human trafficking; and</t>
  </si>
  <si>
    <t xml:space="preserve">(4) at least two types of data points on its suppliers' workforce (e.g., the number of workers, gender or migrant worker ratio, or level of unionization per supplier). </t>
  </si>
  <si>
    <t xml:space="preserve">The company discloses:
(1) the names and addresses of its first-tier suppliers;
(2) the countries of its below-first-tier suppliers (this does not include raw material suppliers);
(3) the sourcing countries of at least three raw materials at high risk of forced labor and human trafficking; and
(4) at least two types of data points on its suppliers' workforce (e.g., the number of workers, gender or migrant worker ratio, or level of unionization per supplier). </t>
  </si>
  <si>
    <t>https://www.modernslaveryregistry.org/companies/7205-cisco-systems-inc</t>
  </si>
  <si>
    <t xml:space="preserve">Cisco's most recent UK Modern Slavery Act statement was revised in January 2019. The company has published a total of two statements which are combined UK and California statements. </t>
  </si>
  <si>
    <t>*Cisco Systems (revised January 2019), "Cisco Statement on the Prevention of Slavery and Human Trafficking", https://www.cisco.com/c/dam/en_us/about/supply-chain/cisco-antislavery-statement-2019.pdf.</t>
  </si>
  <si>
    <t>Cisco's most recent California Transparency in Supply Chains Act disclosure was revised in January 2019. The company has published a total of two statements which are combined UK and California statements.</t>
  </si>
  <si>
    <t>*Cisco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t>
  </si>
  <si>
    <t>Not disclosed.</t>
  </si>
  <si>
    <t>https://www.modernslaveryregistry.org/companies/20011-kyocera-international-inc</t>
  </si>
  <si>
    <t>Kyocera Document Solutions (UK) Limited's most recent UK Modern Slavery Act statement was published on 22 October 2018. It has a total of two published statements.</t>
  </si>
  <si>
    <t>*Kyocera Document Solutions (UK) Limited (22 October 2018), "Kyocera Slavery and Human Trafficking Statement", https://uk.kyocera.com/uploads/eu/Slavery%20and%20Human%20Trafficking%20Statement_FY19.pdf.</t>
  </si>
  <si>
    <t>Kyocera International Inc. (unknown - page not loading properly), "Kyocera International Inc. California Transparency in Supply Chains Act Disclosure", https://americas.kyocera.com/assets/001/5760.pdf. Accessed 20 August 2019.</t>
  </si>
  <si>
    <t>*Kyocera Document Solutions (UK) Limited (22 October 2018), "Kyocera Slavery and Human Trafficking Statement", https://uk.kyocera.com/uploads/eu/Slavery%20and%20Human%20Trafficking%20Statement_FY19.pdf.
*Kyocera Group (2018), "CSR Report", https://global.kyocera.com/ecology/catalog.html#inline.
*Kyocera Group (undated), "CSR Deployment in the Supply Chain" (https://global.kyocera.com/ecology/supplier.html#a). Accessed 7 August 2019.</t>
  </si>
  <si>
    <t>Kyocera states in its CSR Guidelines that it "shall not allow forced labor or child labor". The company also states on its Kyocera Group Corporate Social Responsibility (CSR) page that it is a member of the Global Compact, and as such its chief executive has committed to meet the Global Compact's ten principles, which cover forced labor.</t>
  </si>
  <si>
    <t>Cisco states in its Statement on the Prevention of Slavery and Human Trafficking that it is "actively involved in advancing industry-wide responsible practices through its engagement with the RBA". Cisco is an RBA Full Member, and as such publicly commits to the RBA code, which addresses forced labor in its own operations and supply chains.</t>
  </si>
  <si>
    <t>*Cisco Systems (revised January 2019), "Cisco Statement on the Prevention of Slavery and Human Trafficking", https://www.cisco.com/c/dam/en_us/about/supply-chain/cisco-antislavery-statement-2019.pdf, p. 4.
*Cisco Systems (May, 2019), "2018 Corporate Social Responsibility Report", https://www.cisco.com/c/dam/assets/csr/pdf/CSR-Report-2018.pdf, p. 95.</t>
  </si>
  <si>
    <r>
      <t xml:space="preserve">(1) The company states under "CSR Deployment in the Supply Chain" that it "established the Kyocera Supply Chain CSR Procurement Guideline to appropriately handle CSR issues that should be addressed by the entire supply chain". The guideline indirectly states that it applies to suppliers: "We would like our suppliers to understand the intent of this revision, and ask for continued cooperation". The guideline states that suppliers "are not to" use forced labor or child labor, discriminate against employees on a number of stated grounds and "are to respect" workers' freedom of association, but does not mention the right to collective bargaining. 
(2) Yes (Homepage &gt; CSR Activities (Society and Environment) &gt; Supply Chain Management &gt; Kyocera Supply Chain CSR Procurement Guideline).
(3) Kyocera discloses that it has updated this document every year and a half, if not more frequently, since August 2013. The current version is dated January 2018.
(4) Not disclosed.
(5) The company's CSR Procurement Guideline </t>
    </r>
    <r>
      <rPr>
        <b/>
        <sz val="11"/>
        <rFont val="Calibri"/>
        <family val="2"/>
        <scheme val="minor"/>
      </rPr>
      <t>indirectly</t>
    </r>
    <r>
      <rPr>
        <sz val="11"/>
        <rFont val="Calibri"/>
        <family val="2"/>
        <scheme val="minor"/>
      </rPr>
      <t xml:space="preserve"> states that it applies to suppliers and also </t>
    </r>
    <r>
      <rPr>
        <b/>
        <sz val="11"/>
        <rFont val="Calibri"/>
        <family val="2"/>
        <scheme val="minor"/>
      </rPr>
      <t>indirectly</t>
    </r>
    <r>
      <rPr>
        <sz val="11"/>
        <rFont val="Calibri"/>
        <family val="2"/>
        <scheme val="minor"/>
      </rPr>
      <t xml:space="preserve"> states that it asks its first-tier suppliers to ensure that their own suppliers implement standards that are in-line with the company's supply chain policy by stating that it "asks" suppliers "to communicate this revision [of the guidelines] to 'business partners'". It further states under "Supplier Responsibility" that "[e]mployers are to have a system in place to communicate their codes to suppliers and to monitor compliance with such codes."</t>
    </r>
  </si>
  <si>
    <r>
      <t>(1</t>
    </r>
    <r>
      <rPr>
        <sz val="11"/>
        <rFont val="Calibri"/>
        <family val="2"/>
        <scheme val="minor"/>
      </rPr>
      <t>)-(5) *</t>
    </r>
    <r>
      <rPr>
        <sz val="11"/>
        <color theme="1"/>
        <rFont val="Calibri"/>
        <family val="2"/>
        <scheme val="minor"/>
      </rPr>
      <t>Kyocera Group (undated), "CSR Deployment in the Supply Chain" (https://global.kyocera.com/ecology/supplier.html#a). Accessed 7 August 2019.</t>
    </r>
  </si>
  <si>
    <t xml:space="preserve">(1) Kyocera Group (1 April 2019), "Directors", https://www.kyoceradocumentsolutions.com/company/directors.html. Accessed 8 August 2019.
(2) Kyocera Group (10 July 2019), "Corporate Governance Report", https://global.kyocera.com/ir/library/pdf/governance/corporate_governance_report_e.pdf. </t>
  </si>
  <si>
    <t>(1) *Kyocera Group (undated), "Supply Chain Management", https://global.kyocera.com/ecology/supplier.html. Accessed 8 August 2019.
(2)  Kyocera Group (undated),  "Kyocera's Corporate Social Responsibility (CSR) Activities", https://global.kyocera.com/company/csr/index.html. Accessed 8 August 2019.
(3) *Kyocera Group (undated), "Kyocera Group Corporate Social Responsibility", https://global.kyocera.com/ecology/csr.html. Accessed 8 August 2019.
*Kyocera Group (undated), "Risk Management and Compliance", https://global.kyocera.com/ecology/risk.html. Accessed 8 August 2019.</t>
  </si>
  <si>
    <t xml:space="preserve">(1) *Kyocera Group (undated), "Supply Chain Management" (https://global.kyocera.com/ecology/supplier.html). Accessed August 8, 2019.
(2)*Kyocera Group (undated), "Kyocera's Corporate Social Responsibility (CSR) Activities", https://global.kyocera.com/company/csr/index.html. Accessed 8 August 2019. 
*Kyocera Group (undated), "Goals and Results of CSR Activities", https://global.kyocera.com/ecology/goal.html. Accessed 8 August 2019.
*Kyocera Group (undated), "CSR Activities (Society and Environment)", https://global.kyocera.com/ecology/index.html, Accessed 8 August 2019.
*Kyocera Group (2018), "CSR Report", https://global.kyocera.com/ecology/catalog.html#inline. Accessed 8 August 2019. </t>
  </si>
  <si>
    <t xml:space="preserve">
(1) Kyocera Group (undated), "Global Network", https://global.kyocera.com/company/location/index.html. Accessed 8 August, 2019.
(2)-(4) Kyocera Group (undated), "Supply Chain Management", https://global.kyocera.com/ecology/supplier.html. Accessed 8 August 2019.
*Kyocera Group (30 May 2018), "Form SD, Specialized Disclosure Report", https://www.kyocera.co.jp/ir/library/pdf/cmr/cmr180530.pdf, p. 4-10.</t>
  </si>
  <si>
    <t>(1) *Kyocera Group (undated), "Risk Management and Compliance", https://global.kyocera.com/ecology/risk.html. Accessed 8 August 2019.
*Kyocera Group (undated), "Supply Chain Management", https://global.kyocera.com/ecology/supplier.html. Accessed 8 August 2019.
(2) *"Risk Management and Compliance".
* "Supply Chain Management".</t>
  </si>
  <si>
    <t xml:space="preserve">*Cisco Systems (May 2019), "2018 Corporate Social Responsibility Report", https://www.cisco.com/c/dam/assets/csr/pdf/CSR-Report-2018.pdf, p. 91-105. </t>
  </si>
  <si>
    <t xml:space="preserve">Not disclosed. </t>
  </si>
  <si>
    <t xml:space="preserve">*Kyocera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 </t>
  </si>
  <si>
    <t>(1) Not disclosed.
(2) Not disclosed.
(3) Not disclosed.</t>
  </si>
  <si>
    <t>(1)-(3) *Kyocera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t>
  </si>
  <si>
    <t>(1)-(3)*Kyocera Group (16 January 2018), “Kyocera Supply Chain CSR Procurement Guideline”, https://global.kyocera.com/ecology/social/images/csr_guide.pdf, Accessed 7 August 2019.
August 2019.
*Kyocera Group (2018), "CSR Report", https://global.kyocera.com/ecology/catalog.html#inline.</t>
  </si>
  <si>
    <t>(1)-(2)*Kyocera Group (16 January 2018), “Kyocera Supply Chain CSR Procurement Guideline”, https://global.kyocera.com/ecology/social/images/csr_guide.pdf, Accessed 7 August 2019.
August 2019.
*Kyocera Group (2018), "CSR Report", https://global.kyocera.com/ecology/catalog.html#inline.</t>
  </si>
  <si>
    <t>(1) Not disclosed.
(2) Not disclosed.</t>
  </si>
  <si>
    <t>(1)-(2) *Kyocera Group (16 January 2018), “Kyocera Supply Chain CSR Procurement Guideline”, https://global.kyocera.com/ecology/social/images/csr_guide.pdf, Accessed 7 August 2019.
*Kyocera Group (2018), "CSR Report", https://global.kyocera.com/ecology/catalog.html#inline.</t>
  </si>
  <si>
    <t>(1)-(3) *Kyocera Group (16 January 2018), “Kyocera Supply Chain CSR Procurement Guideline”, https://global.kyocera.com/ecology/social/images/csr_guide.pdf, Accessed 7 August 2019.
*Kyocera Group (2018), "CSR Report", https://global.kyocera.com/ecology/catalog.html#inline.</t>
  </si>
  <si>
    <t xml:space="preserve">(1) Not disclosed.
(2) Not disclosed.
(3) Not disclosed.
(4) Not disclosed. </t>
  </si>
  <si>
    <t>(1)-(4) *Kyocera Group (16 January 2018), “Kyocera Supply Chain CSR Procurement Guideline”, https://global.kyocera.com/ecology/social/images/csr_guide.pdf, Accessed 7 August 2019.
August 2019.
*Kyocera Group (2018), "CSR Report", https://global.kyocera.com/ecology/catalog.html#inline.</t>
  </si>
  <si>
    <t>1)*Cisco Systems (May 2019), "2018 Corporate Social Responsibility Report", https://www.cisco.com/c/dam/assets/csr/pdf/CSR-Report-2018.pdf.
2)*"2018 Corporate Social Responsibility Report".
3)*"2018 Corporate Social Responsibility Report".
4)*"2018 Corporate Social Responsibility Report".</t>
  </si>
  <si>
    <t>(1)-(5)*Kyocera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</si>
  <si>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(1)-(5)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</si>
  <si>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(1)-(2)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</si>
  <si>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r>
      <t xml:space="preserve">6.2 Monitoring Disclosure
</t>
    </r>
    <r>
      <rPr>
        <sz val="10"/>
        <color rgb="FF000000"/>
        <rFont val="Calibri"/>
        <family val="2"/>
      </rPr>
      <t>The company discloses:</t>
    </r>
  </si>
  <si>
    <t>Allegation regarding abuse of vulnerability, Intimidation and threats (to fire workers for refusing overtime), excessive overtime, deception (Aug 2019)
Summary: An investigation by China Labor Watch found that over 1000 pupils between the ages of 16 and 18 were being employed by Foxconn to produce Amazon's Alexa devices. It is reported that they were required to work overtime and nights in order to produce the devices. The interns are used to supplement existing staff during peak periods. The work was not relevant to students' subject of study, and workers reported to the researchers that they had been pressed into working overtime. The reports allege that teachers are paid to attend the factories with the students, and encourage them to accept overtime in addition to their regular shifts. The factory would reportedly arrange for teachers to pressure workers, and fire them if they refused overtime. One student stated that when she tried to tell her line manager she did not want to work overtime, the line manager notified the teacher, who told the student that it would effect her graduation and scholarship applications if she did not accept the overtime. The teachers told students initially that they would work 8 hours a day, 5 days a week, but in reality worked 10 hours a day for 6 days a week. Documents reviewed by the investigators showed that Foxconn paid interns £1.93 per hour inclusive of overtime with a base rate of £1.18 per hour. The factory pays schools for the pupils they provide. China Labor Watch also reported that many workers witnessed the teachers physically and verbally abusing interns, with one worker reportedly being hit by a teacher and another grabbed by the ear. 
Sources:
*The Guardian, "Schoolchildren in China work overnight to produce Amazon Alexa devices," accessed 28 August 2019, https://www.theguardian.com/global-development/2019/aug/08/schoolchildren-in-china-work-overnight-to-produce-amazon-alexa-devices
*China Labor Watch (August 2019), "Amazon's Supplier Factory Foxconn Recruits Illegally: Interns Forced to Work Overtime," accessed 28 August 2019, http://www.chinalaborwatch.org/report/143.</t>
  </si>
  <si>
    <t xml:space="preserve"> Comment Text</t>
  </si>
  <si>
    <t xml:space="preserve"> Source</t>
  </si>
  <si>
    <t>Allegation 2 - Summary</t>
  </si>
  <si>
    <t>Allegation 1</t>
  </si>
  <si>
    <t>Allegation 2</t>
  </si>
  <si>
    <t>Allegation 3 - Summary</t>
  </si>
  <si>
    <t>Allegation regarding intimidation and threats, abuse of vulnerability, and excessive overhours (Oct 2018)
Summary: An investigation by SACOM alleges that students were forced to work on Apple's production lines at supplier Quanta, the exclusive manufacturer of the Apple Watch Series 4. SACOM interviewed 28 students who were working at the factory in Chongqing. All students were asked by SACOM whether they voluntarily applied to work at Quanta, and all answered no. The workers reported that they were warned that they would not be able to graduate if they did not complete the internship, even though the internship was irrelevant to their subject of study. It is alleged that the students worked 12 hours a day, and night shifts. 
Sources:
* The Guardian, "'We are like robots': Apple investigates Chinese factory using forced student labour", accessed 22 July 2019, https://www.theguardian.com/technology/2018/oct/30/we-are-like-robots-apple-investigates-chinese-factory-using-forced-student-labour
* SACOM, "Apple Watch Series 4: still failed to protect teenage student workers", accessed 22 July 2019, http://sacom.hk/wp-content/uploads/2018/10/Apple-Watch-Series-4-Still-Failed-to-Protect-Teenage-Student-Workers.pdf
*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t>
  </si>
  <si>
    <t xml:space="preserve">Allegation regarding  Debt bondage recruitment fees / kickback fees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Hitachi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https://www.business-humanrights.org/en/thailand-ngos-allege-ongoing-recruitment-fees-migrant-worker-abuses-at-supplier-to-global-electronics-brands-incl-co-responses#c185556
</t>
  </si>
  <si>
    <t xml:space="preserve">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HP.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HP (July 2019), "Supplier List", http://h20195.www2.hp.com/v2/getpdf.aspx/c03728062.pdf. Accessed 28 August 2019. </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</si>
  <si>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almost all workers at Petchaburi identified HP as one of the brands making up the bulk of work for migrant and Thai workers.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https://www.business-humanrights.org/en/hps-response</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</si>
  <si>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</si>
  <si>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Intel.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Intel (2019), "Corporate Responsibility Report", accessed 30 August 2019, http://csrreportbuilder.intel.com/pdfbuilder/pdfs/CSR-2018-Full-Report.pdf, p. 67.</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</si>
  <si>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Microsoft.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Microsoft, "Microsoft Top 100 Production Suppliers
(Based on FY18 spend for commercially available hardware products)", accessed 4 September 2019, https://query.prod.cms.rt.microsoft.com/cms/api/am/binary/RE2EU5I.</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</si>
  <si>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Panasonic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non-response: https://www.business-humanrights.org/en/panasonic-did-not-respond</t>
  </si>
  <si>
    <t>Allegation 3</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</si>
  <si>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Samsung.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Samsung Supplier List, accessed 30 August 2019, https://www.samsung.com/us/aboutsamsung/sustainability/supply-chain/supplier-list/</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</si>
  <si>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Sony.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</si>
  <si>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Texas Instruments.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</si>
  <si>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Western Digital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non-response: https://www.business-humanrights.org/en/western-digital-did-not-respond</t>
  </si>
  <si>
    <t>Registry: http://www.modernslaveryregistry.org/companies/19322-broadcom-corporation</t>
  </si>
  <si>
    <t>Registry: https://www.modernslaveryregistry.org/companies/10346-canon-uk-ltd</t>
  </si>
  <si>
    <t>Registry: http://www.modernslaveryregistry.org/companies/7584-hoya-group</t>
  </si>
  <si>
    <t>Registry: http://www.modernslaveryregistry.org/companies/8898-microchip-technology-incorporated</t>
  </si>
  <si>
    <t xml:space="preserve">Broadcom (April 2019), "Broadcom's statement against slavery and human trafficking," https://docs.broadcom.com/docs/12395293. Accessed 9 August 2019. </t>
  </si>
  <si>
    <t>The company's UK and European subsidiaries have published a statement dated June 2019.</t>
  </si>
  <si>
    <t>Canon (June 2019), "Canon Europa NV, Canon Europe Ltd and Canon UK Ltd Modern Slavery Act Statement for Year Ended 31 December 2018",  https://canon.ssl.cdn.sdlmedia.com/636976598529590876TU.pdf. Accessed 30 August 2019.</t>
  </si>
  <si>
    <t xml:space="preserve">The company has published a statement dated September 2018. </t>
  </si>
  <si>
    <t xml:space="preserve">Hoya (September 2018), "Modern Slavery Statement", http://www.hoya.co.jp/english/csr/pdf/HOYAGroupModernSlaveryStatement2018_fin.pdf, p. 1. Accessed 21 August 2019. </t>
  </si>
  <si>
    <t>The company has published a joint statement under the UK and California legislations for FY2017. A more recent statement does not seem to be available.</t>
  </si>
  <si>
    <t xml:space="preserve">Microchip, "California Transparency in Supply Chains Act and UK Modern Slavery Act disclosure statement", http://ww1.microchip.com/downloads/en/DeviceDoc/Microchip%20Slavery%20and%20Human%20Trafficking%20Statement%20for%20calendar%202017.pdf, p. 2. Accessed 12 August 2019. </t>
  </si>
  <si>
    <t xml:space="preserve">The company has published a joint statement dated April 2019. </t>
  </si>
  <si>
    <t>The company's subsidiary Hoya Corporation USA - Optics Division has published a statement.</t>
  </si>
  <si>
    <t xml:space="preserve">Hoya, "Supply Chain Act", http://www.hoyaoptics.com/about/chain_act.html. Accessed 21 August 2019. </t>
  </si>
  <si>
    <t>The company has published a joint statement under the UK and California legislations.</t>
  </si>
  <si>
    <t xml:space="preserve">Broadcom states that it is committed to respecting human rights and avoiding complicity in human rights abuses throughout its business and supply chains. It states that it expects its suppliers to comply with applicable labor laws, including forced labor provisions. It additionally states that it is committed to "ensuring we act ethically and responsibly in preventing the use of child labor, forced labor, slavery or human trafficking in all our dealings". </t>
  </si>
  <si>
    <t xml:space="preserve">Broadcom (April 2019), "Broadcom's statement against slavery and human trafficking," https://docs.broadcom.com/docs/12395293, p. 1. Accessed 9 August 2019. </t>
  </si>
  <si>
    <t xml:space="preserve">Hoya discloses that it is committed to ensuring that its own company and business partners adhere to "high ethical standards and comply with the laws and regulations applicable to their business, including laws relating to human trafficking and slavery." </t>
  </si>
  <si>
    <t xml:space="preserve">Largan Precision states that it is "committed to following all labor regulations and protecting employee rights". It reports that it has published an Employee Work Handbook, and management mechanisms for "prevention of non-voluntary labor…in accordance with the Code of Conduct of the Electronic Industry Citizenship Coalition". The company therefore acknowledges the existence of non-voluntary labor and the principles of the RBA Code of Conduct. </t>
  </si>
  <si>
    <t>Largan Precision (2019) "2018 Annual Report", http://www.largan.com.tw/download/shareholder/%E5%B9%B4%E5%A0%B1-%E8%8B%B1%E6%96%87.pdf, p. 27. Accessed 21 August 2019.</t>
  </si>
  <si>
    <t xml:space="preserve">Microchip acknowledges that the greatest risk of slavery and human trafficking risks are in its supply chains. The company also reports that its requirements for suppliers include the prohibition of forced labor. </t>
  </si>
  <si>
    <t xml:space="preserve">Broadcom, "Governance and ethics: suppliers," https://www.broadcom.com/company/citizenship/governance-and-ethics#supply. Accessed 9 August 2019. </t>
  </si>
  <si>
    <t xml:space="preserve">Hoya (March 2018), "Supplier Code of Conduct", http://www.hoya.com/csr/pdf/Supplier_CoC2018.pdf. Accessed 21 August 2019. 
(4) Hoya (September 2018), "Modern Slavery Statement", http://www.hoya.co.jp/english/csr/pdf/HOYAGroupModernSlaveryStatement2018_fin.pdf, p. 1. Accessed 21 August 2019. </t>
  </si>
  <si>
    <t>*Largan Precision, "Corporate Social Responsibility Practice Principles", http://www.largan.com.tw/download/%E4%BC%81%E6%A5%AD%E7%A4%BE%E6%9C%83%E8%B2%AC%E4%BB%BB%E5%AE%88%E5%89%87.pdf. Accessed 21 August 2019. 
*Largan Precision, "Corporate Governance", http://www.largan.com.tw/html/about/governance_en.php. Accessed 21 August 2019. 
*Largan Precision (2019) "2018 Annual Report", http://www.largan.com.tw/download/shareholder/%E5%B9%B4%E5%A0%B1-%E8%8B%B1%E6%96%87.pdf, p. 27 and 25. Accessed 21 August 2019.</t>
  </si>
  <si>
    <t>*Microchip, "California Transparency in Supply Chains Act and UK Modern Slavery Act disclosure statement", http://ww1.microchip.com/downloads/en/DeviceDoc/Microchip%20Slavery%20and%20Human%20Trafficking%20Statement%20for%20calendar%202017.pdf, p. 1. Accessed 12 August 2019. 
*Microchip (2017), "Sustainability Report", http://ww1.microchip.com/downloads/en/DeviceDoc/Sustainability%20Report%20(2017)%20(High%20Resolution).pdf, p. 5. Accessed 20 August 2019.</t>
  </si>
  <si>
    <t>(1) Canon reports that its procurement divisions "periodically review and evaluate the social responsibility" of its suppliers. No further detail is given. 
It also reports that it has a CSR division who are responsible for coordinating CSR-related activities across the business, however it is not clear that they are responsible for supply chain policies on forced labor. 
(2) Not disclosed.</t>
  </si>
  <si>
    <t xml:space="preserve">(1) *Canon, "Canon's Supply Chain and the Fulfillment of its Social Responsibility", https://global.canon/en/csr/operating/procurement.html. Accessed 28 August 2019. 
*Canon, "CSR Management", https://global.canon/en/csr/policy/index.html. Accessed 29 August 2019. </t>
  </si>
  <si>
    <t>(1) The company states that it has a committee responsible for implementing its supplier code of conduct, and training supply chain and procurement officers. No further details on the responsibilities of this committee are disclosed, or who is included in the committee. 
(2) Not disclosed.</t>
  </si>
  <si>
    <t xml:space="preserve">Hoya (2018), "Additional Disclosure", https://www.business-humanrights.org/sites/default/files/2018%20KTC%20ICT%20benchmark%20research_Hoya%20additional%20disclosure.xlsx. Accessed 21 August 2019. </t>
  </si>
  <si>
    <t>*Largan Precision, "Ethical Corporate Management Practice Principles", http://www.largan.com.tw/download/%E8%AA%A0%E4%BF%A1%E7%B6%93%E7%87%9F%E5%AE%88%E5%89%87%E6%9A%A8%E6%AA%A2%E8%88%89%E7%94%B3%E8%A8%B4%E8%BE%A6%E6%B3%95.pdf. Accessed 21 August 2019. 
*Largan Precision (2019) "2018 Annual Report", http://www.largan.com.tw/download/shareholder/%E5%B9%B4%E5%A0%B1-%E8%8B%B1%E6%96%87.pdf, p. 28. Accessed 21 August 2019.</t>
  </si>
  <si>
    <t xml:space="preserve">(1) Not disclosed. The company reports that it has a sustainability management team who "meet regularly to increase overall awareness of sustainability issues". However, the company does not disclose a supply chain policy addressing forced labor or human trafficking, or outline who has responsibility for such a policy. 
(2) Not disclosed. </t>
  </si>
  <si>
    <t xml:space="preserve">Microchip (July 2016), "Corporate Responsibility Summary", http://ww1.microchip.com/downloads/en/Market_Communication/0%20-%20Corp%20Responsibility%20Summary%2007182016.pdf, p. 3. Accessed 13 August 2019. </t>
  </si>
  <si>
    <t xml:space="preserve">(1) Broadcom reports that mandatory training is provided to its employees on its Code of Ethics and Business Conduct including respect for human rights. Additionally it reports that "applicable employees" are trained on compliance with forced labor laws. It is not clear whether this includes procurement staff.
(2) Not disclosed.
(3) Not disclosed. </t>
  </si>
  <si>
    <t xml:space="preserve">(1) Not disclosed. Canon states that it trains newly appointed managers on the company's CSR initiatives and on CSR trends. Canon also reports that its CSR division general manager delivers briefings on CSR-related topics. However, it is not clear that this includes training on forced labor in supply chains or who the briefings are delivered to (i.e. relevant staff such as procurement). 
(2) Not disclosed.
(3) Not disclosed. </t>
  </si>
  <si>
    <t xml:space="preserve">*Canon (2019), "Sustainability Report", https://global.canon/en/csr/report/pdf/canon-sus-2019-e.pdf, p. 42. Accessed 30 August 2019.
*Canon, "CSR Management", https://global.canon/en/csr/policy/index.html. Accessed 29 August 2019. </t>
  </si>
  <si>
    <t xml:space="preserve">(1) The company discloses that it has provided training on the Supplier Code of Conduct to procurement and supply chain staff. 
(2) Not disclosed. 
(3) Not disclosed. </t>
  </si>
  <si>
    <t xml:space="preserve">Hoya (2018), "Additional Disclosure 2018", https://www.business-humanrights.org/sites/default/files/2018%20KTC%20ICT%20benchmark%20research_Hoya%20additional%20disclosure.xlsx. Accessed 21 August 2019. </t>
  </si>
  <si>
    <t xml:space="preserve">(1) Not disclosed. Largan Precision discloses that it conducts CSR education and training "from time to time". However, it is not clear who is trained or whether this training includes forced labor. 
(2-3) Not disclosed. </t>
  </si>
  <si>
    <t>Largan Precision (2018) "Annual Report", http://www.largan.com.tw/download/shareholder/%E5%B9%B4%E5%A0%B1-%E8%8B%B1%E6%96%87.pdf, p. 25. Accessed 21 August 2019.</t>
  </si>
  <si>
    <t xml:space="preserve">(1) Microchip states that it does not conduct training specifically on human trafficking and slavery. 
(2-3) Not disclosed. </t>
  </si>
  <si>
    <t xml:space="preserve">(1) Not disclosed. Broadcom discloses that it purchased a substantial proportion of its semiconductor materials, components, and finished goods from a few suppliers - in 2018 this was two thirds of materials from five suppliers. No further detail is reported. 
(2) Broadcom discloses a list of smelters and refiners and the countries in which they are based. 
(3) The company discloses that it asks suppliers to trace the chain of custody of conflict minerals in its supply chains. It reports that it has not been able to ascertain the country of origin of all necessary conflict minerals. However, it does not disclose the sourcing countries of its raw materials. 
(4) Not disclosed. </t>
  </si>
  <si>
    <t xml:space="preserve">(1) Broadcom (2018), "Annual Report", https://investors.broadcom.com/static-files/e6231f8d-76e3-422e-b647-931b3794d2cc, p. 12. Accessed 12 August 2019.
(2) Broadcom (2018) "Conflict Minerals Report," https://docs.broadcom.com/docs/12395380, pp. 5-12. Accessed 12 August 2019. 
(3) Broadcom (2018), "Conflict Minerals Report," pp. 2-3. </t>
  </si>
  <si>
    <t xml:space="preserve">(1) Not disclosed.
(2) Canon discloses a list of smelters and refiners identified in its supply chains, including the countries in which they are based. 
(3) Canon's conflict minerals report also includes a list of potential sourcing countries of 3TG sourced by its suppliers. 
(4) Not disclosed. </t>
  </si>
  <si>
    <t xml:space="preserve">Canon (2019), "Canon Inc. Conflict Minerals Report", https://www.sec.gov/Archives/edgar/data/16988/000119312519160164/d714824dex101.htm. Accessed 29 August 2019. </t>
  </si>
  <si>
    <t xml:space="preserve">(1-2) Not disclosed. 
(3) Not disclosed. The company states that it has long-term relationships with raw material suppliers "which consist entirely of major domestic and foreign manufacturers" but provides no further detail. 
(4) Not disclosed. </t>
  </si>
  <si>
    <t>Largan Precision (2019) "2018 Annual Report", http://www.largan.com.tw/download/shareholder/%E5%B9%B4%E5%A0%B1-%E8%8B%B1%E6%96%87.pdf, p. 50. Accessed 21 August 2019.</t>
  </si>
  <si>
    <t>(1) Not disclosed.
(2) Microchip discloses a list of smelters and refiners of 3TG that may be in its supply chains.
(3) The company includes a list of countries of origin for 3TG. 
(4) Not disclosed.</t>
  </si>
  <si>
    <t>(2) Microchip (2019), "Specialized Disclosure Report", http://ww1.microchip.com/downloads/en/DeviceDoc/Form%20SD%20and%20CMR%20as%20filed%205-31-2019%20(Conflict%20Minerals).pdf. Accessed 20 August 2019. 
(3) Microchip (2019), "Specialized Disclosure Report", p. 61.</t>
  </si>
  <si>
    <t xml:space="preserve">Not disclosed.
The company states that it conducts surveys of its supply chains on an annual basis. The survey is built based on ILO standards and the standards in the RBA Code of Conduct. It states that no problems relating to forced or child labor were found via its surveys in 2018. 
However, the company does not conduct a comprehensive forced labor risk assessment of its supply chains, i.e. in order to identify countries or tiers of high risk in its supply chains. </t>
  </si>
  <si>
    <t xml:space="preserve">Canon (2019), "Sustainability Report 2019", https://global.canon/en/csr/report/pdf/canon-sus-2019-e-15.pdf, p. 45 and 48. Accessed 28 August 2019. </t>
  </si>
  <si>
    <t>Not disclosed.
Hoya states that it plans to further develop its due diligence by identifying high risk areas of its business and supply chains, and putting in place further prevention and remediation systems "with support from experts and local partners". However, it does not disclose any existing risk assessment processes.</t>
  </si>
  <si>
    <t xml:space="preserve">Hoya (September 2018), "Modern Slavery Statement", http://www.hoya.co.jp/english/csr/pdf/HOYAGroupModernSlaveryStatement2018_fin.pdf, p. 2. Accessed 21 August 2019. </t>
  </si>
  <si>
    <t xml:space="preserve">Not disclosed.
The company does not disclose a risk assessment process for forced labor or human rights risks in its supply chains. </t>
  </si>
  <si>
    <t>(1) Not disclosed.
(2) Not disclosed. Largan discloses that it maintains long-term relationships with raw material suppliers "which consist entirely of major domestic and foreign manufacturers". It gives no further detail as to whether it uses these relationships for planning and forecasting purposes or to ensure stronger labor practices addressing the risks of forced labor. 
(3-4) Not disclosed.</t>
  </si>
  <si>
    <t xml:space="preserve">Canon discloses that new suppliers are reviewed for whether they meet its requirements, including human rights and labor. This takes place prior to entering into a purchase agreement with the supplier. In its additional disclosure, the company reports that the review includes RBA criteria, and therefore forced labor.
The company does not give further detail on this process or report on its outcomes. </t>
  </si>
  <si>
    <t xml:space="preserve">*Canon (2019), "Sustainability Report", https://global.canon/en/csr/report/pdf/canon-sus-2019-e.pdf, p. 45. Accessed 30 August 2019.
*Canon (March 2018), "Additional Disclosure", https://www.business-humanrights.org/sites/default/files/2018-03%20KTC%20ICT_Additional%20disclosure%202018_Canon_v2.pdf. Accessed 30 August 2019. </t>
  </si>
  <si>
    <t xml:space="preserve">Hoya discloses that prior to engaging a supplier, it evaluates the suppliers' ability to meet the requirements in its supplier code of conduct, which includes forced labor. It reports that this can include responses to questionnaires, and audits of facilities. It does not disclose details on the outcomes of this process. </t>
  </si>
  <si>
    <t xml:space="preserve">Not disclosed. Largan Precision discloses that it "values the protection of the environment and society and chooses companies with the same integrity as the company". However, it is not clear that it assesses suppliers for risks of forced labor prior to contracting them. </t>
  </si>
  <si>
    <t>Largan Precision (2019) "2018 Annual Report", http://www.largan.com.tw/download/shareholder/%E5%B9%B4%E5%A0%B1-%E8%8B%B1%E6%96%87.pdf, p. 28. Accessed 21 August 2019.</t>
  </si>
  <si>
    <t xml:space="preserve">(1) Broadcom (April 2019), "Broadcom's statement against slavery and human trafficking," p. 1. Accessed 9 August 2019. </t>
  </si>
  <si>
    <t xml:space="preserve">Not disclosed. Largan discloses that it signs confidentiality and integrity agreements with suppliers "to jointly commit to fulfilling corporate social responsibilities". However, it is not clear that supplier contracts address standards on forced labor. </t>
  </si>
  <si>
    <t xml:space="preserve">(1) Microchip discloses that its supplier agreements and purchase order terms and conditions require its suppliers to adhere to "a broad spectrum of social and environmental compliance requirements, including prohibitions on the use of forced labor and child labor". However, the company does not disclose that this includes all ILO core labor standards, and does not disclose the contract language. 
(2) Not disclosed. 
(3) Not disclosed. </t>
  </si>
  <si>
    <t xml:space="preserve">Microchip, "California Transparency in Supply Chains Act and UK Modern Slavery Act disclosure statement", http://ww1.microchip.com/downloads/en/DeviceDoc/Microchip%20Slavery%20and%20Human%20Trafficking%20Statement%20for%20calendar%202017.pdf, p.1 . Accessed 12 August 2019. </t>
  </si>
  <si>
    <t xml:space="preserve">(1) *Canon, "Inquiries about CSR activities", https://global.canon/en/contact/csr/csr-form-e.html. Accessed 28 August 2019. 
*Canon (July 2018), "Canon Supplier CSR Guidelines", https://global.canon/en/procurement/pdf/suppliercsrguidelines-en.pdf, p. 6. Accessed 28 August 2019. </t>
  </si>
  <si>
    <t xml:space="preserve">Hoya (March 2018), "Supplier Code of Conduct", http://www.hoya.com/csr/pdf/Supplier_CoC2018.pdf, p. 5. Accessed 21 August 2019. 
[Hoya, "Compliance", http://www.hoya.com/csr/compliance.html. Accessed 21 August 2019.] </t>
  </si>
  <si>
    <t>Largan Precision (2018) "Annual Report", http://www.largan.com.tw/download/shareholder/%E5%B9%B4%E5%A0%B1-%E8%8B%B1%E6%96%87.pdf, p. 27. Accessed 21 August 2019.</t>
  </si>
  <si>
    <t xml:space="preserve">Not disclosed.
The company reports that it has an internal complaints mechanism for employees to report violations of its code of business conduct and ethics, but discloses no other mechanism for suppliers' workers or others to report labor rights violations. </t>
  </si>
  <si>
    <t xml:space="preserve">Microchip, "Corporate governance: Code of Business Conduct and Ethics", https://www.microchip.com/about-us/corporate-responsibility/ethics-conduct. Accessed 20 August 2019. </t>
  </si>
  <si>
    <t xml:space="preserve">*Canon, "Canon's Supply Chain and the Fulfillment of its Social Responsibility", https://global.canon/en/csr/operating/procurement.html. Accessed 28 August 2019. 
*Canon (July 2018), "Canon Supplier CSR Guidelines", https://global.canon/en/procurement/pdf/suppliercsrguidelines-en.pdf, p. 6. Accessed 28 August 2019. </t>
  </si>
  <si>
    <t xml:space="preserve">Canon (July 2018), "Canon Supplier CSR Guidelines", https://global.canon/en/procurement/pdf/suppliercsrguidelines-en.pdf, p. 6. Accessed 28 August 2019. </t>
  </si>
  <si>
    <t>No steps</t>
  </si>
  <si>
    <t>Basic steps</t>
  </si>
  <si>
    <t>Some steps</t>
  </si>
  <si>
    <t>Intermediate steps</t>
  </si>
  <si>
    <t>Advanced steps</t>
  </si>
  <si>
    <t>https://www.modernslaveryregistry.org/companies/19172-applied-materials-inc</t>
  </si>
  <si>
    <t xml:space="preserve">Applied Materials' most recent California Transparency in Supply Chains Act disclosure was updated on 9 April 2018. </t>
  </si>
  <si>
    <t xml:space="preserve">*Applied Materials (undated), "Sustainability", http://www.appliedmaterials.com/company/corporate-responsibility/sustainability. Accessed 28 August 2019. </t>
  </si>
  <si>
    <t>*Applied Materials (undated), "Applied Materials CSR Report 2018", http://www.appliedmaterials.com/files/2018_csr_rev2.pdf</t>
  </si>
  <si>
    <t>*ASML (5 February 2019), "Integrated Report 2018", https://www.asml.com/-/media/asml/files/investors/financial-results/a-results/2018/asml-integrated-report-based-on-us-gaap-2018.pdf.</t>
  </si>
  <si>
    <t>https://www.modernslaveryregistry.org/companies/6994-asml-holding-n-v</t>
  </si>
  <si>
    <t>*ASML (undated), "Governance", https://www.asml.com/en/company/governance/business-principles. Accessed 27 August 2019. 
*Modern Slavery Registry, "ASML Holding N.V.",  https://www.modernslaveryregistry.org/companies/6994-asml-holding-n-v. Accessed 6 September 2019.</t>
  </si>
  <si>
    <t xml:space="preserve">*ASML (undated), "Governance", https://www.asml.com/en/company/governance/business-principles. Accessed 27 August 2019. </t>
  </si>
  <si>
    <t>*Micron (undated), "Accelerating Sustainability: 2019 Sustainability Report", https://www.micron.com/-/media/client/global/documents/general/about/sustainability_report_2019.pdf?la=en.</t>
  </si>
  <si>
    <t>https://www.modernslaveryregistry.org/companies/9233-micron-technology-inc</t>
  </si>
  <si>
    <t xml:space="preserve">Micron's most recent UK Modern Slavery Act statement was approved on 28 February 2019 and is a combined UK and California statement.
</t>
  </si>
  <si>
    <t xml:space="preserve">*Micron (undated), "Slavery and Human Trafficking Statement",  https://www.micron.com/about/our-commitment/sourcing-responsibly/slavery-and-human-trafficking. Accessed 2 September 2019. </t>
  </si>
  <si>
    <t>*Micron's most recent California Transparency in Supply Chains Act disclosure was approved on 28 February 2019 and is a combined UK and California statement.</t>
  </si>
  <si>
    <t>https://www.modernslaveryregistry.org/companies/9146-nokia-corporation</t>
  </si>
  <si>
    <t>Nokia's most recent UK Modern Slavery Act statement was approved on 27 June 2019. The company has published a total of three statements.</t>
  </si>
  <si>
    <t>*Nokia (approved 27 June 2019), "Modern Slavery Statement", https://www.nokia.com/sites/default/files/2019-07/1191-modern-slavery-statement.pdf.</t>
  </si>
  <si>
    <t>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t>
  </si>
  <si>
    <t>*Nokia (approved 27 June 2019), "Modern Slavery Statement", https://www.nokia.com/sites/default/files/2019-07/1191-modern-slavery-statement.pdf, p. 13.</t>
  </si>
  <si>
    <t>Does it have a UK or California modern slavery statement?</t>
  </si>
  <si>
    <t>"TSMC Corporate Social Resonsibility Report", https://www.tsmc.com/download/csr/2018_tsmc_csr_report_published_May_2019/english/pdf/e_all.pdf.
*TSMC (updated 23 April 2018), "TSMC's Supplier Code of Conduct", https://supplyonline.tsmc.com.tw/sncdata/SupplyProfile_Code%20of%20Conduct%20Supplier_M.pdf.</t>
  </si>
  <si>
    <t>In its Statement Under the California Transparency in Supply Chains Act, Applied Materials states that it is "unequivocally opposed to slavery and human trafficking".</t>
  </si>
  <si>
    <t>*Applied Materials (updated 9 April 2018), "Applied Materials’ Statement under the
California Transparency in Supply Chains Act", http://www.appliedmaterials.com/files/ca-transparency.pdf.</t>
  </si>
  <si>
    <t xml:space="preserve">Micron states that it does not use child labor or forced labor in any of its operations and that it never participates in human trafficking or slavery. It also states that it holds its suppliers to the same standards to which it holds itself and that it "expects" its suppliers to follow the principles of the Code of Business Conduct and Ethics and the RBA Code. </t>
  </si>
  <si>
    <t>*Micron (undated), "Micron Code of Business Conduct and Ethics", https://www.micron.com/about/our-commitment/operating-thoughtfully/compliance-and-ethics/ethics.</t>
  </si>
  <si>
    <t>Nokia states in its Modern Slavery Statement that it does not "tolerate" the use of forced labor or human trafficking in any part of its global supply chains.</t>
  </si>
  <si>
    <t>ASML states that it "does not allow any form of slave, forced, bonded, indentured, or involuntary prison labor, debt bondage or any form of forced child labor". It is also an RBA Member, and as such publicly commits to the RBA code, which addresses forced labor in its own operations and supply chains.</t>
  </si>
  <si>
    <t>*ASML (1 July 2017), "Human Rights Policy", https://staticwww.asml.com/doclib/corpgov/principles/asml_20170620_ASML170008_Human_Rights_Policy.pdf.
*ASML (undated), "Responsible Supply Chain", https://www.asml.com/en/company/sustainability/responsible-supply-chain. Accessed 23 August 2019.</t>
  </si>
  <si>
    <t>TSMC states in its Supplier Code of Conduct that it is "committed to ensuring" that working conditions in its supply chains are safe, ethical, and that workers are treated with respect and dignity. It further states that forced labor and human trafficking "shall not be used" in its supply chains.</t>
  </si>
  <si>
    <t>TSMC (updated 23 April 2018), "TSMC's Supplier Code of Conduct", https://supplyonline.tsmc.com.tw/sncdata/SupplyProfile_Code%20of%20Conduct%20Supplier_M.pdf.</t>
  </si>
  <si>
    <r>
      <t xml:space="preserve">(1)-(4)*Applied Materials (undated), "Standards of Business Conduct", https://secure.ethicspoint.com/domain/media/en/gui/35035/standards.pdf, p. 7 and 23.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17.
</t>
    </r>
    <r>
      <rPr>
        <sz val="11"/>
        <color theme="1"/>
        <rFont val="Calibri"/>
        <family val="2"/>
        <scheme val="minor"/>
      </rPr>
      <t>(5) Applied Materials (undated), "2018 Additional Disclosure", https://www.business-humanrights.org/en/knowthechain-ict-company-disclosure. Accessed 6 September 2019.</t>
    </r>
  </si>
  <si>
    <t>(1)-(5) Micron (undated), "Micron Code of Business Conduct and Ethics", https://www.micron.com/about/our-commitment/operating-thoughtfully/compliance-and-ethics/ethics, p. 8. 
(4) Micron (undated), "Accelerating Sustainability: 2019 Sustainability Report", https://www.micron.com/-/media/client/global/documents/general/about/sustainability_report_2019.pdf?la=en, p 31.</t>
  </si>
  <si>
    <t>(1)*ASML (undated), "Board of Management", https://www.asml.com/en/company/governance/board-of-management. Accessed 23 August 2019.
*ASML (undated), "Disclosure Committee", https://www.asml.com/en/company/governance/board-of-management/disclosure-committee. Accessed 23 August 2019.
*ASML (5 February 2019), "Integrated Report 2018", https://www.asml.com/-/media/asml/files/investors/financial-results/a-results/2018/asml-integrated-report-based-on-us-gaap-2018.pdf, p. 60.
(2)*ASML (undated), "Corporate Governance Committee", https://www.asml.com/en/company/governance. Accessed 23 August 2019.
*ASML (undated), "Supervisory Board", https://www.asml.com/en/company/governance/supervisory-board. Accessed 23 August 2019.
*ASML (undated), "Supervisory Board Committees", https://www.asml.com/en/company/governance/supervisory-board/supervisory-board-committees. Accessed 23 August 2019.
*ASML (5 February 2019), "Integrated Report 2018", https://www.asml.com/-/media/asml/files/investors/financial-results/a-results/2018/asml-integrated-report-based-on-us-gaap-2018.pdf, p. 60.</t>
  </si>
  <si>
    <t>(1) *TSMC (24 May 2017), "2016 Corporate Social Responsibility Report", http://www.tsmc.com/download/csr/2017_tsmc_csr/english/pdf/e_all.pdf, p. 3.
*TSMC (undated), "Corporate Social Responsibility Committee", https://www.tsmc.com/csr/en/CSR/committee.html. Accessed 15 August 2019.
*TSMC (10 May 2019), "2018 TSMC Corporate Social Resonsibility Report", https://www.tsmc.com/download/csr/2018_tsmc_csr_report_published_May_2019/english/pdf/e_all.pdf, p. 144.
(2)*TSMC (undated), "Board of Directors", https://www.tsmc.com/english/investorRelations/board_of_directors.htm. Accessed 15 August 2019.
*TSMC (undated), "Committees", https://www.tsmc.com/english/investorRelations/committees.htm. Accessed 15 August, 2019.
*TSMC (2017), "Material Issue: Ethics and Regulatory Compliance", https://www.tsmc.com/csr/en/download/2017_tsmc_csr_en_1_1.pdf.
*2016 Corporate Social Responsibility Report", p. 10 and 18.</t>
  </si>
  <si>
    <t xml:space="preserve">(1) The company states in its California Transparency in Supply Chains Act that web-based training is provided to its own employees and to key suppliers on its Standards of Business Conduct and on the RBA Code. It states that this training includes guidance on raising concerns through its global business ethics helplines. However, it does not specify which employees are included in the training.
(2) See (1). However, the company does not disclose the percentage of first tier suppliers trained.
(3) Not disclosed. </t>
  </si>
  <si>
    <t>(1)-(3)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6 and 17.</t>
  </si>
  <si>
    <t xml:space="preserve">(1)-(3)*Micron (undated), "Slavery and Human Trafficking", https://www.micron.com/about/our-commitment/sourcing-responsibly/slavery-and-human-trafficking. Accessed 2 September 2019.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32-33. </t>
  </si>
  <si>
    <t>(1) The company states that its procurement managers "with direct responsibility for supply chain management receive RBA Code of Conduct compliance training which includes how to assess and mitigate the risks of compliance".
(2) Not disclosed. The company states that it holds a "supplier day" in Veldhoven and that in 2018 this included 130 representatives from 90 product-related suppliers from across the globe and included workshops and presentations by the company's senior management which were centred around "sustaining growth". It also states that it facilitated a "supplier day" for its non-product-related suppliers which brought together around 65 representatives from roughly 55 suppliers for the purpose of familiarizing themselves with the company's business strategy and targets. However, it does not disclose details on training relevant to forced labor.
(3) Not disclosed. As per 1.2 (5), ASML states that it "expects" its major suppliers and their own suppliers to comply with the RBA Code of Conduct. However, it does not disclose details any capacity building to enable its suppliers to cascade these policies.</t>
  </si>
  <si>
    <t>(1)-(3) *ASML (undated), "Responsible Supply Chain",  https://www.asml.com/en/company/sustainability/responsible-supply-chain. Accessed 23 August 2019.
*ASML (5 February 2019), "Integrated Report 2018", https://www.asml.com/-/media/asml/files/investors/financial-results/a-results/2018/asml-integrated-report-based-on-us-gaap-2018.pdf, p. 34 and 36.</t>
  </si>
  <si>
    <t xml:space="preserve">(1) Micron (31 May 2018), "Specialized Disclosure Report", (http://investors.micron.com/node/36241/html).
(2) Micron (undated), "Accelerating Sustainability: 2019 Sustainability Report", https://www.micron.com/-/media/client/global/documents/general/about/sustainability_report_2019.pdf?la=en, p. 12, p. 35.
</t>
  </si>
  <si>
    <t>(1) Not disclosed.
(2) 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 It also states that it participated in a number of industry and civil society events to advocate for greater dialogue on modern slavery and human rights.</t>
  </si>
  <si>
    <t>(1) Nokia (13 May 2019), "People and Planet Report 2018", https://www.nokia.com/sites/default/files/2019-05/Nokia_People_and_Planet_Report_2018.pdf, p. 153-163.
(2) Nokia (approved 27 June 2019), "Modern Slavery Statement", https://www.nokia.com/sites/default/files/2019-07/1191-modern-slavery-statement.pdf, p. 13.
*"People and Planet Report", p. 114.</t>
  </si>
  <si>
    <t>(1)-(2)*ASML (5 February 2019), "Integrated Report 2018", https://www.asml.com/-/media/asml/files/investors/financial-results/a-results/2018/asml-integrated-report-based-on-us-gaap-2018.pdf, p. 170.</t>
  </si>
  <si>
    <t>(1) Not disclosed.
(2) In its Specialized Disclosure Report, Applied Materials discloses a list of smelters and refiners, including names and countries, of 3TG that are potentially used in its supply chains. It states on its sustainability page that it conforms with the OECD’s Due Diligence Guidance for Responsible Supply Chains of Minerals from Conflict-Affected and High-Risk Areas and publishes a list of qualified smelters/refiners through industry validation schemes and that along with other RBA members it has been a partner in the Responsible Minerals Initiative (RMI) since its inception. 
(3) It further includes a list of potential countries of origin of the raw materials 3TG.
(4) Not disclosed.</t>
  </si>
  <si>
    <t xml:space="preserve">(1) *Applied Materials (undated), "Applied Materials CSR Report 2018", http://www.appliedmaterials.com/files/2018_csr_rev2.pdf, p. 18. 
(2)-(4)*Applied Materials (undated), "Specialized Disclosure Report", http://services.corporate-ir.net/SEC.Enhanced/SecCapsule.aspx?c=112059&amp;fid=16288403.
*Applied Materials (undated), "Sustainability", http://www.appliedmaterials.com/company/corporate-responsibility/sustainability. Accessed 28 August 2019. </t>
  </si>
  <si>
    <r>
      <t>(1)</t>
    </r>
    <r>
      <rPr>
        <sz val="11"/>
        <color theme="1"/>
        <rFont val="Calibri"/>
        <family val="2"/>
        <scheme val="minor"/>
      </rPr>
      <t xml:space="preserve"> Not disclosed.</t>
    </r>
    <r>
      <rPr>
        <sz val="11"/>
        <rFont val="Calibri"/>
        <family val="2"/>
        <scheme val="minor"/>
      </rPr>
      <t xml:space="preserve"> Micron states that it "requests" that suppliers provide transparency through supplier visibility mapping and supplier assessments. It discloses the countries of its top 10 suppliers, but no further information.
(2) In its Conflict Minerals Report, the company discloses a list of smelters and refiners of 3TG that are potentially used in its supply chain without specifying the countries of these suppliers. It states that it maps suppliers through focusing on business continuity planning processes, ethics, location, forced labor, environment and safety. However, it does not provide any additional information on this process.
(3) Micron states in its Specialized Disclosure Report that it conducts the "reasonable country of origin inquiry" (RCOI) to determine whether the minerals it uses have originated from a relevant country. It further includes a list of potential countries of origin of the raw materials 3TG. It also discloses that it executes due diligence on minerals in its supply chains in conformance with the Organization for Economic Cooperation and Due Diligence Guidance for Responsible Supply Chains of Minerals from Conflict-Affected and High-Risk Areas OECD Due Diligence Guidance and that it is a founding member of the RMI. 
(4) Not disclosed. </t>
    </r>
  </si>
  <si>
    <t>(1)-(2)*Micron (undated), "Accelerating Sustainability: 2019 Sustainability Report", https://www.micron.com/-/media/client/global/documents/general/about/sustainability_report_2019.pdf?la=en, p. 33.
(3)*Micron (31 May 2018), "Specialized Disclosure Report", http://investors.micron.com/node/36241/html.
*Micron (revised 3 May 2019), "Micron Supplier Quality Developments Document", https://www.micron.com/-/media/client/global/documents/general/about/sqrd.pdf?la=en, p. 37.
(4) "Accelerating Sustainability: 2019 Sustainability Report".</t>
  </si>
  <si>
    <t>(1)-(4)*ASML (5 February 2019), "Integrated Report 2018", https://www.asml.com/-/media/asml/files/investors/financial-results/a-results/2018/asml-integrated-report-based-on-us-gaap-2018.pdf, p. 35.
*ASML (revised May 2019), "Conflict Minerals Statement", https://www.asml.com/-/media/asml/files/company/sustainability/responcible-supplychain/conflict_minerals_statement-may-2019.pdf.
*ASML (undated), "Conflict Minerals Disclosure", https://www.asml.com/-/media/asml/files/company/sustainability/responcible-supplychain/conflict_minerals_disclosure_reporting-year-2018.pdf#targetText=The%20minerals%20subject%20to%20the,tungsten%20(%E2%80%9C3TG%E2%80%9D).
* ASML (5 February 2019), "Integrated Report 2018", https://www.asml.com/-/media/asml/files/investors/financial-results/a-results/2018/asml-integrated-report-based-on-us-gaap-2018.pdf.</t>
  </si>
  <si>
    <t>(1) TSMC discloses in its CSR Report that it "requires" its suppliers whose products contain tantalum, tin, gold and tungsten to follow its conflict-free minerals sourcing policy and to sign a statement of conflict-free mineral sourcing. It states that in 2018 it disclosed details of the smelters that provide it with cobalt for manufacturing. It discloses the number of direct suppliers, smelters and verified smelters in both its own manufacturing processing and its outsourced assembly and testing. In its 2017 CSR Report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The company states that it requires 100% of its purchased minerals to be 100% conflict free. It discloses that it supports that Responsible Mineral Sourcing Initiative put forward by the RBA and Global e-Sustainability Initiative (GeSI). It also states that it requires its suppliers to source conflict-free raw materials in accordance with the Responsible Minerals Assurance Process (RMAP).
(4) Not disclosed.</t>
  </si>
  <si>
    <t xml:space="preserve">(1)-(4)*TSMC (undated), "TSMC Supply Online", https://supplyonline.tsmc.com.tw/TSMC_Supply_Online_20131112/english/about_tsmc_supply.html. Accessed 15 August 2019.
*TSMC (2018), "TSMC Corporate Social Resonsibility Report", https://www.tsmc.com/download/csr/2018_tsmc_csr_report_published_May_2019/english/pdf/e_all.pdf, p. 72, 80, p. 187.
*TSMC (24 May 2017), "Corporate Social Respnsibility Report"
http://www.tsmc.com/download/csr/2016_tsmc_csr/english/pdf/e_all.pdf.
*TSMC (undated), "Responsible Supply Chain", https://www.tsmc.com/csr/en/focus/responsibleSupplyChain.html. Accessed 15 August 2019.
*TSMC (undated), "Supplier Sustainability Management", https://www.tsmc.com/csr/en/focus/responsibleSupplyChain/sustainabilityManagement.html. Accessed 15 August, 2019.
*TSMC (29 May 2019), "Specialized Disclosure Report", https://www.tsmc.com/download/ir/secFillings/Form-SD-(final)_2018.pdf.
</t>
  </si>
  <si>
    <t>(1)-(2) *Applied Materials (undated), "Applied Materials CSR Report 2018", http://www.appliedmaterials.com/files/2018_csr_rev2.pdf, p. 17.</t>
  </si>
  <si>
    <t>(1)-(2)*Micron (undated), "Accelerating Sustainability: 2019 Sustainability Report", https://www.micron.com/-/media/client/global/documents/general/about/sustainability_report_2019.pdf?la=en, p. 32-34.</t>
  </si>
  <si>
    <t>(1)-(2) *Nokia (13 May 2019), "People and Planet Report 2018", https://www.nokia.com/sites/default/files/2019-05/Nokia_People_and_Planet_Report_2018.pdf, p. 84 and 103.
*Nokia (approved 27 June 2019), "Modern Slavery Statement", https://www.nokia.com/sites/default/files/2019-07/1191-modern-slavery-statement.pdf.</t>
  </si>
  <si>
    <t xml:space="preserve">(1) Not disclosed. ASML states that it conducts annual risk assessments for its critical suppliers which include an evaluation of risk areas such as its "suppliers' financial health, change of ownership, potential supply disruptions (for example, as a result of natural hazards)". It also states that, where necessary, it mitigates such risks by adjusting its sourcing strategy. However, it does not explicitly state that its risk assessment includes forced labor risks.
(2) Not disclosed. </t>
  </si>
  <si>
    <t xml:space="preserve">(1)-(2) ASML (5 February 2019), "Integrated Report 2018", https://www.asml.com/-/media/asml/files/investors/financial-results/a-results/2018/asml-integrated-report-based-on-us-gaap-2018.pdf. P. 34. </t>
  </si>
  <si>
    <t>(1)-(4) Not disclosed.</t>
  </si>
  <si>
    <t>(1)-(4) *Applied Materials (undated), "Applied Materials CSR Report 2018", http://www.appliedmaterials.com/files/2018_csr_rev2.pdf.</t>
  </si>
  <si>
    <t>(1)-(4) Micron (undated), "Accelerating Sustainability: 2019 Sustainability Report", https://www.micron.com/-/media/client/global/documents/general/about/sustainability_report_2019.pdf?la=en.</t>
  </si>
  <si>
    <t>*Applied Materials (undated), "Applied Materials CSR Report 2018", http://www.appliedmaterials.com/files/2018_csr_rev2.pdf.</t>
  </si>
  <si>
    <t>*ASML (undated), "Responsible Supply Chain",  https://www.asml.com/en/company/sustainability/responsible-supply-chain. Accessed 23 August 2019.</t>
  </si>
  <si>
    <t>(1)-(3) *Applied Materials (undated), "Applied Materials CSR Report 2018", http://www.appliedmaterials.com/files/2018_csr_rev2.pdf, p. 17.</t>
  </si>
  <si>
    <t>(1)-(2) Not disclosed.
(3) Not disclosed. Micron states that it "expects" its suppliers to "embrace and follow" the company's Code of Business Conduct and Ethics and the RBA Code. However, it does not give any additional detail on whether it expects suppliers to integrate such standards into its contracts.</t>
  </si>
  <si>
    <t xml:space="preserve">(1)-(2) Micron (undated), "Micron Code of Business Conduct and Ethics", https://www.micron.com/about/our-commitment/operating-thoughtfully/compliance-and-ethics/ethics, p. 8. </t>
  </si>
  <si>
    <t>(1) ASML (5 February 2019), "Integrated Report 2018", https://www.asml.com/-/media/asml/files/investors/financial-results/a-results/2018/asml-integrated-report-based-on-us-gaap-2018.pdf, p. 27 and 35.
(2) "Integrated Report 2018", p. 35.
(3) ASML (undated), "Responsible Supply Chain", https://www.asml.com/en/company/sustainability/responsible-supply-chain. Accessed 23 August 2019.</t>
  </si>
  <si>
    <t>(1) TSMC (undated), "Assurance to Comply with TSMC’s Code of Ethics and Business Conduct and TSMC’s Supplier Code of Conduct", https://supplyonline.tsmc.com.tw/sncdata/SupplyProfile_Ethic%20Code.pdf.
(2)*TSMC (2018), "TSMC Corporate Social Resonsibility Report", https://www.tsmc.com/download/csr/2018_tsmc_csr_report_published_May_2019/english/pdf/e_all.pdf.
(3)* "TSMC Corporate Social Resposnibility Report", p. 144.
*TSMC (updated 23 April 2018), "TSMC's Supplier Code of Conduct", https://supplyonline.tsmc.com.tw/sncdata/SupplyProfile_Code%20of%20Conduct%20Supplier_M.pdf.</t>
  </si>
  <si>
    <t>(1)-(3) Not disclosed.</t>
  </si>
  <si>
    <t>(1)-(3) *Applied Materials (undated), "Applied Materials CSR Report 2018", http://www.appliedmaterials.com/files/2018_csr_rev2.pdf.</t>
  </si>
  <si>
    <t>(1)-(3) *Micron (undated), "Micron Code of Business Conduct and Ethics", https://www.micron.com/about/our-commitment/operating-thoughtfully/compliance-and-ethics/ethics. 
*Micron (undated), "Accelerating Sustainability: 2019 Sustainability Report", https://www.micron.com/-/media/client/global/documents/general/about/sustainability_report_2019.pdf?la=en.</t>
  </si>
  <si>
    <t>(1)-(3) ASML (5 February 2019), "Integrated Report 2018", https://www.asml.com/-/media/asml/files/investors/financial-results/a-results/2018/asml-integrated-report-based-on-us-gaap-2018.pdf.</t>
  </si>
  <si>
    <t>(1)-(3) *TSMC (2018), "TSMC Corporate Social Resonsibility Report", https://www.tsmc.com/download/csr/2018_tsmc_csr_report_published_May_2019/english/pdf/e_all.pdf.
*TSMC (updated 23 April 2018), "TSMC's Supplier Code of Conduct", https://supplyonline.tsmc.com.tw/sncdata/SupplyProfile_Code%20of%20Conduct%20Supplier_M.pdf.</t>
  </si>
  <si>
    <r>
      <t xml:space="preserve">(1)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t>
    </r>
    <r>
      <rPr>
        <sz val="11"/>
        <color theme="1"/>
        <rFont val="Calibri"/>
        <family val="2"/>
        <scheme val="minor"/>
      </rPr>
      <t>However, it does not provide evidence of fees reimbursed to workers in its supply chains.</t>
    </r>
  </si>
  <si>
    <t>(1)-(2) *Applied Materials (undated), "Applied Materials CSR Report 2018", http://www.appliedmaterials.com/files/2018_csr_rev2.pdf.</t>
  </si>
  <si>
    <t>In its Sustainability Report Micron demonstrates awareness of the risk of exploitation through recruitment fees.
(1) While it does not appear to incorporate a related principle directly into its Code of Business Conduct, it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give any examples of this policy in practice.</t>
  </si>
  <si>
    <t xml:space="preserve">(1)-(2) *Micron (undated), "Accelerating Sustainability: 2019 Sustainability Report", https://www.micron.com/-/media/client/global/documents/general/about/sustainability_report_2019.pdf?la=en, p. 34.
*Micron (undated), "Micron Code of Business Conduct and Ethics", https://www.micron.com/about/our-commitment/operating-thoughtfully/compliance-and-ethics/ethics. </t>
  </si>
  <si>
    <t xml:space="preserve">(1)-(2)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*Nokia (13 May 2019), "People and Planet Report 2018", https://www.nokia.com/sites/default/files/2019-05/Nokia_People_and_Planet_Report_2018.pdf, p. 113. </t>
  </si>
  <si>
    <t>(1)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include evidence of reimbursing fees to workers.</t>
  </si>
  <si>
    <t>(1)-(2) ASML (undated), "Responsible Supply Chain", https://www.asml.com/en/company/sustainability/responsible-supply-chain. Accessed 23 August 2019.</t>
  </si>
  <si>
    <t>(1)-(2)*Applied Materials (undated), "Applied Materials CSR Report 2018", http://www.appliedmaterials.com/files/2018_csr_rev2.pdf, p. 17.</t>
  </si>
  <si>
    <t>(1)-(2) Not disclosed.</t>
  </si>
  <si>
    <t>(1)-(2)*TSMC (updated 23 April 2018), "TSMC's Supplier Code of Conduct", https://supplyonline.tsmc.com.tw/sncdata/SupplyProfile_Code%20of%20Conduct%20Supplier_M.pdf.
*TSMC (2018), "TSMC Corporate Social Resonsibility Report", https://www.tsmc.com/download/csr/2018_tsmc_csr_report_published_May_2019/english/pdf/e_all.pdf.</t>
  </si>
  <si>
    <t>(1) The company uses the RBA Code (version 6.0), which requires that workers must be provided with a written employment agreement in their native language prior to the worker departing from his or her country of origin. However, it does not disclose details on the implementation of this policy.
(2) The company uses the RBA Code (version 6.0), which prohibits passport retention and restrictions on workers’ freedom of movement. However, it does not disclose details on the implementation of this policy.
(3) Not disclosed.</t>
  </si>
  <si>
    <t>(1)-(3)*Applied Materials (undated), "Applied Materials CSR Report 2018", http://www.appliedmaterials.com/files/2018_csr_rev2.pdf, p. 17.</t>
  </si>
  <si>
    <t xml:space="preserve">(1)-(3) *Micron (undated), "Accelerating Sustainability: 2019 Sustainability Report", https://www.micron.com/-/media/client/global/documents/general/about/sustainability_report_2019.pdf?la=en, p. 34 and 35.
*Micron (undated), "Micron Code of Business Conduct and Ethics", https://www.micron.com/about/our-commitment/operating-thoughtfully/compliance-and-ethics/ethics. </t>
  </si>
  <si>
    <t xml:space="preserve">(1) The company uses the RBA Code (version 6.0), which requires that workers must be provided with a written employment agreement in their native language prior to the worker departing from his or her country of origin. However, it does not provide evidence of implementation.
(2) The company uses the RBA Code (version 6.0), which prohibits passport retention and restrictions on workers’ freedom of movement. However, it does not provide evidence of implementation.
(3) Not disclosed. </t>
  </si>
  <si>
    <t>(1)-(3)*ASML (1 July 2017), "Human Rights Policy", https://staticwww.asml.com/doclib/corpgov/principles/asml_20170620_ASML170008_Human_Rights_Policy.pdf.
*ASML (undated), "Responsible Supply Chain", https://www.asml.com/en/company/sustainability/responsible-supply-chain. Accessed 23 August 2019.
* ASML (5 February 2019), "Integrated Report 2018", https://www.asml.com/-/media/asml/files/investors/financial-results/a-results/2018/asml-integrated-report-based-on-us-gaap-2018.pdf.</t>
  </si>
  <si>
    <t>(1)-(5) Not disclosed.</t>
  </si>
  <si>
    <t>(1)-(4)*Applied Materials (undated), "Applied Materials CSR Report 2018", http://www.appliedmaterials.com/files/2018_csr_rev2.pdf.</t>
  </si>
  <si>
    <t>(1)-(4) ASML (5 February 2019), "Integrated Report 2018", https://www.asml.com/-/media/asml/files/investors/financial-results/a-results/2018/asml-integrated-report-based-on-us-gaap-2018.pdf, p. 27.</t>
  </si>
  <si>
    <r>
      <t>(1)-(2) Not disclosed.
(3)</t>
    </r>
    <r>
      <rPr>
        <sz val="11"/>
        <color rgb="FFFF0000"/>
        <rFont val="Calibri (Body)"/>
      </rPr>
      <t xml:space="preserve"> </t>
    </r>
    <r>
      <rPr>
        <sz val="11"/>
        <rFont val="Calibri (Body)"/>
      </rPr>
      <t>Not disclosed</t>
    </r>
    <r>
      <rPr>
        <sz val="11"/>
        <rFont val="Calibri"/>
        <family val="2"/>
        <scheme val="minor"/>
      </rPr>
      <t>. Nokia states that where legal restrictions are in place, it finds alternative means to raise concerns to management. However, it does not give any additional detail on the process involved.
(4) Not disclosed.</t>
    </r>
  </si>
  <si>
    <t xml:space="preserve">(1)-(4) Not disclosed. </t>
  </si>
  <si>
    <t>In its 2018 additional disclosure, in relation to freedom of association, the company notes it enforces this through supplier audits.
(1)-(4) Not disclosed.</t>
  </si>
  <si>
    <t xml:space="preserve">(1)-(5)*Applied Materials (undated), "Standards of Business Conduct", https://secure.ethicspoint.com/domain/media/en/gui/35035/standards.pdf, p. 41.
*Applied Materials (updated 9 April 2018), "Applied Materials’ Statement under the
California Transparency in Supply Chains Act", http://www.appliedmaterials.com/files/ca-transparency.pdf. </t>
  </si>
  <si>
    <t>(1)-(5) *Micron (undated), Compliance Hotline, https://secure.ethicspoint.com/domain/media/en/gui/8715/index.html. Accessed 2 August 2019.
*Micron (undated), "Accelerating Sustainability: 2019 Sustainability Report", https://www.micron.com/-/media/client/global/documents/general/about/sustainability_report_2019.pdf?la=en.</t>
  </si>
  <si>
    <t xml:space="preserve">(1)-(5) *Nokia, "Nokia's Business Ethics Helpline", https://secure.ethicspoint.com/domain/media/en/gui/478/index.html. Accessed 16 September 2019.
*Nokia (approved 27 June 2019), "Modern Slavery Statement", https://www.nokia.com/sites/default/files/2019-07/1191-modern-slavery-statement.pdf, p. 7. 
*Nokia (undated), "Ethical Business", https://www.nokia.com/about-us/sustainability/conducting-our-business-with-integrity/ethical-business/. Accessed 29 August 2019.
*Nokia (13 May 2019), "People and Planet Report 2018", https://www.nokia.com/sites/default/files/2019-05/Nokia_People_and_Planet_Report_2018.pdf, p. 84, 92 and 108. 
</t>
  </si>
  <si>
    <t>(1)-(5)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p. 60.</t>
  </si>
  <si>
    <t xml:space="preserve">(1)-(5)*Applied Materials (undated), "Sustainability", http://www.appliedmaterials.com/company/corporate-responsibility/sustainability. Accessed 28 August 2019. 
*Applied Materials (undated), "Applied Materials CSR Report 2018", http://www.appliedmaterials.com/files/2018_csr_rev2.pdf, p. 17. 
</t>
  </si>
  <si>
    <t xml:space="preserve">(1)-(4)*Applied Materials (undated), "Applied Materials CSR Report 2018", http://www.appliedmaterials.com/files/2018_csr_rev2.pdf, p. 17.
*Applied Materials (updated 9 April 2018), "Applied Materials’ Statement under the
California Transparency in Supply Chains Act", http://www.appliedmaterials.com/files/ca-transparency.pdf. </t>
  </si>
  <si>
    <t xml:space="preserve">(1)-(2) *Applied Materials (updated 9 April 2018), "Applied Materials’ Statement under the
California Transparency in Supply Chains Act", http://www.appliedmaterials.com/files/ca-transparency.pdf. </t>
  </si>
  <si>
    <t>(1)-(2)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t>
  </si>
  <si>
    <t>(1) Not disclosed. ASML states that it engages with governments and communities but it does not disclose details relevant to engagements on forced labor. 
(2) ASML discloses that it is an RBA member and participates in meetings and working groups with the RBA. However it does not provide further details or evidence that the meetings and working groups related to forced labor.</t>
  </si>
  <si>
    <t>KLA Corp.</t>
  </si>
  <si>
    <t>http://www.modernslaveryregistry.org/companies/7636-intel-corporation</t>
  </si>
  <si>
    <t>The company published a statement dated May 2019 for FY2018. 
Intel has published three annual statements under the legislation.
The statement is joint between the UK and California legislation.</t>
  </si>
  <si>
    <t>Intel Corporation (May 2019), "Anti-slavery and human trafficking statement",
https://www.intel.com/content/www/us/en/policy/policy-human-trafficking-and-slavery.html, p. 1. Accessed 1 August 2019. 
Modern Slavery Registry, "Intel Corporation", http://www.modernslaveryregistry.org/companies/7636-intel-corporation. Accessed 8 August 2019.</t>
  </si>
  <si>
    <t>The company published a statement dated May 2019.
The statement is joint between the UK and California legislation.</t>
  </si>
  <si>
    <t>http://www.modernslaveryregistry.org/companies/18367-keyence-corporation</t>
  </si>
  <si>
    <t xml:space="preserve">The company has published a statement dated April 2019. 
Keyence has published two statements which are listed on the Modern Slavery Registry. </t>
  </si>
  <si>
    <t>Keyence (April 2019), "Slavery and Human Trafficking Statement FY2018", https://www.keyence.co.uk/about-us/corporate/compliance.jsp, p. 2. Accessed 2 August 2019. 
Modern Slavery Registry, "Keyence Corporation", http://www.modernslaveryregistry.org/companies/18367-keyence-corporation. Accessed 8 August 2019.</t>
  </si>
  <si>
    <t xml:space="preserve">In its modern slavery statement, Intel discloses that it takes steps to minimize the risks of slavery and human trafficking in its supply chains. It states that to reinforce its commitment, it collaborates with others to address industry-wide improvements. 
Intel is an RBA Full Member, and as such publicly commits to the RBA code, which addresses forced labor in its own operations and supply chains.
Furthermore, Intel's own Code of Conduct states that "human trafficking, forced, debt bonded, indentured and slave labor are unacceptable, and we are committed to preventing these practices in our operations and supply chain." </t>
  </si>
  <si>
    <t>*Intel Corporation (May 2019), "Anti-slavery and human trafficking statement",
https://www.intel.com/content/www/us/en/policy/policy-human-trafficking-and-slavery.html, p. 1. Accessed 1 August 2019. 
*Intel Corporation (January 2019), "Code of Conduct", https://www.intel.co.uk/content/www/uk/en/policy/policy-code-conduct-corporate-information.html. Accessed 7 August 2019.</t>
  </si>
  <si>
    <t>Keyence's procurement guidelines state that suppliers are prohibited from using "any indentured or forced labor, slavery or servitude, human trafficking or compulsory labor". It also notes that the risk of forced labor and human trafficking is higher in its supply chains than in its group.</t>
  </si>
  <si>
    <t xml:space="preserve">* Keyence, "Supplier Code of Conduct/Procurement Guidelines", https://www.keyence.co.uk/about-us/corporate/procurement_guideline.jsp. Accessed 2 August 2019. 
* Keyence (April 2019), "Slavery and Human Trafficking Statement FY2018", https://www.keyence.co.uk/about-us/corporate/compliance.jsp, p. 2. Accessed 2 August 2019. </t>
  </si>
  <si>
    <t xml:space="preserve">(1) Keyence, "Supplier Code of Conduct/Procurement Guidelines", https://www.keyence.co.uk/about-us/corporate/procurement_guideline.jsp. Accessed 2 August 2019. 
(4) *Keyence, "Compliance", https://www.keyence.co.uk/about-us/corporate/compliance.jsp. Accessed 2 August 2019.
*Keyence (April 2019), "Slavery and Human Trafficking Statement FY2018", https://www.keyence.co.uk/about-us/corporate/compliance.jsp, p. 2. Accessed 2 August 2019. 
(5) "Slavery and Human Trafficking Statement FY2018", p. 2. </t>
  </si>
  <si>
    <t xml:space="preserve">(2) Keyence (2018), "Additional Disclosure 2018", https://www.business-humanrights.org/sites/default/files/2018-04%20KTC%20ICT_Additional%20disclosure%202018%20-%20Keyence.pdf. Accessed 6 August 2019. </t>
  </si>
  <si>
    <t xml:space="preserve">Not disclosed.
Keyence discloses that its employees must comply with and "regularly confirm" its Code of Behavior. However, this Code does not appear to address forced labor. </t>
  </si>
  <si>
    <t xml:space="preserve">Keyence (2018), "Additional Disclosure 2018", https://www.business-humanrights.org/sites/default/files/2018-04%20KTC%20ICT_Additional%20disclosure%202018%20-%20Keyence.pdf. Accessed 6 August 2019. </t>
  </si>
  <si>
    <t xml:space="preserve">(1-2) Not disclosed.
(3) The company discloses it is "investigating supply chains using tools provided by the Responsible Minerals Initiative (RMI)(formerly CFSI), an organisation that promotes the responsible procurement of minerals."  While the company is taking steps to trace the origin of raw materials, it does not disclose the sourcing countries of raw materials at high risk of forced labor.
(4) Not disclosed. </t>
  </si>
  <si>
    <t>Keyence, "Compliance", https://www.keyence.co.uk/about-us/corporate/compliance.jsp. Accessed 2 August 2019.</t>
  </si>
  <si>
    <t xml:space="preserve">(1) Not disclosed.
(2) Not disclosed. Keyence discloses that the risk of forced labor and human trafficking is higher in its supply chains than in its group, but gives no further details as to where the risks of forced labor are in its supply chains. </t>
  </si>
  <si>
    <t xml:space="preserve">Keyence (April 2019), "Slavery and Human Trafficking Statement FY2018", https://www.keyence.co.uk/about-us/corporate/compliance.jsp, p. 2. Accessed 2 August 2019. </t>
  </si>
  <si>
    <t xml:space="preserve">(1) Not disclosed. The company shows awareness of human rights risks associated with conflict minerals, stating that it is "investigating supply chains using tools provided by the Responsible Minerals Initiative (RMI)(formerly CFSI), an organisation that promotes the responsible procurement of minerals". However, this initiative does not focus on forced labor. 
(2-4) Not disclosed. </t>
  </si>
  <si>
    <r>
      <t>(1) Not disclosed. In its modern slavery statement, Keyence discloses that its procurement contracts with suppliers "includes the requirements and/or obligation the supplier must follow". It does not refer specifically to the procurement guidelines.</t>
    </r>
    <r>
      <rPr>
        <sz val="11"/>
        <color rgb="FFFF0000"/>
        <rFont val="Calibri"/>
        <family val="2"/>
        <scheme val="minor"/>
      </rPr>
      <t xml:space="preserve"> </t>
    </r>
    <r>
      <rPr>
        <sz val="11"/>
        <rFont val="Calibri"/>
        <family val="2"/>
        <scheme val="minor"/>
      </rPr>
      <t xml:space="preserve">
(2) Not disclosed.
(3) Not disclosed.</t>
    </r>
  </si>
  <si>
    <t>Registry: http://www.modernslaveryregistry.org/companies/19274-best-buy-co-inc</t>
  </si>
  <si>
    <t>The company has published a statement, which is undated.</t>
  </si>
  <si>
    <t xml:space="preserve">Best Buy, "California Transparency in Supply Chains Act," https://www.bestbuy.com/site/help-topics/ca-transparency-act/pcmcat263000050003.c?id=pcmcat263000050003. Accessed 23 September 2019. </t>
  </si>
  <si>
    <t xml:space="preserve">The company discloses that its standards apply to its private-label suppliers, but does not disclose whether it assesses risks of forced labor related to third party products. </t>
  </si>
  <si>
    <t xml:space="preserve">Best Buy (2019), "Corporate Responsibility &amp; Sustainability Report," https://corporate.bestbuy.com/wp-content/uploads/2019/06/FY19-full-report-FINAL-1.pdf, p. 39. Accessed 23 September 2019.  </t>
  </si>
  <si>
    <t xml:space="preserve">Best Buy states that it expects manufacturers and suppliers of its goods to maintain fundamental labor and human rights standards, and that it prohibits suppliers from using forced labor (including prison labor, indentured labor, or bonded labor). </t>
  </si>
  <si>
    <t xml:space="preserve">Hangzhou Hikvision states that it pays respect "to the principles of international labor agreements such as International Labor Organization Conventions and the Universal Declaration of Human Rights." It states it prohibits illegal employment in all forms including forced labor. </t>
  </si>
  <si>
    <t xml:space="preserve">Hangzhou Hikvision Digital Technology (2019), "2018 Environmental, Social and Governance Report," https://oversea-download.hikvision.com//uploadfile/Investment%20Relationship/ESG%20Report/Hikvision%202018%20ESG%20Report.pdf, p. 63. Accessed 23 September 2019. </t>
  </si>
  <si>
    <t>Not disclosed. 
The company does not disclose a supplier code of conduct.</t>
  </si>
  <si>
    <t xml:space="preserve">Best Buy (2019), "Corporate Responsibility &amp; Sustainability Report," https://corporate.bestbuy.com/wp-content/uploads/2019/06/FY19-full-report-FINAL-1.pdf, p. 13. Accessed 23 September 2019.  </t>
  </si>
  <si>
    <t>Not disclosed. The company does not disclose a supply chain policy that addresses forced labor and human trafficking.</t>
  </si>
  <si>
    <t xml:space="preserve">(1) Not disclosed. 
(2) Not disclosed. The company reports that it offers training to suppliers on compliance, and states that it instills the importance of environmental protection, occupational health, safe production and "some other factors." The company does not appear to conduct supplier training on forced labor risks and policies. 
(3) Not disclosed. </t>
  </si>
  <si>
    <t xml:space="preserve">Hangzhou Hikvision Digital Technology (2019), "2018 Environmental, Social and Governance Report," https://oversea-download.hikvision.com//uploadfile/Investment%20Relationship/ESG%20Report/Hikvision%202018%20ESG%20Report.pdf, p. 46. Accessed 23 September 2019. </t>
  </si>
  <si>
    <t xml:space="preserve">(1) Not disclosed. The company discloses that it has a total of 728 suppliers across the world. 
(2) Not disclosed.
(3) Not disclosed. The company states that it requires suppliers to provide evidence that they do not source from conflict mineral areas, but does not disclose any further detail on where it sources its minerals from. 
(4) Not disclosed. </t>
  </si>
  <si>
    <t xml:space="preserve">Hangzhou Hikvision Digital Technology (2019), "2018 Environmental, Social and Governance Report," https://oversea-download.hikvision.com//uploadfile/Investment%20Relationship/ESG%20Report/Hikvision%202018%20ESG%20Report.pdf, p. 47. Accessed 23 September 2019. </t>
  </si>
  <si>
    <t xml:space="preserve">Hangzhou Hikvision Digital Technology (2019), "2018 Environmental, Social and Governance Report," https://oversea-download.hikvision.com//uploadfile/Investment%20Relationship/ESG%20Report/Hikvision%202018%20ESG%20Report.pdf, p. 46 and 48. Accessed 23 September 2019. </t>
  </si>
  <si>
    <t xml:space="preserve">Not disclosed. Hangzhou Hikvision discloses that it evaluates new suppliers in line with national laws and regulations and "other special requirements." It states that it will organize an on-site evaluation. However, it is not clear that this assessment includes evaluation of forced labor risks.  </t>
  </si>
  <si>
    <t>Not disclosed. Hangzhou Hikvision reports that suppliers are required to sign a supplier social responsibility commitment, and a procurement framework agreement, both of which include references to human rights. However, it is not clear that these agreements are part of supplier contracts, and it does not disclose further detail on the human rights covered in contracts.</t>
  </si>
  <si>
    <t xml:space="preserve">Hangzhou Hikvision Digital Technology (2019), "2018 Environmental, Social and Governance Report," https://oversea-download.hikvision.com//uploadfile/Investment%20Relationship/ESG%20Report/Hikvision%202018%20ESG%20Report.pdf, p. 48. Accessed 23 September 2019. </t>
  </si>
  <si>
    <t xml:space="preserve">(1) Not disclosed. 
(2) Not disclosed. Best Buy reports that it is a member of the Responsible Labor Initiative (any RBA member is by default an RLI member), but discloses no further information. </t>
  </si>
  <si>
    <t xml:space="preserve">Best Buy (2019), "Corporate Responsibility &amp; Sustainability Report," https://corporate.bestbuy.com/wp-content/uploads/2019/06/FY19-full-report-FINAL-1.pdf, p. 11. Accessed 23 September 2019.  </t>
  </si>
  <si>
    <t xml:space="preserve">N/A </t>
  </si>
  <si>
    <t xml:space="preserve">Not disclosed. 
Hangzhou Hikvision states that it it pays regard to the right to freedom of association and collective bargaining, and discloses that its own employees are members of the Labor Union in China, but does not disclose how it supports the right to freedom of association in its supply chains. </t>
  </si>
  <si>
    <t xml:space="preserve">*Best Buy (2019), "Code of Ethics," http://s2.q4cdn.com/785564492/files/doc_downloads/Gov_docs/2019/Code-of-Ethics.pdf, p. 9. Accessed 23 September 2019. 
*Best Buy, "Open &amp; Honest Ethics Line," https://secure.ethicspoint.com/domain/media/en/gui/26171/index.html. Accessed 23 September 2019. </t>
  </si>
  <si>
    <t>Not disclosed. The company states it has a feedback mechanism for employees, but does not disclose that it has any mechanisms in place for suppliers' workers.</t>
  </si>
  <si>
    <t xml:space="preserve">Hangzhou Hikvision Digital Technology (2019), "2018 Environmental, Social and Governance Report," https://oversea-download.hikvision.com//uploadfile/Investment%20Relationship/ESG%20Report/Hikvision%202018%20ESG%20Report.pdf, p. 72. Accessed 23 September 2019. </t>
  </si>
  <si>
    <t>(1) Best Buy reports that it requires suppliers to take corrective action when non-conformances are identified. It states that it approves and monitors corrective action plans. 
(2) The company states that it conducts follow-up audits to determine whether violations have been resolved. 
(3) The company states that immediate action must be taken to remedy priority non-conformances identified during an audit, and discloses that if "the factory is unable or unwilling to close the priority non-conformance, we will terminate the relationship." It also states that suppliers must take corrective actions to ensure the protection of workers "and a continued business relationship with Best Buy." 
(4) Not disclosed.</t>
  </si>
  <si>
    <t xml:space="preserve">Broadcom, "EthicsPoint: to file a report," https://secure.ethicspoint.com/domain/media/en/gui/41361/index.html. Accessed 9 August 2019.
Broadcom (April 2019), "Broadcom's statement against slavery and human trafficking," https://docs.broadcom.com/docs/12395293, p. 1. Accessed 11 October 2019. </t>
  </si>
  <si>
    <t>Registry: http://www.modernslaveryregistry.org/companies/10087-amazon-amazon-com-inc</t>
  </si>
  <si>
    <t>Registry: http://www.modernslaveryregistry.org/companies/10656-murata-manufacturing-co-ltd</t>
  </si>
  <si>
    <t>Registry: http://www.modernslaveryregistry.org/companies/8940-qualcomm-incorporated</t>
  </si>
  <si>
    <t>Registry: http://www.modernslaveryregistry.org/companies/10098-skyworks-solutions-inc</t>
  </si>
  <si>
    <t>Registry: http://www.modernslaveryregistry.org/explore?company_name=te+connectivity</t>
  </si>
  <si>
    <t xml:space="preserve">The company has published a statement, which was released in 2019 but is undated. </t>
  </si>
  <si>
    <t xml:space="preserve">Amazon (2019), "Modern Day Slavery Statement", https://www.amazon.co.uk/gp/help/customer/display.html?ie=UTF8&amp;nodeId=202151760&amp;ref_=help_search_1. Accessed 2 September 2019. </t>
  </si>
  <si>
    <t>The company has published a statement dated November 2018.</t>
  </si>
  <si>
    <t xml:space="preserve">Murata Manufacturing (November 2018), "Statement on the UK Modern Slavery Act", https://www.murata.com/~/media/webrenewal/about/csr/modernslavery/modernslavery_e.ashx?la=en. Accessed 28 August 2019. </t>
  </si>
  <si>
    <t xml:space="preserve">The company has published a statement dated 2019, which covers financial years 2017 and 2018. </t>
  </si>
  <si>
    <t xml:space="preserve">Qualcomm (2019), "Anti-slavery and human trafficking statement", https://www.qualcomm.com/media/documents/files/qualcomm-anti-slavery-and-human-trafficking-statement.pdf. Accessed 27 August 2019. </t>
  </si>
  <si>
    <t xml:space="preserve">The company has published a joint statement dated 31 January 2019. </t>
  </si>
  <si>
    <t xml:space="preserve">Skyworks (January 2019), "Slavery and human trafficking prevention", http://www.skyworksinc.com/downloads/sustainability/Transparency_in_Supply_Chains_Act_compliance_information.pdf. Accessed 29 August 2019. </t>
  </si>
  <si>
    <t>The company's UK subsidiary has published a statement which was approved in May 2019 for the financial year 2018.</t>
  </si>
  <si>
    <t xml:space="preserve">TE Connectivity (2019), "Slavery and Human Trafficking Statement for the Fiscal Year ended September 30, 2018", https://www.te.com/content/dam/te-com/documents/about-te/corporate-responsibility/global/TEConnectivityHumanTraffickingStatementFY2018Final.pdf, p. 2. Accessed 3 September 2019. </t>
  </si>
  <si>
    <t xml:space="preserve">The company has published a statement, which is undated. </t>
  </si>
  <si>
    <t xml:space="preserve">Amazon, "California Supply Chain Transparency Act Statement", https://www.amazon.com/gp/help/customer/display.html?ie=UTF8&amp;nodeId=GXYZF9M33FRJ5TMA. Accessed 3 September 2019. </t>
  </si>
  <si>
    <t xml:space="preserve">The company's subsidiary pSemi has published a statement, which is undated. </t>
  </si>
  <si>
    <t xml:space="preserve">PSemi, "California Transparency in Supply Chains Act Disclosure," https://www.psemi.com/company/California_Transparency_in_Supply_Chains_Act.pdf. Accessed 29 August 2019. </t>
  </si>
  <si>
    <t>TE Connectivity, "TE Connectivity's Statement on California Transparency in Supply Chains Act of 2010", https://www.te.com/content/dam/te-com/documents/about-te/corporate-responsibility/global/statement-on-transparency-in-supply-chain.pdf. Accessed 3 September 2019.</t>
  </si>
  <si>
    <t xml:space="preserve">Amazon reports that it is actively participating in BSR's Tech Against Trafficking working group. It states that this group's mission is to bring companies together with other stakeholders to identify technology-driven solutions "that disrupt and reduce human trafficking; that prevent and identify crimes; and that provide remedy mechanisms for victims and support survivors". </t>
  </si>
  <si>
    <t xml:space="preserve">The company specifies that it assesses suppliers that make its private label brands for compliance with its supplier code before placing orders, but does not disclose anything similar for third party products. </t>
  </si>
  <si>
    <t xml:space="preserve">Murata Manufacturing states that slave labor and human trafficking are serious global problems and it must not allow them to take place within its supply chains. It also states that it works with suppliers to prevent the occurrence of slave labor and human trafficking.  </t>
  </si>
  <si>
    <t>Qualcomm states that it is committed to respecting human rights abuses and avoiding complicity in such abuses, and states that it strongly opposes all forms of slavery, including forced, bonded, indentured, and involuntary prison labor. It further states that it "strongly believes in the necessity of ending human trafficking, forced labor...and encourages our employees, suppliers, and business associates to join the company's commitment to promoting human rights worldwide."</t>
  </si>
  <si>
    <t xml:space="preserve">Qualcomm (2019), "Anti-slavery and human trafficking statement", https://www.qualcomm.com/media/documents/files/qualcomm-anti-slavery-and-human-trafficking-statement.pdf, p. 1 and 2. Accessed 27 August 2019. </t>
  </si>
  <si>
    <t>Skyworks sets out the steps it is taking to address slavery and human trafficking in its supply chains in its modern slavery statement. The company is a member of the Responsible Business Alliance (RBA), and publicly commits to the RBA code, which addresses forced labor in its own operations and supply chains.</t>
  </si>
  <si>
    <t xml:space="preserve">Skyworks Solutions (January 2019), "Slavery and Human Trafficking Prevention", http://www.skyworksinc.com/downloads/sustainability/Transparency_in_Supply_Chains_Act_compliance_information.pdf. Accessed 30 August 2019. </t>
  </si>
  <si>
    <t>TE Connectivity states that it is categorically opposed to slavery and human trafficking. It reports that it believes in the right for workers to freely choose employment and sets out the steps it is taking to verify that forced labor is not taking place in its supply chains.</t>
  </si>
  <si>
    <t xml:space="preserve">TE Connectivity, "TE Connectivity's statement on California Transparency in Supply Chains Act", https://www.te.com/content/dam/te-com/documents/about-te/corporate-responsibility/global/statement-on-transparency-in-supply-chain.pdf. Accessed 29 August 2019. </t>
  </si>
  <si>
    <t>(1) The company states that it has adopted the RBA Code of Conduct as its supplier code of conduct. Qualcomm links to the RBA Code version 6 from its website. The code covers forced labor, child labor, and discrimination. However, the code limits the right to freedom of association and collective bargaining to conformance with local law.
(2) Yes. Home &gt; Company &gt; Sustainability &gt; Ethical Governance
(3) The company is an RBA Full Member and as such is required to adopt the RBA Code of Conduct as its supplier code. The RBA Code is reviewed every three years and includes input from RBA members and external stakeholders.
(4) Qualcomm reports that it regularly communications with its suppliers in writing "to ensure our expectations are clear and up-to-date with regard to responsible conduct". It also states that conformance with the RBA Code of Conduct is subject to discussion in regular business reviews with its semiconductor manufacturing suppliers. 
(5) The company is an RBA Full Member, i.e. it publicly committed to progressively apply the RBA code of conduct to its first-tier suppliers, to monitor its application, and to encourage and support its suppliers to do the same.</t>
  </si>
  <si>
    <t xml:space="preserve">(1) Qualcomm, "Ethical Governance", https://www.qualcomm.com/company/sustainability/priorities/ethical-governance. Accessed 23 August 2019. 
(4) Qualcomm (2019), "Anti-slavery and human trafficking statement", https://www.qualcomm.com/media/documents/files/qualcomm-anti-slavery-and-human-trafficking-statement.pdf, p. 2. Accessed 27 August 2019. </t>
  </si>
  <si>
    <t xml:space="preserve">(1) Skyworks has adopted the RBA Code as its supplier code of conduct, which covers forced labor, child labor, and discrimination. However, the code limits the right to freedom of association and collective bargaining to conformance with local law. The company has integrated the RBA Code version 6.0 into its Supplier Sustainability Specifications.
(2) Yes. Home &gt; Sustainability &gt; Supply Chain. 
(3) The company uses the RBA Code of Conduct, which is reviewed every three years and includes input from RBA members and external stakeholders, as its supplier code of conduct. Additionally, Skyworks discloses a detailed index of updates made to its Supplier Sustainability Specification, including the date they were added. 
(4) Skyworks states that the RBA Code and its Supplier Sustainability Specification are communicated to supplier factories. It also states that agreement to adhere to these requirements is necessary in order to qualify as a supplier, and that both documents are referenced in its purchase orders. Further to this, it states that suppliers will be notified of revisions made to the Supplier Sustainability Specification. 
(5) The company has integrated the RBA code into its Supplier Sustainability Specification, and its standards state that suppliers must require their next tier suppliers to acknowledge and implement the code. </t>
  </si>
  <si>
    <t xml:space="preserve">(1-5) *Skyworks Solutions, "Supplier Sustainability Specification", http://www.skyworksinc.com/downloads/suppliers/SQ030337.pdf. Accessed 30 August 2019. 
</t>
  </si>
  <si>
    <t xml:space="preserve">(1) *Murata Manufacturing, "Message from the President", https://www.murata.com/en-global/about/csr/topmessage. Accessed 28 August 2019. 
*Murata Manufacturing, "CSR Charter", https://www.murata.com/en-global/about/csr/charter. Accessed 28 August 2019. 
*Murata Manufacturing, "Employees", https://www.murata.com/about/csr/people/employees.aspx#employees01. Accessed 28 August 2019. 
*Murata Manufacturing, 
(2) Murata Manufacturing (April 2018), "Additional Disclosure", https://www.business-humanrights.org/sites/default/files/2018-04%20KnowTheChain%20ICT%20-%20Murata.pdf, p. 4. Accessed 28 August 2019. </t>
  </si>
  <si>
    <r>
      <t>(1) The company discloses that its "supply chain management, corporate source2pay, corporate regulatory and quality engineering" teams are responsible for implementation of Qualcomm's supply chain policies on forced labor. Qualcomm also reports that human rights, including forced labor in the supply chain, at Qualcomm is managed by a crossdivisional team of experts from our human resources, government affairs, global social responsibility, investor relations, finance, legal, ethics and compliance and supplier management teams. 
Qualcomm also states that it has a Leadership Committee including executive and senior staff from human resources, legal, government affairs, supply chain, investor relations and finance who have oversight of sustainability policies. 
(2) Qualcomm reports that its QSR Leadership Committee gives updates to the Board of Directors on sustainability policies, processes, and performance. However, no further detail on whether the board has oversight of policies addressing forced labor is disclosed.</t>
    </r>
    <r>
      <rPr>
        <sz val="11"/>
        <color theme="5"/>
        <rFont val="Calibri"/>
        <family val="2"/>
        <scheme val="minor"/>
      </rPr>
      <t xml:space="preserve"> </t>
    </r>
  </si>
  <si>
    <t xml:space="preserve">(1-2) *Qualcomm (2018) "Additional disclosure", https://www.business-humanrights.org/sites/default/files/2017%20KnowTheChain%20ICT%20Sector%20-%20Additional%20disclosure%20-%20Qualcomm.pdf, p. 2. Accessed 27 August 2019. 
*Qualcomm, "Our sustainability strategy", https://www.qualcomm.com/company/sustainability/strategy. Accessed 27 August 2019. </t>
  </si>
  <si>
    <t xml:space="preserve">Not disclosed. 
The company states that some of its sourcing staff undergo certain RBA trainings, implying that there might be a team responsible for implementing the code, but does not disclose any detail. </t>
  </si>
  <si>
    <t xml:space="preserve">TE Connectivity (April 2018), "Additional Disclosure", https://www.business-humanrights.org/sites/default/files/2018-04%20KTC%20ICT_Additional%20disclosure%202018%20-%20TE.pdf. Accessed 3 September 2019. </t>
  </si>
  <si>
    <t xml:space="preserve">(1) The company states that in 2017 it conducted human rights and labor education at main production plants, including prevention of forced labor and human trafficking. It is not clear that this includes procurement staff.
(2) Not disclosed. The company does not report on any training on forced labor for suppliers. 
(3) Not disclosed. </t>
  </si>
  <si>
    <t xml:space="preserve">Murata Manufacturing (November 2018), "Statement on the UK Modern Slavery Act", https://www.murata.com/~/media/webrenewal/about/csr/modernslavery/modernslavery_e.ashx?la=en, p. 4. Accessed 28 August 2019. </t>
  </si>
  <si>
    <t>(1) The company reports in its 2018 additional disclosure that it has conducted targeted human rights training for its executive vice president of human resources and general counsel, procurement, supply chain, quality, engineering, sourcing, and sales teams. 
(2) Qualcomm states that it ensures its suppliers have access to RBA training resources. It further reports that during on-site assessments it delivers training on the Supplier Code of Conduct for suppliers. No further detail is disclosed as to the percentage of suppliers this covers.
(3) Not disclosed.</t>
  </si>
  <si>
    <t xml:space="preserve">(1) Qualcomm (2018) "Additional disclosure", https://www.business-humanrights.org/sites/default/files/2017%20KnowTheChain%20ICT%20Sector%20-%20Additional%20disclosure%20-%20Qualcomm.pdf, p. 3. Accessed 27 August 2019. 
(2) *Qualcomm (2019), "Anti-slavery and human trafficking statement", https://www.qualcomm.com/media/documents/files/qualcomm-anti-slavery-and-human-trafficking-statement.pdf, p. 2. Accessed 27 August 2019. 
*Qualcomm (2018) "Additional disclosure", https://www.business-humanrights.org/sites/default/files/2017%20KnowTheChain%20ICT%20Sector%20-%20Additional%20disclosure%20-%20Qualcomm.pdf, p. 3. Accessed 27 August 2019. </t>
  </si>
  <si>
    <r>
      <t xml:space="preserve">(1) Skyworks reports that it requires some sourcing staff (i.e., procurement) to undergo relevant RBA training modules. Furthermore, it states that it participates in webinars and other meetings to understand the risks associated with labor recruitment practices. 
(2) Not disclosed. The company's Supplier Sustainability Specification states that suppliers must ensure that training is implemented for those staff for whom it is necessary, but it is unclear whether this is related to suppliers' management or or workers. </t>
    </r>
    <r>
      <rPr>
        <sz val="11"/>
        <color rgb="FFFF0000"/>
        <rFont val="Calibri"/>
        <family val="2"/>
        <scheme val="minor"/>
      </rPr>
      <t xml:space="preserve">
</t>
    </r>
    <r>
      <rPr>
        <sz val="11"/>
        <rFont val="Calibri"/>
        <family val="2"/>
        <scheme val="minor"/>
      </rPr>
      <t xml:space="preserve">
(3) Not disclosed. </t>
    </r>
  </si>
  <si>
    <t xml:space="preserve">(1) Skyworks Solutions (January 2019), "Slavery and Human Trafficking Prevention", http://www.skyworksinc.com/downloads/sustainability/Transparency_in_Supply_Chains_Act_compliance_information.pdf. Accessed 30 August 2019. 
(2) Skyworks Solutions, "Supplier Sustainability Specification", http://www.skyworksinc.com/downloads/suppliers/SQ030337.pdf. Accessed 30 August 2019. </t>
  </si>
  <si>
    <t xml:space="preserve">(1) *TE Connectivity (2019), "Slavery and Human Trafficking Statement for the Fiscal Year ended September 30, 2018", https://www.te.com/content/dam/te-com/documents/about-te/corporate-responsibility/global/TEConnectivityHumanTraffickingStatementFY2018Final.pdf, p. 2. Accessed 3 September 2019. 
*TE Connectivity, "TE Connectivity's Statement on California Transparency in Supply Chains Act of 2010", https://www.te.com/content/dam/te-com/documents/about-te/corporate-responsibility/global/statement-on-transparency-in-supply-chain.pdf. Accessed 3 September 2019.
(2) TE Connectivity (2016), "Corporate Responsibility Report 2016", http://www.te.com/content/dam/te-com/documents/about-te/corporate-responsibility/global/TEConnectivityCorporateResponsibilityReport2016.pdf, p. 8. Accessed 3 September 2019. </t>
  </si>
  <si>
    <t xml:space="preserve">(1) Not disclosed. 
(2) Murata discloses that it participates in the Responsible Minerals Initiative (RMI) and the Japanese Electronics and Industries Association (JEITA). The company states that the RMI addresses the eradication of forced labor in mineral mining, and JEITA addresses the eradication of forced labor and human trafficking. Murata gives no further information on how it participates in / engages with these initiatives to address forced labor. </t>
  </si>
  <si>
    <t xml:space="preserve">Murata Manufacturing (April 2018), "Additional Disclosure", https://www.business-humanrights.org/sites/default/files/2018-04%20KnowTheChain%20ICT%20-%20Murata.pdf, p. 4. Accessed 28 August 2019. </t>
  </si>
  <si>
    <t xml:space="preserve">(1) Not disclosed.
(2) Qualcomm discloses that it is a full member of the Responsible Business Alliance. It does not disclose further detail on how it actively engages with this initiative.
It also reports that it participates in BSR's Human Rights Working Group, but does not provide further information on how it addresses forced labor in supply chains through this participation. </t>
  </si>
  <si>
    <t xml:space="preserve">*Qualcomm (2018), "2018 Sustainability Report", https://www.qualcomm.com/media/documents/files/2018-qualcomm-sustainability-report.pdf, p. 23. Accessed 23 August 2019. 
*Qualcomm, "Human Rights", https://www.qualcomm.com/company/sustainability/value-chain/human-rights. Accessed 27 August 2019. </t>
  </si>
  <si>
    <t>(1) Not disclosed. 
(2) Skyworks discloses that it is a member of the Responsible Business Alliance. Aside from participation in webinars and meetings "to understand and monitor risk associated with labor recruitment practices" the company does not disclose how it actively participates in RBA membership.</t>
  </si>
  <si>
    <t xml:space="preserve">(1) Not disclosed.
(2) Not disclosed. TE reports that it is a member of the UN Global Compact but does not disclose how it addresses forced labor in its supply chains through this initiative. </t>
  </si>
  <si>
    <t xml:space="preserve">TE Connectivity (2018), "Corporate Responsibility Report", https://www.te.com/content/dam/te-com/documents/about-te/corporate-responsibility/global/TEConnectivityCorporateResponsibilityReport2018.pdf, p. 32. </t>
  </si>
  <si>
    <t>(1) Skyworks publishes a map of where its suppliers are based. This includes 131 finished goods materials suppliers and 20 subcontracted product assembly facilities across 17 countries. The map shows the countries in which suppliers are based, but does not disclose their names or addresses. 
(2) Skyworks discloses a list of smelters and refiners of 3TG in its supply chains, including the countries in which they are based. 
(3) The company also includes a list of potential sourcing countries of 3TG. 
(4) Not disclosed.</t>
  </si>
  <si>
    <t xml:space="preserve">(1) Skyworks (2018) "Growing Sustainably 2018 Report", http://www.skyworksinc.com/downloads/Flipbooks/SustainabilityReport2018/offline/download.pdf, p. 7. Accessed 29 August 2019. 
(2-3) Skyworks (2019), "Conflict Minerals Report", http://www.skyworksinc.com/downloads/green_initiative/Conflict_Minerals_Report_2018.pdf. Accessed 29 August 2019. </t>
  </si>
  <si>
    <t xml:space="preserve">(1) Not disclosed. 
The company reports that it uses a CSR compliance checklist. It states that suppliers self-assess their level of compliance with the company's CSR requirements and share the results. 
Murata also reports that it undertook risk mapping with the cooperation of recruitment agencies when hiring foreign workers. However this appears to apply to its own operations rather than a risk assessment conducted on its supply chains. 
Additionally, Murata discloses that it has established a risk management committee which identifies and evaluates risks the company may face twice a year. However, it is not clear that this includes supply chains or forced labor. 
(2) Not disclosed. 
Murata reports that in its mapping of recruitment risks it found that there are risks of excessive fees in the country of origin and in the receiving country. As a result it asked recruitment agencies to ensure that these risks do not occur. However, it only identifies these risks in its own operations and does not disclose forced labor risks identified in its supply chains. </t>
  </si>
  <si>
    <t xml:space="preserve">(1-2) *Murata Manufacturing, "Suppliers", https://www.murata.com/en-eu/about/csr/people/suppliers. Accessed 28 August 2019. 
*Murata Manufacturing, "Risk Management", https://www.murata.com/en-global/about/csr/management/risk. Accessed 28 August 2019. 
*Murata Manufacturing (November 2018), "Statement on the UK Modern Slavery Act", https://www.murata.com/~/media/webrenewal/about/csr/modernslavery/modernslavery_e.ashx?la=en, p. 4. Accessed 28 August 2019. </t>
  </si>
  <si>
    <t xml:space="preserve">*Qualcomm (2019), "Anti-slavery and human trafficking statement", https://www.qualcomm.com/media/documents/files/qualcomm-anti-slavery-and-human-trafficking-statement.pdf, p. 1. Accessed 27 August 2019. 
*Qualcomm (2018) "Additional disclosure", https://www.business-humanrights.org/sites/default/files/2017%20KnowTheChain%20ICT%20Sector%20-%20Additional%20disclosure%20-%20Qualcomm.pdf, p. 5. Accessed 27 August 2019. </t>
  </si>
  <si>
    <t xml:space="preserve">(1) Not disclosed. Skyworks discloses that it assesses the risks associated with individual suppliers, but does not disclose a comprehensive risk assessment for forced labor in its supply chains with a view to identifying high risk locations or tiers.  
(2) Not disclosed. </t>
  </si>
  <si>
    <t xml:space="preserve">Skyworks Solutions, "Supplier Sustainability Specification", http://www.skyworksinc.com/downloads/suppliers/SQ030337.pdf. Accessed 30 August 2019. </t>
  </si>
  <si>
    <t>Murata Manufacturing, "Our expectations of suppliers", https://www.murata.com/en-global/about/procurement/expectations. Accessed 28 August 2019.</t>
  </si>
  <si>
    <t xml:space="preserve">Qualcomm (2018) "Additional disclosure", https://www.business-humanrights.org/sites/default/files/2017%20KnowTheChain%20ICT%20Sector%20-%20Additional%20disclosure%20-%20Qualcomm.pdf, p. 7. Accessed 27 August 2019. </t>
  </si>
  <si>
    <t xml:space="preserve">Murata Manufacturing "Purchasing Policy", https://www.murata.com/en-eu/about/procurement/policy. Accessed 28 August 2019. </t>
  </si>
  <si>
    <t xml:space="preserve">Qualcomm states that it has a program for assessing potential suppliers' ability to adhere to its supplier code of conduct. It does not disclose any further details on this process or its outcomes. </t>
  </si>
  <si>
    <t xml:space="preserve">*Skyworks Solutions (January 2019), "Slavery and Human Trafficking Prevention", http://www.skyworksinc.com/downloads/sustainability/Transparency_in_Supply_Chains_Act_compliance_information.pdf. Accessed 30 August 2019. 
*Skyworks Solutions, "Supplier Sustainability Specification", http://www.skyworksinc.com/downloads/suppliers/SQ030337.pdf, p. 11. Accessed 30 August 2019. </t>
  </si>
  <si>
    <t xml:space="preserve">Not disclosed. TE reports that as part of its onboarding process suppliers are required to agree to its guide for supplier responsibility. However, it does not disclose that an assessment of suppliers takes place prior to onboarding.
The company also discloses that 178 "screenings" were conducted of suppliers in FY2018, but it is not clear what this refers to. </t>
  </si>
  <si>
    <t xml:space="preserve">*TE Connectivity (April 2018), "Additional Disclosure", https://www.business-humanrights.org/sites/default/files/2018-04%20KTC%20ICT_Additional%20disclosure%202018%20-%20TE.pdf. Accessed 3 September 2019. 
*TE Connectivity (2018), "Corporate Responsibility Report", https://www.te.com/content/dam/te-com/documents/about-te/corporate-responsibility/global/TEConnectivityCorporateResponsibilityReport2018.pdf, p. 39. Accessed 28 August 2019. </t>
  </si>
  <si>
    <t xml:space="preserve">(1) Amazon (2019), "Modern Day Slavery Statement", https://www.amazon.co.uk/gp/help/customer/display.html?ie=UTF8&amp;nodeId=202151760&amp;ref_=help_search_1. Accessed 2 September 2019. </t>
  </si>
  <si>
    <t xml:space="preserve">Murata Manufacturing, "Suppliers", https://www.murata.com/en-eu/about/csr/people/suppliers. Accessed 28 August 2019. </t>
  </si>
  <si>
    <t xml:space="preserve">(1) Skyworks reports that conformance to its Supplier Sustainability Specification is included in its purchase orders and in its contracts. The language of these contracts is not disclosed. The Supplier Sustainability Specification incorporates the RBA code, which includes forced labor, child labor and non-discrimination, but limits the right to freedom of association and collective bargaining to conformance with local law.
(2) Not disclosed.
(3) Not disclosed. </t>
  </si>
  <si>
    <t>*TE Connectivity (2018), "TE Global Terms and Conditions of Purchase", http://www.modernslaveryregistry.org/explore?company_name=te+connectivity. Accessed 3 September 2019. 
*TE Connectivity, "TE Connectivity's Statement on California Transparency in Supply Chains Act of 2010", https://www.te.com/content/dam/te-com/documents/about-te/corporate-responsibility/global/statement-on-transparency-in-supply-chain.pdf. Accessed 3 September 2019.</t>
  </si>
  <si>
    <t xml:space="preserve">(1) Not disclosed. 
(2) Not disclosed. The company states that it asks recruitment agencies to comply with its CSR standards, the RBA Code of Conduct, and the JEITA Supply Chain CSR Deployment Guidebook. However it is not clear that this applies to recruitment agencies used by its suppliers. Further, the company does not adopt the RBA Code itself or use it as its supplier code of conduct. 
(3) Not disclosed. </t>
  </si>
  <si>
    <t xml:space="preserve">Not disclosed. The company refers to third party employment agencies in its Supplier Sustainability Specification, but this appears to refer to agencies hiring staff for Skyworks' own operations rather than agencies operating in its supply chains. </t>
  </si>
  <si>
    <t xml:space="preserve">Not disclosed. 
The company reports that it does not treat recruiters differently than other suppliers, and accordingly recruiters are expected to adhere to its Code. However, it is not clear that the company is referring to recruiters used within its supply chains rather than for its own operations. </t>
  </si>
  <si>
    <t xml:space="preserve">(1) Not disclosed. Murata reports that it audits recruitment agencies within its own operations. In its additional disclosure it reports that it asks its suppliers to do the same - however this requirement is not comprised within the company's supplier code of conduct or other available policy. 
(2) Not disclosed. The company states that it has conducted training "for recruitment agencies that hire large numbers of foreign workers to raise awareness, including prevention, of compulsory labor and human trafficking". However, it is not clear that this training was conducted for agencies in the company's supply chains rather than used in its own operations. </t>
  </si>
  <si>
    <t xml:space="preserve">(1-2) Qualcomm, "Supply chain management", https://www.qualcomm.com/company/sustainability/priorities/sustainable-product-design/supply-chain-management. Accessed 23 August 2019. </t>
  </si>
  <si>
    <t xml:space="preserve">(1) The company uses the RBA Code (version 6), which requires that workers must be provided with a written employment agreement in their native language prior to the worker departing from his or her country of origin.  However, the company does not disclose any steps taken beyond this to ensure implementation of this policy provision. 
(2) The company uses the RBA Code (version 6), which prohibits passport retention and restrictions on workers’ freedom of movement. However, the company does not disclose any steps taken beyond this to ensure implementation of this policy provision. 
(3) Not disclosed. </t>
  </si>
  <si>
    <t xml:space="preserve">(1) Not disclosed. 
(2) TE's supplier code of conduct states that workers shall not be required to surrender government-issued identification, passports, or work permits as a condition of employment. It does not disclose any detail on how it ensures this policy provision is implemented.
(3) Not disclosed. </t>
  </si>
  <si>
    <t xml:space="preserve">TE Connectivity (2016), "TE Connectivity Guide to Supplier Social Responsibility", https://www.te.com/commerce/DocumentDelivery/DDEController?Action=srchrtrv&amp;DocNm=TEC-1015&amp;DocType=SS&amp;DocLang=EN, p. 7. Accessed 29 August 2019. </t>
  </si>
  <si>
    <t xml:space="preserve">(1) Skyworks Solutions, "Supplier Sustainability Specification", http://www.skyworksinc.com/downloads/suppliers/SQ030337.pdf. Accessed 30 August 2019. </t>
  </si>
  <si>
    <t xml:space="preserve">Not disclosed.
Qualcomm states that it is "unaware of any operations in which the right to exercise freedom of association and/or collective bargaining are at significant risk". </t>
  </si>
  <si>
    <t xml:space="preserve">Qualcomm (2018), "2018 Sustainability Report", https://www.qualcomm.com/media/documents/files/2018-qualcomm-sustainability-report.pdf, p. 45. Accessed 23 August 2019. </t>
  </si>
  <si>
    <t xml:space="preserve">(1) Qualcomm discloses an Ethics Hotline that can be used to report concerns regarding its employees or suppliers. It is publicly available, implying that it can be used by anyone.
(2) Not disclosed. The mechanism can be used 24/7 and reports can be submitted anonymously. However, it is not clear that any steps are taken to communicate this to suppliers' workers. 
(3) Not disclosed.
(4) Not disclosed.
(5) Not disclosed. 
</t>
  </si>
  <si>
    <t xml:space="preserve">EthicsPoint, "The Qualcomm Way", https://secure.ethicspoint.com/domain/media/en/gui/33575/index.html. Accessed 27 August 2019. </t>
  </si>
  <si>
    <t>(1) Not disclosed.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t>
  </si>
  <si>
    <t xml:space="preserve">(1-2) Qualcomm (2018), "2018 Sustainability Report", https://www.qualcomm.com/media/documents/files/2018-qualcomm-sustainability-report.pdf, p. 23. Accessed 23 August 2019. 
(3) Qualcomm, "Supply chain management", https://www.qualcomm.com/company/sustainability/priorities/sustainable-product-design/supply-chain-management. Accessed 23 August 2019. </t>
  </si>
  <si>
    <t xml:space="preserve">(1) The company uses the RBA’s Validated Audit Process (VAP), which includes corrective action plans with elements such as policy/procedure changes and training. In its Sustainability Report, Skyworks also states that it collaborates with suppliers in tracking corrective actions to closure and provide further assistance as needed. 
(2) Skyworks uses the RBA’s VAP, which includes closure audits on priority issues such as forced labor or bonded labor.
(3) Skyworks reports that non-conformances are expected to be remediated within the shortest possible timeframe, and suppliers who fail to conform to this are subject to disqualification. 
(4) Not disclosed. </t>
  </si>
  <si>
    <t xml:space="preserve">(1-2) Skyworks (2018) "Growing Sustainably 2018 Report", http://www.skyworksinc.com/downloads/Flipbooks/SustainabilityReport2018/offline/download.pdf, p. 6. Accessed 29 August 2019. 
(3) Skyworks Solutions (January 2019), "Slavery and Human Trafficking Prevention", http://www.skyworksinc.com/downloads/sustainability/Transparency_in_Supply_Chains_Act_compliance_information.pdf. Accessed 30 August 2019. </t>
  </si>
  <si>
    <t xml:space="preserve">(1) TE Connectivity (2016), "TE Connectivity Guide to Supplier Social Responsibility", https://www.te.com/commerce/DocumentDelivery/DDEController?Action=srchrtrv&amp;DocNm=TEC-1015&amp;DocType=SS&amp;DocLang=EN, p. 18. Accessed 29 August 2019. 
(2) TE Connectivity (2016), "Corporate Responsibility Report 2016", http://www.te.com/content/dam/te-com/documents/about-te/corporate-responsibility/global/TEConnectivityCorporateResponsibilityReport2016.pdf, p. 28. Accessed 3 September 2019. Note the information is no longer available in the most recent report.
(3) TE Connectivity (2016), "TE Connectivity Guide to Supplier Social Responsibility", p. 18.
(4) TE Connectivity (2018), "Corporate Responsibility Report", https://www.te.com/content/dam/te-com/documents/about-te/corporate-responsibility/global/TEConnectivityCorporateResponsibilityReport2018.pdf, p. 39. Accessed 28 August 2019. </t>
  </si>
  <si>
    <t xml:space="preserve">The Guardian (8 August 2019), "Schoolchildren in China work overnight to produce Amazon Alexa devices," https://www.theguardian.com/global-development/2019/aug/08/schoolchildren-in-china-work-overnight-to-produce-amazon-alexa-devices. Accessed 3 September 2019. </t>
  </si>
  <si>
    <t>Registry: http://www.modernslaveryregistry.org/companies/18385-apple-inc</t>
  </si>
  <si>
    <t>Registry: http://www.modernslaveryregistry.org/companies/7585-hp-inc</t>
  </si>
  <si>
    <t>Registry: https://www.modernslaveryregistry.org/companies/9234-nxp-semiconductors-usa-inc</t>
  </si>
  <si>
    <t>Registry: http://www.modernslaveryregistry.org/companies/9094-samsung-electronics-uk-limited</t>
  </si>
  <si>
    <t>Registry: http://www.modernslaveryregistry.org/companies/18368-western-digital-corporation</t>
  </si>
  <si>
    <t xml:space="preserve">The company has published a joint statement under the UK and California legislations dated February 2019. </t>
  </si>
  <si>
    <t xml:space="preserve">Apple (February 2019), "2018 statement on efforts to combat human trafficking and slavery in our business and supply chains," https://www.apple.com/euro/supplier-responsibility/i/generic/pdf/Apple-Combat-Human-Trafficking-and-Slavery-in-Supply-Chain-2018.pdf, p. 6. Accessed 9 September 2019. </t>
  </si>
  <si>
    <t xml:space="preserve">The company has published a statement dated 20 March 2019. </t>
  </si>
  <si>
    <t xml:space="preserve">HP (March 2019), "Modern Slavery Act Transparency Statement", https://h20195.www2.hp.com/V2/GetDocument.aspx?docname=c05388050. Accessed 5 September 2019. </t>
  </si>
  <si>
    <t>The company has published a joint statement for the UK and California legislations, which is made for financial year 2018 but is undated.</t>
  </si>
  <si>
    <t xml:space="preserve">NXP Semiconductors (2019), "2018 Slavery and Human Trafficking Statement", https://www.nxp.com/docs/en/company-information/2018-NXP-MSA.pdf, p. 20. Accessed 4 October 2019.  </t>
  </si>
  <si>
    <t xml:space="preserve">The company's UK subsidiary has published a statement (which refers to group level policies and activities) dated June 2019. </t>
  </si>
  <si>
    <t xml:space="preserve">Samsung (2019), "Modern Slavery Act Statement 2018", https://images.samsung.com/is/content/samsung/p5/uk/pdf/SEUK_Modern_Slavery_Statement_2018_Signed_0407.pdf. Accessed 12 September 2019. </t>
  </si>
  <si>
    <t>The company has published a joint statement for the UK and California legislations, which is undated.</t>
  </si>
  <si>
    <t>Western Digital, "Compliance Statement for UK Modern Slavery Act and California Transparency in Supply Chains Act for FY2018," https://www.westerndigital.com/company/corporate-sustainability/uk-modern-slavery-california-transparency. Accessed 11 September 2019.</t>
  </si>
  <si>
    <t xml:space="preserve">The company has published a statement which has been updated in 2019. </t>
  </si>
  <si>
    <t xml:space="preserve">HP, "CA Transparency in Supply Chains Act of 2010," http://h20195.www2.hp.com/V2/GetDocument.aspx?docname=c06009255. Accessed 5 September 2019. </t>
  </si>
  <si>
    <t>The company reports it is developing a game-based program which will focus on human trafficking and forced labor, to be used as a learning resource.</t>
  </si>
  <si>
    <t xml:space="preserve">NXP Semiconductors (2018), "2017 Slavery and Human Trafficking Statement", https://www.nxp.com/docs/en/supporting-information/HUMAN-TRAFICKING-STATEMENT-2017.pdf, p. 12. Accessed 16 September 2019. </t>
  </si>
  <si>
    <t xml:space="preserve">Apple states that it strictly prohibits the use of involuntary labor and human trafficking. It also reports that it is committed to removing and remediating instances of debt bonded labor in its supply chains. </t>
  </si>
  <si>
    <t xml:space="preserve">Apple (February 2019), "2018 statement on efforts to combat human trafficking and slavery in our business and supply chains," https://www.apple.com/euro/supplier-responsibility/i/generic/pdf/Apple-Combat-Human-Trafficking-and-Slavery-in-Supply-Chain-2018.pdf. Accessed 9 September 2019. </t>
  </si>
  <si>
    <t xml:space="preserve">HP states that it is committed to taking action against human trafficking and forced labor in its supply chains and operations. </t>
  </si>
  <si>
    <t xml:space="preserve">HP (2019), "HP Sustainable Impact and Human Rights Policy," http://www8.hp.com/h20195/v2/GetPDF.aspx/c05075378.pdf, p. 3. Accessed 9 September 2019. </t>
  </si>
  <si>
    <t xml:space="preserve">NXP states that it is its policy for itself and its suppliers not to use slave or forced labor, or human trafficking. It states that its commitment to eradicating slavery and human trafficking is reflected in its policies. </t>
  </si>
  <si>
    <t xml:space="preserve">NXP Semiconductors (2019), "2018 Slavery and Human Trafficking Statement", https://www.nxp.com/docs/en/company-information/2018-NXP-MSA.pdf. Accessed 4 October 2019. </t>
  </si>
  <si>
    <t xml:space="preserve">Samsung states that it is dedicated to respecting and protecting human rights, and supports efforts to combat slavery and human trafficking in global supply chains. Samsung discloses that its policies demonstrate its commitment to responsible work practices including those related to slavery and forced labor. </t>
  </si>
  <si>
    <t>Western Digital states that it is committed to ensuring that no modern slavery takes place in its business or supply chains, and that it does not tolerate the use of slavery or human trafficking.</t>
  </si>
  <si>
    <t xml:space="preserve">Apple (2019), "Supplier Code of Conduct," https://www.apple.com/euro/supplier-responsibility/i/generic/pdf/Apple-Supplier-Code-of-Conduct-January.pdf. Accessed 9 September 2019.
(5) Apple, "Supplier Responsibility," https://www.apple.com/uk/supplier-responsibility/. Accessed 9 September 2019. </t>
  </si>
  <si>
    <t xml:space="preserve">(1) HP discloses its supplier code of conduct which incorporates RBA Code version 6. The company uses the RBA Code as its supplier code of conduct, which covers forced labor, child labor, and discrimination. However, the code limits the right to freedom of association and collective bargaining to conformance with local law.
(2) Yes. Home &gt; Sustainable Impact &gt; People &gt; Supplier SER Requirements
(3) The company uses the RBA Code of Conduct, which is reviewed every three years and includes input from RBA members and external stakeholders, as its supplier code of conduct. 
(4) HP reports that suppliers must review and sign its supplier social and environmental responsibility agreement, which requires confirmation that suppliers have read and understood the supplier code of conduct. The company also reports that it has conducted training for suppliers on changes to the RBA Code. 
(5) HP discloses that its supplier code of conduct is "a total supply chain requirement" and suppliers must require their next tier suppliers to acknowledge and implement the code, and hand it down to their sub-tier suppliers. </t>
  </si>
  <si>
    <t>HP (2018), "HP Supplier Code of Conduct", http://h20195.www2.hp.com/v2/GetDocument.aspx?docname=c04797684. Accessed 6 September 2019. 
(4) *HP (2015), "Supplier Social &amp; Environmental Responsibility Agreement", http://www8.hp.com/h20195/v2/GetPDF.aspx/c05075378.pdf. Accessed 9 September 2019.
*HP (March 2019), "Modern Slavery Act Transparency Statement", https://h20195.www2.hp.com/V2/GetDocument.aspx?docname=c05388050, p. 6. Accessed 5 September 2019. 
(5) HP (2018), "HP Supplier Code of Conduct", p. 2.</t>
  </si>
  <si>
    <t xml:space="preserve">NXP Semiconductors (2018), "NXP Supplier Code of Conduct", https://www.nxp.com/docs/en/supporting-information/NXP-Supplier-Code-of-Conduct-EN.pdf. Accessed 16 September 2019. 
(4) (1) NXP, "Supplier Engagement", https://www.nxp.com/about/about-nxp/about-nxp/corporate-responsibility/engagement/supplier-engagement:SUPPLIER-RESPONSIBILITY. Accessed 16 September 2019. </t>
  </si>
  <si>
    <t xml:space="preserve">(1) The company discloses a supplier code of conduct which prohibits forced labor, child labor, and discrimination. The supplier code protects the right to freedom of association and collective bargaining, but limits this to conformance with local law. 
(2) Yes. Home &gt; About Us &gt; Sustainability &gt; Report &amp; Policy.
(3) Samsung states that it updates its supplier code of conduct to reflect the latest version of the RBA code of conduct (version 6.0) and revised international standards. The current code is version 3. 
(4) The code is included in supplier contracts. The company also states that it conducts training to help suppliers comply with the supplier code. 
(5) The supplier code states that suppliers must "support and monitor sub-suppliers' compliance with this code." </t>
  </si>
  <si>
    <t xml:space="preserve">Samsung (2018), "Samsung Electronics Supplier Code of Conduct", https://images.samsung.com/is/content/samsung/p5/uk/aboutsamsung/1_Samsung-Electronics-Supplier-Code-of-Conduct_ver3.0_180321.pdf. Accessed 18 August 2019. 
(4) Samsung (2019), "Sustainability Report 2019", https://images.samsung.com/is/content/samsung/p5/uk/pdf/SustainabilityReport2019v2-en.pdf, pp. 90-91. Accessed 18 September 2019. </t>
  </si>
  <si>
    <t xml:space="preserve">(2) Western Digital, "Governance Committee Charter", https://www.westerndigital.com/company/leadership/charters. Accessed 12 September 2019. </t>
  </si>
  <si>
    <r>
      <t>(1) NXP states that it "continuously educates our employees about labor and human rights." It also states that it trains its purchasing teams to comply with laws in all locations including on slavery and human trafficking.</t>
    </r>
    <r>
      <rPr>
        <sz val="11"/>
        <color rgb="FFFF0000"/>
        <rFont val="Calibri"/>
        <family val="2"/>
        <scheme val="minor"/>
      </rPr>
      <t xml:space="preserve">  </t>
    </r>
    <r>
      <rPr>
        <sz val="11"/>
        <rFont val="Calibri"/>
        <family val="2"/>
        <scheme val="minor"/>
      </rPr>
      <t>The company also discloses that it trains its executive management team on its social responsibility requirements. It reports that it has trained over 1000 key employees on slavery and trafficking topics since 2013. 
[In addition it reports that more than 100 of its employees have been trained as RBA VAP lead auditors. This seems to be for the company's own operations rather than for its supply chains.] 
(2) NXP discloses that it trains suppliers and labor agents. It states training is conducted by NXP's social responsibility organization with the support of subject matter experts, and focuses on the supplier code of conduct "with special attention to labor and human rights." It also reports that it coaches on best practices. The company does not disclose the percentage of first-tier suppliers trained. 
(3) NXP states that "suppliers must also provide training to its employees and their suppliers per the supplier code of conduct as an element of their management system" but does not disclose any further detail.</t>
    </r>
  </si>
  <si>
    <t xml:space="preserve">(1-2) *NXP Semiconductors (2018), "2017 Slavery and Human Trafficking Statement", https://www.nxp.com/docs/en/supporting-information/HUMAN-TRAFICKING-STATEMENT-2017.pdf, pp. 11-12. Accessed 16 September 2019. 
*NXP Semiconductors (2019), "2018 Slavery and Human Trafficking Statement", https://www.nxp.com/docs/en/company-information/2018-NXP-MSA.pdf, p. 17 and 18. Accessed 4 October 2019. </t>
  </si>
  <si>
    <t xml:space="preserve">(1) *Apple (February 2018), "2017 statement on efforts to combat human trafficking and slavery in our business and supply chains," https://www.apple.com/euro/supplier-responsibility/i/generic/pdf/Apple-Combat-Human-Trafficking-and-Slavery-in-Supply-Chain.pdf, p. 8. Accessed 16 September 2019. [Note example is not included in newest modern slavery statement.]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2019), "2018 statement on efforts to combat human trafficking and slavery in our business and supply chains," https://www.apple.com/euro/supplier-responsibility/i/generic/pdf/Apple-Combat-Human-Trafficking-and-Slavery-in-Supply-Chain-2018.pdf, p. 8. Accessed 9 September 2019. </t>
  </si>
  <si>
    <t>(1) Not disclosed.
(2) The company is a member of the Responsible Business Alliance. It reports that it actively participates in the RBA's leadership, but does not disclose further detail on how it works with the RBA to address forced labor risks in supply chains.</t>
  </si>
  <si>
    <t xml:space="preserve">Western Digital, "Membership in Responsible Business Alliance", https://www.westerndigital.com/company/corporate-sustainability/membership-in-responsible-business-alliance. Accessed 12 September 2019. </t>
  </si>
  <si>
    <t xml:space="preserve">(1) HP discloses a list of suppliers representing more than 95% of its procurement spend for materials, manufacturing, and assembly. The list includes the name, address, product type made by the supplier, and the number of workers on HP production lines. 
(2) The company lists its commodity suppliers and the countries in which they are based. In its conflict minerals report, it lists smelters and refiners in its supply chains.  
(3) HP lists possible countries of origin for 3TG in its supply chains. 
(4) HP's supplier list includes the number of workers per factory for its first-tier suppliers.
The company also states that during 2018, all sites monitored maintained their student worker levels at no more than 20% of the total workforce on HP production lines. </t>
  </si>
  <si>
    <t xml:space="preserve">(1-2) HP (July 2019), "HP Supplier List," http://h20195.www2.hp.com/V2/GetPDF.aspx/c03728062.pdf. Accessed 5 September 2019. 
(2-3) HP (2019), "Specialized Disclosure Report," http://www8.hp.com/us/en/pdf/sustainability/conflictminerals.pdf. Accessed 9 September 2019. 
(4) HP, "CA Transparency in Supply Chains Act of 2010," http://h20195.www2.hp.com/V2/GetDocument.aspx?docname=c06009255, p. 2. Accessed 5 September 2019. </t>
  </si>
  <si>
    <t xml:space="preserve">(1) NXP (2018), "NXP Supplier List 2018", https://www.nxp.com/docs/en/supporting-information/2018-SUPPLIER-LIST.pdf. Accessed 16 September 2019. 
(2) NXP (2019), "Conflict Minerals Report 2018", https://www.nxp.com/docs/en/nxp/supporting-information/NXP-SEC-EXCHANGE.pdf. Accessed 17 September 2019. 
(3) NXP, "Conflict Minerals," https://www.nxp.com/about/about-nxp/about-nxp/corporate-responsibility/conflict-minerals:CONFLICT-MINERALS. Accessed 16 September 2019. 
(4) *NXP Semiconductors (2019), "2018 Slavery and Human Trafficking Statement", https://www.nxp.com/docs/en/company-information/2018-NXP-MSA.pdf, p. 26. Accessed 4 October 2019. 
*NXP Semiconductors (2018), "2017 Slavery and Human Trafficking Statement", https://www.nxp.com/docs/en/supporting-information/HUMAN-TRAFICKING-STATEMENT-2017.pdf, p. 16. Accessed 16 September 2019. 
*NXP (2013), "NXP Social Responsibility Audit Operations Manual," https://www.business-humanrights.org/sites/default/files/6%20NXP%20Audit%20Operations%20Manual.pdf, p. 20. Accessed 18 September 2019. 
</t>
  </si>
  <si>
    <t xml:space="preserve">(1) Not disclosed. 
(2) Not disclosed.  
(3) The company is a member of the Responsible Mineral Initiative, and as such works on tracing its raw materials. However, it does not disclose the sourcing countries of raw materials at risk of forced labor. 
(4) Not disclosed. </t>
  </si>
  <si>
    <t xml:space="preserve">Western Digital, "Responsible supply chain," https://www.westerndigital.com/company/corporate-sustainability/responsible-supply-chain. Accessed 12 September 2019. </t>
  </si>
  <si>
    <r>
      <t xml:space="preserve">(1) The company reports that in collaboration with the China Chamber of Commerce of Metals Minerals &amp; Chemicals Importers &amp; Exporters, it has led the formation of a </t>
    </r>
    <r>
      <rPr>
        <b/>
        <sz val="11"/>
        <rFont val="Calibri"/>
        <family val="2"/>
        <scheme val="minor"/>
      </rPr>
      <t>Cobalt Working Group</t>
    </r>
    <r>
      <rPr>
        <sz val="11"/>
        <rFont val="Calibri"/>
        <family val="2"/>
        <scheme val="minor"/>
      </rPr>
      <t xml:space="preserve">, with companies across the cobalt supply chain and representatives of the OECD. It reports that the purpose of the group is to carry out collective action to address the social and environmental risks of cobalt, and create standardized audit protocols to be used by cobalt suppliers, companies, and industry associations. 
In addition, Apple states that it requires </t>
    </r>
    <r>
      <rPr>
        <b/>
        <sz val="11"/>
        <rFont val="Calibri"/>
        <family val="2"/>
        <scheme val="minor"/>
      </rPr>
      <t>smelters and refiners of tin, tantalum, tungsten, gold and cobalt</t>
    </r>
    <r>
      <rPr>
        <sz val="11"/>
        <rFont val="Calibri"/>
        <family val="2"/>
        <scheme val="minor"/>
      </rPr>
      <t xml:space="preserve">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 
(2-4) Not disclosed. </t>
    </r>
  </si>
  <si>
    <t>(1) *Apple (September 2016), "Apple's commitment to responsible sourcing," https://images.apple.com/supplier-responsibility/pdf/Apple-Commitment-to-Responsible-Sourcing.pdf. Accessed 16 August 2019. 
*Apple (February 2018), "2017 statement on efforts to combat human trafficking and slavery in our business and supply chains," https://www.apple.com/euro/supplier-responsibility/i/generic/pdf/Apple-Combat-Human-Trafficking-and-Slavery-in-Supply-Chain.pdf, p. 4 and 5. Accessed 16 September 2019.</t>
  </si>
  <si>
    <t xml:space="preserve">Apple (February 2019), "2018 statement on efforts to combat human trafficking and slavery in our business and supply chains," https://www.apple.com/euro/supplier-responsibility/i/generic/pdf/Apple-Combat-Human-Trafficking-and-Slavery-in-Supply-Chain-2018.pdf, p. 4. Accessed 9 September 2019. </t>
  </si>
  <si>
    <t xml:space="preserve">NXP (2013), "NXP Social Responsibility Audit Operations Manual," https://www.business-humanrights.org/sites/default/files/6%20NXP%20Audit%20Operations%20Manual.pdf, p. 7. Accessed 18 September 2019. </t>
  </si>
  <si>
    <t xml:space="preserve">*Apple (February 2019), "2018 statement on efforts to combat human trafficking and slavery in our business and supply chains," https://www.apple.com/euro/supplier-responsibility/i/generic/pdf/Apple-Combat-Human-Trafficking-and-Slavery-in-Supply-Chain-2018.pdf, p. 9. Accessed 9 September 2019. 
*Apple (February 2018), "2017 statement on efforts to combat human trafficking and slavery in our business and supply chains," https://www.apple.com/euro/supplier-responsibility/i/generic/pdf/Apple-Combat-Human-Trafficking-and-Slavery-in-Supply-Chain.pdf, p. 2. Accessed 16 September 2019. </t>
  </si>
  <si>
    <t>(1) Not disclosed. Western Digital discloses that "certify by contract or in terms and conditions that the materials and services incorporated into Western Digital products are made or provided in compliance with the relevant laws, including laws against slavery or human trafficking, of the country or countries in which they are doing business." However, this limits the standards in contracts to local law only, and does not disclose that contracts require adherence to ILO core labor standards.
(2-3) Not disclosed.</t>
  </si>
  <si>
    <t xml:space="preserve">(1) Not disclosed.
(2) The company reports that "suppliers are also required to ensure that their own suppliers, including their labor agents, implement the standards addressing forced labor and human trafficking." The supplier code of conduct also states "suppliers and agents may not hold...employees' identity or immigration documents." However, the code addresses the ILO core labor standards but limits the right to freedom of association to conformance with local law only. 
(3) Not disclosed. </t>
  </si>
  <si>
    <t xml:space="preserve">*NXP Semiconductors (2018), "2017 Slavery and Human Trafficking Statement", https://www.nxp.com/docs/en/supporting-information/HUMAN-TRAFICKING-STATEMENT-2017.pdf, p. 14. Accessed 16 September 2019. 
*NXP Semiconductors (2018), "NXP Supplier Code of Conduct", https://www.nxp.com/docs/en/supporting-information/NXP-Supplier-Code-of-Conduct-EN.pdf, p. 2. Accessed 16 September 2019. </t>
  </si>
  <si>
    <r>
      <t xml:space="preserve">(1) Apple's supplier code states that "workers shall not be required to pay employers' or their agents' recruitment fees or other similar fees to obtain their employment. If such fees are found to have been paid by workers, such fees shall be repaid to the worker."
(2) The company's supplier code requires that recruitment-related fees should be repaid to workers. Apple discloses that since 2008, USD 30.9 million have been repaid by its suppliers to 36,137 workers. Further to this it reports that In 2018, USD 616,000 in recruitment fees was repaid to 287 workers in its supply chains. 
</t>
    </r>
    <r>
      <rPr>
        <sz val="11"/>
        <color theme="9"/>
        <rFont val="Calibri"/>
        <family val="2"/>
        <scheme val="minor"/>
      </rPr>
      <t xml:space="preserve">Apple provides detail on how it identifies fees for reimbursing, reporting that reimbursement amounts are "based on the range of fees identified through worker interviews and cross verification with applicable labor agencies or the supplier." It states that it takes the average of total self-reported fees. Furthermore, it states it will engage directly with suppliers and enforce repayment where there is dispute of the fee scope or amount. </t>
    </r>
    <r>
      <rPr>
        <sz val="11"/>
        <rFont val="Calibri"/>
        <family val="2"/>
        <scheme val="minor"/>
      </rPr>
      <t xml:space="preserve">
</t>
    </r>
    <r>
      <rPr>
        <sz val="11"/>
        <color theme="9"/>
        <rFont val="Calibri"/>
        <family val="2"/>
        <scheme val="minor"/>
      </rPr>
      <t xml:space="preserve">The company also outlines the repayment process with its suppliers: the supplier is notified of the violation; the supplier signs probation and repayment terms; the supplier submits a repayment plan to Apple for approval; the supplier makes the repayment to the worker; and a third-party auditor verifies the payment at the supplier site. 
</t>
    </r>
    <r>
      <rPr>
        <sz val="11"/>
        <rFont val="Calibri"/>
        <family val="2"/>
        <scheme val="minor"/>
      </rPr>
      <t xml:space="preserve">Apple also discloses that it has required fees to be returned to an employee that had been made to pay for their onboarding medical examinations at a supplier facility. </t>
    </r>
  </si>
  <si>
    <t xml:space="preserve">(1) Apple (2019), "Supplier Code of Conduct," https://www.apple.com/euro/supplier-responsibility/i/generic/pdf/Apple-Supplier-Code-of-Conduct-January.pdf. Accessed 9 September 2019.
(2) *Apple (February 2019), "2018 statement on efforts to combat human trafficking and slavery in our business and supply chains," https://www.apple.com/euro/supplier-responsibility/i/generic/pdf/Apple-Combat-Human-Trafficking-and-Slavery-in-Supply-Chain-2018.pdf, p. 7, 6. Accessed 9 September 2019. 
*Apple (2019) "Supplier Responsibility 2019 Progress Report", https://www.apple.com/uk/supplier-responsibility/pdf/GBEN_Apple_Supplier_Responsibility_2019_v2.pdf, p. 55. Accessed 10 September 2019. </t>
  </si>
  <si>
    <t xml:space="preserve">(1) NXP's supplier code prohibits the charging of recruitment fees to workers - including fees for recruitment, placement and processing. It states that suppliers are responsible for paying fees.
(2) The code states that where workers are found to have paid fees, suppliers are responsible for ensuring workers are repaid. 
NXP states that in 2017 it found 8 suppliers charging recruitment fees to workers and required corrective action. In its 2018 modern slavery statement, it reports that four suppliers have repaid workers and three are pending verificiation. The company also reports that one complaint on fees in its supply chain came via its grievance mechanism, and states that the fees have been repaid to workers. </t>
  </si>
  <si>
    <t xml:space="preserve">(1-2) NXP Semiconductors (2018), "NXP Supplier Code of Conduct", https://www.nxp.com/docs/en/supporting-information/NXP-Supplier-Code-of-Conduct-EN.pdf. Accessed 16 September 2019. 
(2) *NXP Semiconductors (2018), "2017 Slavery and Human Trafficking Statement", https://www.nxp.com/docs/en/supporting-information/HUMAN-TRAFICKING-STATEMENT-2017.pdf, p. 20. Accessed 16 September 2019. 
NXP Semiconductors (2019), "2018 Slavery and Human Trafficking Statement", https://www.nxp.com/docs/en/company-information/2018-NXP-MSA.pdf, p. 28. Accessed 4 October 2019. </t>
  </si>
  <si>
    <r>
      <t xml:space="preserve">(1) Samsung's supplier code states that "suppliers or labor dispatch agencies shall not receive deposits or fees (e.g. recruitment or hiring fees) from workers." It does not state who should pay such fees.
The company's migrant worker guidelines, which set out minimum requirements for the recruitment process of migrant workers in Samsung's own operations and for its suppliers, state that "migrant workers shall not be responsible for paying any fees or expenses in connection with securing employment." </t>
    </r>
    <r>
      <rPr>
        <sz val="11"/>
        <color theme="9"/>
        <rFont val="Calibri"/>
        <family val="2"/>
        <scheme val="minor"/>
      </rPr>
      <t>It sets out a list of fees which are payable by the supplier,</t>
    </r>
    <r>
      <rPr>
        <sz val="11"/>
        <rFont val="Calibri"/>
        <family val="2"/>
        <scheme val="minor"/>
      </rPr>
      <t xml:space="preserve"> and that the supplier shall pay such fees after the employment offer has been accepted in writing.
</t>
    </r>
    <r>
      <rPr>
        <sz val="11"/>
        <color theme="9"/>
        <rFont val="Calibri"/>
        <family val="2"/>
        <scheme val="minor"/>
      </rPr>
      <t xml:space="preserve">The guidelines also state that suppliers should have direct contracts with recruitment agencies, and that those contracts must stipulate that recruitment fees cannot be charged to workers. </t>
    </r>
    <r>
      <rPr>
        <sz val="11"/>
        <rFont val="Calibri"/>
        <family val="2"/>
        <scheme val="minor"/>
      </rPr>
      <t xml:space="preserve">
(2) Samsung discloses that following discovering recruitment fee payments at a supplier in Malaysia, it agreed corrective action plans with the suppliers including that they repay the recruitment fees. 
The company also states in its 2018 additional disclosure that its migrant worker guidelines establish that recruitment fees must be reimbursed, and that workers have been reimbursed by suppliers in several cases. </t>
    </r>
  </si>
  <si>
    <t xml:space="preserve">Samsung (2016), "Samsung Migrant Worker Guidelines," https://images.samsung.com/is/content/samsung/p5/uk/aboutsamsung/7_Samsung-Migrant-Worker-Guidelines.pdf, p. 3. Accessed 18 September 2019. 
(2) *Samsung (2019), "Modern Slavery Act Statement 2018", https://images.samsung.com/is/content/samsung/p5/uk/pdf/SEUK_Modern_Slavery_Statement_2018_Signed_0407.pdf, p. 7. Accessed 12 September 2019. 
*Samsung (2018), "Additional Disclosure", https://www.business-humanrights.org/sites/default/files/2018-04%20KTC%20ICT_Additional%20disclosure%20Samsung.pdf. Accessed 18 September 2019. </t>
  </si>
  <si>
    <t xml:space="preserve">Apple (February 2019), "2018 statement on efforts to combat human trafficking and slavery in our business and supply chains," https://www.apple.com/euro/supplier-responsibility/i/generic/pdf/Apple-Combat-Human-Trafficking-and-Slavery-in-Supply-Chain-2018.pdf, p. 8. Accessed 9 September 2019. </t>
  </si>
  <si>
    <t xml:space="preserve">(1-2) *Samsung (2018), "Samsung Electronics Supplier Code of Conduct Guide," https://images.samsung.com/is/content/samsung/p5/uk/aboutsamsung/2_Samsung-Electronics-Supplier-Code-of-Conduct-Guide_ver3.0_180321.pdf, pp. 163. Accessed 19 September 2019. 
*Samsung (2017), "Sustainability Report 2017", https://images.samsung.com/is/content/samsung/p5/uk/aboutsamsung/2017/pdf/about-us-sustainability-report-and-policy-sustainability-report-2017-en.pdf, p. 82. Accessed 19 September 2019. </t>
  </si>
  <si>
    <t xml:space="preserve">(1) Not disclosed. Western Digital reports that it conducts periodic audits of labor brokers, but it is not clear that this refers to labor brokers used by its suppliers rather than in its own operations. 
(2) Not disclosed. </t>
  </si>
  <si>
    <t xml:space="preserve">(1) Apple reports that suppliers are required to train their workers on the human rights listed in the supplier code of conduct. It reports that this includes 17.3 million workers trained since 2007. 
(2) Apple reports that it has trained migrant workers in its supply chains on their rights before they leave their country of origin, in collaboration with the International Organization for Migration.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The company also discloses that one worker at a facility in China has become a member of the moral support team, which acts as a support network for employees where they can voice concerns to be discussed with management. 
(3) As a result of the employee forums described in (2), the company discloses that more than 100 cases were brought to management and workplace improvements were made. 
(4) See examples listed under (2). </t>
  </si>
  <si>
    <r>
      <t>(1)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2018), "2017 statement on efforts to combat human trafficking and slavery in our business and supply chains," https://www.apple.com/euro/supplier-responsibility/i/generic/pdf/Apple-Combat-Human-Trafficking-and-Slavery-in-Supply-Chain.pdf, p. 8. Accessed 16 September 2019. 
*Apple (February 2019), "2018 statement on efforts to combat human trafficking and slavery in our business and supply chains," p. 8.
*Apple (2018), "Supplier Responsibility 2018 Progress Report," https://images.apple.com/supplier-responsibility/pdf/Apple_SR_2018_Progress_Report.pdf, p. 15. Accessed 16 September 2019. [</t>
    </r>
    <r>
      <rPr>
        <sz val="11"/>
        <color rgb="FFFF0000"/>
        <rFont val="Calibri"/>
        <family val="2"/>
        <scheme val="minor"/>
      </rPr>
      <t>Note example is not included in newest modern slavery statement.</t>
    </r>
    <r>
      <rPr>
        <sz val="11"/>
        <rFont val="Calibri"/>
        <family val="2"/>
        <scheme val="minor"/>
      </rPr>
      <t>]
(3) Apple (2018), "Supplier Responsibility 2018 Progress Report," p. 15.</t>
    </r>
  </si>
  <si>
    <t xml:space="preserve">(1) *NXP Semiconductors (2018), "NXP Supplier Code of Conduct", https://www.nxp.com/docs/en/supporting-information/NXP-Supplier-Code-of-Conduct-EN.pdf. Accessed 16 September 2019. 
*NXP (2017), "NXP auditable standards on social responsibility," https://www.nxp.com/docs/en/supporting-information/NXP-Auditable-Standards-on-Social-esponsibility.pdf, p. 112. Accessed 18 September 2019. 
(2) *NXP Semiconductors (2017), "2016 Slavery and Human Trafficking Statement", https://www.nxp.com/docs/en/supporting-information/RESPECTING-HUMAN-RIGHTS-PDF.pdf, p. 15. Accessed 18 September 2019.  
*NXP Semiconductors (2018), "2017 Slavery and Human Trafficking Statement", https://www.nxp.com/docs/en/supporting-information/HUMAN-TRAFICKING-STATEMENT-2017.pdf, p. 11. Accessed 16 September 2019. 
*NXP Semiconductors (2019), "2018 Slavery and Human Trafficking Statement", https://www.nxp.com/docs/en/company-information/2018-NXP-MSA.pdf, p. 13. Accessed 4 October 2019.  </t>
  </si>
  <si>
    <t>(1) Not disclosed. Apple's supplier responsibility standards state that suppliers must have a written policy on freedom of association, and have procedures and systems in place to implement this to adhere to the standards of applicable laws and regulations and the company's supply chain standards. However, the company does not provide further evidence of implementation and the company's supplier code of conduct limits freedom of association &amp; collective bargaining to "lawful" rights, implying compliance with local law only. 
(2) Not disclosed. 
(3) Not disclosed. Apple's supplier responsibility standards state that where "country law substantially restricts freedom of association, supplier shall allow alternative means for workers to individually and collectively engage with supplier." However, it does not disclose any examples of where this has taken place in its supply chains, or detail on how it ensures this is implemented. 
(4) Not disclosed.</t>
  </si>
  <si>
    <t xml:space="preserve">Apple (2019), "Supplier Responsibility Standards", https://www.apple.com/euro/supplier-responsibility/i/generic/pdf/Apple-Supplier-Responsible-Standards.pdf, p. 12. </t>
  </si>
  <si>
    <t>Not disclosed.
The company's migrant worker guidelines state that migrant workers shall have the right to freely join a trade union, but the right is limited to conformance with applicable local laws and regulations, and the company does not report on how it is implementing this provision.</t>
  </si>
  <si>
    <t xml:space="preserve">Samsung (2016), "Samsung Migrant Worker Guidelines," https://images.samsung.com/is/content/samsung/p5/uk/aboutsamsung/7_Samsung-Migrant-Worker-Guidelines.pdf, p. 9. Accessed 18 September 2019. </t>
  </si>
  <si>
    <t xml:space="preserve">(1-2, 4) *Samsung (2019), "Sustainability Report 2019", https://images.samsung.com/is/content/samsung/p5/uk/pdf/SustainabilityReport2019v2-en.pdf, p. 97. Accessed 18 September 2019. 
*Samsung (2019), "Modern Slavery Act Statement 2018", https://images.samsung.com/is/content/samsung/p5/uk/pdf/SEUK_Modern_Slavery_Statement_2018_Signed_0407.pdf, p. 7. Accessed 12 September 2019. 
*Samsung (2018), "Samsung Electronics Supplier Code of Conduct Guide," https://images.samsung.com/is/content/samsung/p5/uk/aboutsamsung/2_Samsung-Electronics-Supplier-Code-of-Conduct-Guide_ver3.0_180321.pdf, p. 162. Accessed 19 September 2019. 
(3, 5) Samsung, "Responsible management of supply chain", https://www.samsung.com/uk/aboutsamsung/sustainability/supply-chain/. Accessed 18 September 2019. </t>
  </si>
  <si>
    <r>
      <t xml:space="preserve">(1) Apple reports that it has conducted 770 Apple-managed audits of suppliers in 2018. It also states that Apple-managed audits covered 93% of its direct supplier spend in 2018. 
(2) Not disclosed. 
(3) Apple disclose that it interviewed more than 44,000 supplier workers in 2018. 
(4) Apple reports that for its specialized bonded labor assessments, each audit includes an Apple employee and a third-party auditor. In its 2017 modern slavery statement, the company reports that its auditors are "trained to identify circumstances where a supplier may be providing false information or preventing access to critical documents." It also states that auditors receive training on its detailed audit requirements. 
(5) </t>
    </r>
    <r>
      <rPr>
        <sz val="11"/>
        <color theme="9"/>
        <rFont val="Calibri"/>
        <family val="2"/>
        <scheme val="minor"/>
      </rPr>
      <t xml:space="preserve">The company reports that specialized debt-bonded labor audits were conducted in Taiwan, Vietnam, Thailand, Japan, Singapore, Malaysia, and the United Arab Emirates, in 2018. 
It reports that labor and human rights assessments in 2018 found 26 core violations, which included 24 working hours falsification violations, two debt-bonded labor violations, and one underage labor violation. </t>
    </r>
  </si>
  <si>
    <t>(1) *Apple (2019) "Supplier Responsibility 2019 Progress Report", https://www.apple.com/uk/supplier-responsibility/pdf/GBEN_Apple_Supplier_Responsibility_2019_v2.pdf, p. 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(3) Apple (2019) "Supplier Responsibility 2019 Progress Report", p. 24.
(4-5) *Apple (February 2019), "2018 statement on efforts to combat human trafficking and slavery in our business and supply chains," p. 6.
*Apple (February 2018), "2017 statement on efforts to combat human trafficking and slavery in our business and supply chains," https://www.apple.com/euro/supplier-responsibility/i/generic/pdf/Apple-Combat-Human-Trafficking-and-Slavery-in-Supply-Chain.pdf, pp. 4-5. Accessed 16 September 2019. 
*Apple (2019) "Supplier Responsibility 2019 Progress Report", p. 56.</t>
  </si>
  <si>
    <t xml:space="preserve">(1-2) Apple (2019) "Supplier Responsibility 2019 Progress Report", https://www.apple.com/uk/supplier-responsibility/pdf/GBEN_Apple_Supplier_Responsibility_2019_v2.pdf, pp. 44-45. Accessed 10 September 2019.  
(3) *Apple, "Supplier Responsibility", https://www.apple.com/uk/supplier-responsibility/. Accessed 10 September 2019. 
*Apple (February 2019), "2018 statement on efforts to combat human trafficking and slavery in our business and supply chains," https://www.apple.com/euro/supplier-responsibility/i/generic/pdf/Apple-Combat-Human-Trafficking-and-Slavery-in-Supply-Chain-2018.pdf, p. 3. Accessed 9 September 2019. 
(4) Apple (February 2019), "2018 statement on efforts to combat human trafficking and slavery in our business and supply chains," https://www.apple.com/euro/supplier-responsibility/i/generic/pdf/Apple-Combat-Human-Trafficking-and-Slavery-in-Supply-Chain-2018.pdf, p. 6. Accessed 9 September 2019. 
</t>
  </si>
  <si>
    <t xml:space="preserve">(1-3) NXP, "Supplier Engagement: supply chain management", https://www.nxp.com/about/about-nxp/about-nxp/corporate-responsibility/engagement/supplier-engagement:SUPPLIER-RESPONSIBILITY. Accessed 17 September 2019. 
(4) NXP Semiconductors (2019), "2018 Slavery and Human Trafficking Statement", https://www.nxp.com/docs/en/company-information/2018-NXP-MSA.pdf, p. 28. Accessed 4 October 2019. </t>
  </si>
  <si>
    <t xml:space="preserve">(1-2) Samsung (2019), "Sustainability Report 2019", https://images.samsung.com/is/content/samsung/p5/uk/pdf/SustainabilityReport2019v2-en.pdf, p. 92 and 96. Accessed 18 September 2019. 
(3) *Samsung (2019), "Modern Slavery Act Statement 2018", https://images.samsung.com/is/content/samsung/p5/uk/pdf/SEUK_Modern_Slavery_Statement_2018_Signed_0407.pdf, p. 7. Accessed 12 September 2019. 
*Samsung (2017), "Sustainability Report 2017", https://images.samsung.com/is/content/samsung/p5/uk/aboutsamsung/2017/pdf/about-us-sustainability-report-and-policy-sustainability-report-2017-en.pdf, p. 82. Accessed 19 September 2019. </t>
  </si>
  <si>
    <t xml:space="preserve">*Apple (February 2019), "2018 statement on efforts to combat human trafficking and slavery in our business and supply chains," https://www.apple.com/euro/supplier-responsibility/i/generic/pdf/Apple-Combat-Human-Trafficking-and-Slavery-in-Supply-Chain-2018.pdf, p. 6 and 8. Accessed 9 September 2019. 
*Apple (2019) "Supplier Responsibility 2019 Progress Report", https://www.apple.com/uk/supplier-responsibility/pdf/GBEN_Apple_Supplier_Responsibility_2019_v2.pdf, pp. 52. Accessed 10 September 2019.  
*Apple (February 2018), "2017 statement on efforts to combat human trafficking and slavery in our business and supply chains," https://www.apple.com/euro/supplier-responsibility/i/generic/pdf/Apple-Combat-Human-Trafficking-and-Slavery-in-Supply-Chain.pdf, p. 8. Accessed 16 September 2019. </t>
  </si>
  <si>
    <t xml:space="preserve">*Samsung (2019), "Sustainability Report 2019", https://images.samsung.com/is/content/samsung/p5/uk/pdf/SustainabilityReport2019v2-en.pdf, p. 97. Accessed 18 September 2019. 
*Samsung (2018), "Samsung Electronics Supplier Code of Conduct Guide," https://images.samsung.com/is/content/samsung/p5/uk/aboutsamsung/2_Samsung-Electronics-Supplier-Code-of-Conduct-Guide_ver3.0_180321.pdf, p. 162. Accessed 19 September 2019. </t>
  </si>
  <si>
    <t xml:space="preserve">(2) Not disclosed. It is reported that the company immediately launched an investigation into its supply chains following the allegation. Apple also stated that it had audited the factory three times between March and June but had not found student interns working on their products at that time. It is not clear that it has engaged with the affected stakeholders. 
(3) Not disclosed. 
(4) Not disclosed. </t>
  </si>
  <si>
    <t>*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t>
  </si>
  <si>
    <t>*Tokyo Electron (undated), "Identifying Material Issues", https://www.tel.com/csr/materiality/. Accessed 12 September 2019.
*Tokyo Electron (undated), "TEL's CSR", https://www.tel.com/csr/telcsr/. Accessed 12 September 2019.
*Tokyo Electron (undated), "Related Policy", https://www.tel.com/csr/related-policy/. Accessed 12 September 2019.
*Tokyo Electron (undated), "Related Policy", https://www.tel.com/csr/related-policy/. Accessed 12 September 2019.</t>
  </si>
  <si>
    <t>https://www.modernslaveryregistry.org/companies/9249-analog-devices-inc</t>
  </si>
  <si>
    <t>https://www.modernslaveryregistry.org/companies/7253-corning-incorporated</t>
  </si>
  <si>
    <t>https://www.modernslaveryregistry.org/companies/8796-hewlett-packard-enterprise-company</t>
  </si>
  <si>
    <t>https://www.modernslaveryregistry.org/companies/7723-lam-research-international-sarl</t>
  </si>
  <si>
    <t>https://www.modernslaveryregistry.org/companies/28662-tokyo-electron-europe-limited</t>
  </si>
  <si>
    <t xml:space="preserve">*Analog Device's most recent UK Modern Slavery Act statement was published on 12 July 2018. The company has published a total of three statements which are combined UK and California statements. </t>
  </si>
  <si>
    <t>*Analog Devices (12 July 2018), "Statement on Slavery and Human Trafficking", https://www.analog.com/media/en/Other/About-ADI/Sustainability/Modern-Slavery-Act-Statement-2018-Update.pdf.</t>
  </si>
  <si>
    <t>Corning's most recent UK Modern Slavery Act statement was approved in January 2019. It is a joint UK Modern Slavery Act and California Transparency in Supply Chains Act disclosure. Its most recent statement is its third UK Modern Slavery Act statement.</t>
  </si>
  <si>
    <t>Corning Incorporated (25 March 2019), "2019 Statement on Efforts to Combat Human Trafficking and Slavery in Our Supply Chains", https://www.corning.com/media/worldwide/global/documents/Supply%20Chain%20Disclosure%203_25_19%20final.pdf.</t>
  </si>
  <si>
    <t>Hewlett Packard Enterprise's most recent UK Modern Slavery Act statement was approved on 3 April 2019. It is a joint UK Modern Slavery Act and California Transparency in Supply Chains Act disclosure. This version is the company's second iteration of its statement.</t>
  </si>
  <si>
    <t>Hewlett Packard Enterprise (approved 3 April 2019), "Statement Pursuant to the
California Transparency in
Supply Chains Act of 2010 and the
UK Modern Slavery Act of 2015", https://h20195.www2.hpe.com/V2/GetDocument.aspx?docname=A00005807ENW.</t>
  </si>
  <si>
    <t>Lam Resarch's most recent UK Modern Slavery Act statement was approved by the board on 6 September 2019 and is its fourth published statement.</t>
  </si>
  <si>
    <t>Lam Research (6 September 2019), "Slavery and Human Trafficking Statement", https://www.lamresearch.com/wp-content/uploads/2019/09/Metryx-SARL-FY2018-Signed.pdf.</t>
  </si>
  <si>
    <t>The most recent UK Modern Slavery Act statement published by Tokyo Electron Europe Limited, a subsidiary of Tokyo Electron, was approved on 30 June 2018 and is its only published statement.</t>
  </si>
  <si>
    <t>*Tokyo Electron Europe Limited (30 June 2018), "Human Rights Transparency Statement", https://www.tel.com/csr/cms-file/MSA_Statement.pdf.</t>
  </si>
  <si>
    <t>Analog Device's most recent California Transparency in Supply Chains Act disclosure was published on 12 July 2018. The company has published a total of two combined UK and California statements.</t>
  </si>
  <si>
    <t>Corning's most recent California Transparency in Supply Chains Act disclosure was approved in January 2019. It is a joint UK Modern Slavery Act and California Transparency in Supply Chains Act disclosure. Its most recent statement is its second California Disclosure.</t>
  </si>
  <si>
    <t>Hewlett Packard Enterprise's most recent California Transparency in Supply Chains Act disclosure was approved on 3 April 2019. It is a joint UK Modern Slavery Act and California Transparency in Supply Chains Act disclosure. This version is the company's second iteration of its statement.</t>
  </si>
  <si>
    <t>Hewlett Packard Enterprise (approved 3 April 2019), "Statement Pursuant to the
California Transparency in
Supply Chains Act of 2010 and the
UK Modern Slavery Act of 2015".</t>
  </si>
  <si>
    <t xml:space="preserve">Lam Research has published a statement on the California Transparency in Supply Chains Act which is undated on its Supply Chain page. </t>
  </si>
  <si>
    <t>Lam Research (undated), "Supply Chain", https://www.lamresearch.com/company/corporate-social-responsibility/supply-chain/. Accessed 11 September 2019.</t>
  </si>
  <si>
    <t>Corning states that it uses an end-to-end supply chain visibility program, the Elementum Orchestration Platform to collect real-time information on supplier activities including child labor, worker safety and human rights.</t>
  </si>
  <si>
    <t>*Corning Incorporated (undated), "Visibility", https://www.corning.com/emea/en/sustainability/processes/supply-chain-social-responsibility/supply-chain-visibility.html. Accessed 10 September 2019.</t>
  </si>
  <si>
    <t>The company states that in 2018 it participated in a roundtable on the role of technology in ending forced labor and human trafficking in a closed session at the UN General Assembly. It also states that it began an initiative through the service provider, Elevate, to provide factory workers in its supply chains with mobile surveys to report anonymously to management on their recruitment and employment experiences as part of their on-site Foreign Migrant Worker Assessments.</t>
  </si>
  <si>
    <t xml:space="preserve">*Hewlett Packard Enterprise (approved 3 April 2019), "Statement Pursuant to the
California Transparency in
Supply Chains Act of 2010 and the
UK Modern Slavery Act of 2015", p. 5 and 7. </t>
  </si>
  <si>
    <t>*Tokyo Electron (July 2018), "Tokyo Electron Sustainability Report 2018", https://www.tel.com/csr/report/cms-file/sr2018_all_e.pdf.</t>
  </si>
  <si>
    <t>Hewlett Packard Enterprise states that it is committed to combatting the risk of modern slavery in its supply chains.</t>
  </si>
  <si>
    <t xml:space="preserve">Hewlett Packard Enterprise (approved 3 April 2019), "Statement Pursuant to the
California Transparency in
Supply Chains Act of 2010 and the
UK Modern Slavery Act of 2015", https://h20195.www2.hpe.com/V2/GetDocument.aspx?docname=A00005807ENW, p. 1. </t>
  </si>
  <si>
    <t>Lam Research states that it "supports" freely chosen employment, humane treatment of employees, non-discrimination, and freedom of association. The company is also an RBA Affiliate, and as such, publicly commits to the RBA code, which addresses forced labor in its own operations and supply chains.</t>
  </si>
  <si>
    <t xml:space="preserve">*Lam Research (6 September 2019), "Slavery and Human Trafficking Statement", https://www.lamresearch.com/wp-content/uploads/2019/09/Metryx-SARL-FY2018-Signed.pdf.
*Lam Research (undated), "Supply Chain", https://www.lamresearch.com/company/corporate-social-responsibility/supply-chain/. Accessed 11 September 2019. </t>
  </si>
  <si>
    <t>The company states in its Human Rights Transparency Statement that it has "zero tolerance" for forced labor and human trafficking". It also states that it has joined the RBA. As such, it publicly commits to the RBA code, which addresses forced labor in its own operations and supply chains.</t>
  </si>
  <si>
    <t>(1)-(5)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t>
  </si>
  <si>
    <t xml:space="preserve">(1)-(2) Not disclosed. </t>
  </si>
  <si>
    <t>(1)-(2) *Analog Devices (12 July 2018), "Statement on Slavery and Human Trafficking", https://www.analog.com/media/en/Other/About-ADI/Sustainability/Modern-Slavery-Act-Statement-2018-Update.pdf.
*Analog Devices (undated), "Leadership", https://investor.analog.com/governance/leadership-team. Accessed 3 August 2019. 
*Analog Devices (undated), "Board of Directors", https://investor.analog.com/governance/board-of-directors. Accessed 3 September 2019.
*Analog Devices (undated), "Committee Composition", https://investor.analog.com/governance/committee-composition. Accessed 3 September 2019.</t>
  </si>
  <si>
    <t xml:space="preserve">(1)-(2)*Lam Research (undated), "Company Overview", https://www.lamresearch.com/company/company-overview/#board-of-directors. Accessed 11 September 2019. 
*Lam Research (2018), "Lam Research Corporate Social Responsibility Report", https://www.lamresearch.com/wp-content/uploads/2019/09/Lam-Research-Corporate-Social-Responsibility-Report-2018.pdf, p. 10. </t>
  </si>
  <si>
    <t>(1) Analog Devices states that its employees take a mandatory online course which includes its Code of Business Conduct and Ethics, and so, covers forced labor and human trafficking. It also states on its Integrity and Ethical Behaviour page that its employees and suppliers receive training on the RBA Code and on its own Code of Business Conduct and Ethics requirements which both include forced labor and human trafficking. It further states in its Statement on Slavery and Human Trafficking that employees in its purchasing and quality departments and engineers involved with suppliers receive training on the RBA Code and are "instructed to report any observed violations". 
(2) See (1).  However, it does not disclose the percentage of first-tier suppliers trained.
(3) Not disclosed.</t>
  </si>
  <si>
    <t>(1)-(3)*Analog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t>
  </si>
  <si>
    <t xml:space="preserve">(1)-(3) Lam Research (2018), "Lam Research Corporate Social Responsibility Report", https://www.lamresearch.com/wp-content/uploads/2019/09/Lam-Research-Corporate-Social-Responsibility-Report-2018.pdf, p. 9-10. </t>
  </si>
  <si>
    <r>
      <t>(1) Not disclosed. 
(2) The company is a member of the RBA which focuses on eradicating forced labor. However, it does not demonstrate active participation in the initiative to address forced labor risks.</t>
    </r>
    <r>
      <rPr>
        <sz val="11"/>
        <color theme="5"/>
        <rFont val="Calibri"/>
        <family val="2"/>
        <scheme val="minor"/>
      </rPr>
      <t xml:space="preserve"> </t>
    </r>
  </si>
  <si>
    <t xml:space="preserve">(1)-(2)*Analog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"Business Ethics", https://www.analog.com/en/about-adi/sustainability/governance-ethics/business-ethics.html. Accessed 3 August 2019. </t>
  </si>
  <si>
    <t>(1) Not disclosed. 
(2) Not disclosed. The company states that it seeks imput from internal and external stakeholders to improve its supply chain oversight and reporting processes. However, it does not give any additional detail on this process.</t>
  </si>
  <si>
    <t xml:space="preserve">(1)-(2) Corning Incorporated (undated), "Governance", https://www.corning.com/emea/en/sustainability/processes/supply-chain-social-responsibility/governance.html. Accessed 10 September 2019. </t>
  </si>
  <si>
    <r>
      <t>(1) Not disclosed.</t>
    </r>
    <r>
      <rPr>
        <sz val="11"/>
        <rFont val="Calibri"/>
        <family val="2"/>
        <scheme val="minor"/>
      </rPr>
      <t xml:space="preserve">
(2) The company discloses that it joined the RBA in 2015, however it does not disclose how it actively engages with the association to address forced labor.</t>
    </r>
  </si>
  <si>
    <t xml:space="preserve">(2)*Tokyo Electron (undated), "Identifying Material Issues", https://www.tel.com/csr/materiality/. Accessed 12 September 2019. 
*Tokyo Electron Europe Limited (30 June 2018), "Human Rights Transparency Statement", https://www.tel.com/csr/cms-file/MSA_Statement.pdf. </t>
  </si>
  <si>
    <t>(1) *Analog Devices (undated), "Ethics and Suppliers", https://www.analog.com/en/about-adi/sustainability/governance-ethics/ethics-suppliers.html. Accessed 3 September 2019. 
*Analog Devices (undated), "Conflict Minerals", https://www.analog.com/en/about-adi/sustainability/governance-ethics/conflict-minerals.html. Accessed 3 September 2019.
*Analog Devices (25 May 2018), "Conflict Minerals Policy", https://www.analog.com/media/en/Other/About-ADI/Sustainability/Analog_Devices_Conflict_Minerals_Policy_Statement.pdf.
(2)-(3)*Analog Devices (24 May 2019), "Specialized Disclosure Report", https://investor.analog.com/node/22651/html. Accessed 3 December 2019. 
*Analog Devices (undated), "Conflict Minerals Report", https://investor.analog.com/static-files/528669f1-e16f-4104-aca4-b63f0fafe635. Accessed 3 September 2019.</t>
  </si>
  <si>
    <t>(1) *Hewlett Packard Enterprise (revised June 2019), "Hewlett Packard Enterprise Suppliers", https://www.hpe.com/us/en/pdfViewer.html?docId=a00000377&amp;parentPage=/us/en/about/human-progress/supply-chain-responsibility&amp;resourceTitle=Hewlett+Packard+Enterprise+Suppliers+reference+guide.
*Hewlett Packard Enterprise (reviewed June 2018), "HPE Supply Chain Responsibility: Our Approach", https://h20195.www2.hpe.com/V2/GetDocument.aspx?docname=A00001852ENW, p. 4. 
(2)-(3) Hewlett Packard Enterprise (30 May 2019), "Specialized Disclosure Report", https://h20195.www2.hpe.com/V2/GetDocument.aspx?docname=A00016059ENW.
(4) Hewlett Packard Enterprise (May 2019) "Living Progress Data Summary", https://h20195.www2.hpe.com/v2/Getdocument.aspx?docname=a00071279enw&amp;page=18, p. 17 and 20.</t>
  </si>
  <si>
    <t xml:space="preserve">(1)-(4) *Lam Research (31 May 2019), "Specialized Disclosure Report", https://investor.lamresearch.com/static-files/360b9f58-869f-4250-89d2-a86db7b823ab.
*Lam Research (undated), "Supply Chain", https://www.lamresearch.com/company/corporate-social-responsibility/supply-chain/. Accessed 11 September 2019. </t>
  </si>
  <si>
    <t>(1)-(4)*Tokyo Electron (undated), "Related Policy", https://www.tel.com/csr/related-policy/. Accessed 12 September 2019.
*Tokyo Electron (undated), "Supply Chain Management", https://www.tel.com/csr/procurement/supply-chain-management/. Accessed 12 September 2019.</t>
  </si>
  <si>
    <t>(1) Lam Research (6 September 2019), "Slavery and Human Trafficking Statement", https://www.lamresearch.com/wp-content/uploads/2019/09/Metryx-SARL-FY2018-Signed.pdf.
(2) Lam Research (2018), "Lam Research Corporate Social Responsibility Report", https://www.lamresearch.com/wp-content/uploads/2019/09/Lam-Research-Corporate-Social-Responsibility-Report-2018.pdf, p. 10</t>
  </si>
  <si>
    <t xml:space="preserve">Tokyo Electron (undated), "Supply Chain Communication", https://www.tel.com/csr/procurement/supply-chain-communication/. Accessed 12 September 2019. </t>
  </si>
  <si>
    <t>Analog Devices states that all new suppliers are audited prior to acceptance. While it does not specifically state that forced labor is included in this audit, it does state that its suppliers are audited for conformance with its requirements and purchasing conditions which include an assessment of forced labor risks. However, it does not include any details on the process or disclose outcomes.</t>
  </si>
  <si>
    <t>Analog Devices (undated), "Ethics and Suppliers", https://www.analog.com/en/about-adi/sustainability/governance-ethics/ethics-suppliers.html. Accessed 3 September 2019.</t>
  </si>
  <si>
    <t xml:space="preserve">*Lam Research (undated), "Supply Chain", https://www.lamresearch.com/company/corporate-social-responsibility/supply-chain/. Accessed 11 September 2019. </t>
  </si>
  <si>
    <t>(1) Analog Devices (12 July 2018), "Statement on Slavery and Human Trafficking", https://www.analog.com/media/en/Other/About-ADI/Sustainability/Modern-Slavery-Act-Statement-2018-Update.pdf.
(2)-(3) *Analog Devices (undated), "Ethics and Suppliers", https://www.analog.com/en/about-adi/sustainability/governance-ethics/ethics-suppliers.html. Accessed 3 September 2019. 
*"Statement on Slavery and Human Trafficking".</t>
  </si>
  <si>
    <t>(1)-(3) Corning Incorporated (16 July 2019), "Supplier Code of Conduct", https://www.corning.com/media/worldwide/global/documents/Supplier%20Code%20of%20Conduct%20November%202018.pdf, p. 1.</t>
  </si>
  <si>
    <t xml:space="preserve">(1)-(3) Not disclosed. </t>
  </si>
  <si>
    <t>(1)-(3)*Lam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t>
  </si>
  <si>
    <t xml:space="preserve">(1)-(3)*Tokyo Electron Europe Limited (30 June 2018), "Human Rights Transparency Statement", https://www.tel.com/csr/cms-file/MSA_Statement.pdf.
*Tokyo Electron (undated), "Supply Chain Communication", https://www.tel.com/csr/procurement/supply-chain-communication/. Accessed 12 September 2019. </t>
  </si>
  <si>
    <t xml:space="preserve">(1)-(3)*Analog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</si>
  <si>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(1)-(2)*Hewlett Packard Enterprise (1 November 2015), "Hewlett Packard Enterprise Supply Chain Foreign Migrant Worker
Standard", https://h20195.www2.hpe.com/v2/getdocument.aspx?docname=c04797669. 
*Hewlett Packard Enterprise (reviewed June 2018), "HPE Supply Chain Responsibility: Our Approach", https://h20195.www2.hpe.com/V2/GetDocument.aspx?docname=A00001852ENW, p. 10. 
(3) Hewlett Packard Enterprise (undated), "Supply Chain Responsibility", https://www.hpe.com/us/en/about/human-progress/supply-chain-responsibility.html. Accessed 5 September 2019.</t>
  </si>
  <si>
    <t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</si>
  <si>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 Corning states that it prohibits the payment of recruitment fees and associated costs and that suppliers are required to repay any such fees where they are found to have been paid. 
(2) See (1). However, it does not disclose evidence of fees being reimbursed.</t>
  </si>
  <si>
    <t xml:space="preserve">(1)-(2) Corning Incorporated (16 July 2019), "Supplier Code of Conduct", https://www.corning.com/media/worldwide/global/documents/Supplier%20Code%20of%20Conduct%20November%202018.pdf, p. 2. </t>
  </si>
  <si>
    <t>(1)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disclose evidence of implementation of this policy.</t>
  </si>
  <si>
    <t>(1)-(2) Lam Research (1 August 2019), "Global Supplier Code of Conduct", https://www.lamresearch.com/wp-content/uploads/2019/04/2019-01-24-Global-Supplier-Code-of-Conduct.pdf.</t>
  </si>
  <si>
    <t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</si>
  <si>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(1)-(2) Corning Incorporated (16 July 2019), "Supplier Code of Conduct", https://www.corning.com/media/worldwide/global/documents/Supplier%20Code%20of%20Conduct%20November%202018.pdf, p. 1.</t>
  </si>
  <si>
    <t>(1)-(2)*Lam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t>
  </si>
  <si>
    <t xml:space="preserve">(1)-(3)*Analog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</si>
  <si>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 xml:space="preserve">(1) Not disclosed.
(2) The company states that its suppliers or agents are not permitted to deny their workers access to their identity or immigration documents unless otherwise permitted by law. However, it does not demonstrate implementation of this policy.
(3) Not disclosed. </t>
  </si>
  <si>
    <t xml:space="preserve">(1)-(3) Lam Research (2018), "Lam Research Corporate Social Responsibility Report", https://www.lamresearch.com/wp-content/uploads/2019/09/Lam-Research-Corporate-Social-Responsibility-Report-2018.pdf, p. 10. </t>
  </si>
  <si>
    <t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</si>
  <si>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(1)-(4) Corning Incorporated (16 July 2019), "Supplier Code of Conduct", https://www.corning.com/media/worldwide/global/documents/Supplier%20Code%20of%20Conduct%20November%202018.pdf.</t>
  </si>
  <si>
    <t xml:space="preserve">(1)-(4) Lam Research (2018), "Lam Research Corporate Social Responsibility Report", https://www.lamresearch.com/wp-content/uploads/2019/09/Lam-Research-Corporate-Social-Responsibility-Report-2018.pdf. </t>
  </si>
  <si>
    <t>(1)-(4)*Tokyo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t>
  </si>
  <si>
    <t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t>
  </si>
  <si>
    <t>(1)-(4) Corning Incorporated (16 July 2019), "Supplier Code of Conduct", https://www.corning.com/media/worldwide/global/documents/Supplier%20Code%20of%20Conduct%20November%202018.pdf, p. 1.</t>
  </si>
  <si>
    <t>(1) Not disclosed. The company discloses a 0% rate of major non-conformance with freedom of association of its suppliers' workforce in 2018 but it does not disclose details on working with unions to support freedom of association in its supply chains.
(2)-(4) Not disclosed.</t>
  </si>
  <si>
    <t>(1)-(4) *Hewlett Packard Enterprise (May 2019) "Living Progress Data Summary", https://h20195.www2.hpe.com/v2/Getdocument.aspx?docname=a00071279enw&amp;page=18, p. 20.
*Hewlett Packard Enterprise (1 November 2015), "Hewlett Packard Enterprise Supply Chain Foreign Migrant Worker Standard", https://h20195.www2.hpe.com/v2/getdocument.aspx?docname=c04797669.
*Hewlett Packard Enterprise (2018), "Living Progress Report",  https://assets.ext.hpe.com/is/content/hpedam/documents/a00069000-9999/a00069386/a00069386enw.pdf#page=72.</t>
  </si>
  <si>
    <t xml:space="preserve">(1) Analog Devices states that it has established an anonymous toll-free Business Ethics Hotline that is operated by an independent third party. It appears as though the grievance mechanism is open to reporting on the provisions of its Statement on Slavery and Human Trafficking as it is contained within a provision of the statement. While it is not clear that it is open to suppliers' workers or their legitimate representatives, since it is anonymous and the phone numbers are publicly available, it is assumed that it is open to all.
(2)-(5) Not disclosed. </t>
  </si>
  <si>
    <t>(1)-(5) *Analog Devices (12 July 2018), "Statement on Slavery and Human Trafficking", https://www.analog.com/media/en/Other/About-ADI/Sustainability/Modern-Slavery-Act-Statement-2018-Update.pdf.</t>
  </si>
  <si>
    <t>(1) Corning Incorporated (25 March 2019), "2019 Statement on Efforts to Combat Human Trafficking and Slavery in Our Supply Chains", https://www.corning.com/media/worldwide/global/documents/Supply%20Chain%20Disclosure%203_25_19%20final.pdf.
(2)-(5) Corning Incorporated (16 July 2019), "Supplier Code of Conduct", https://www.corning.com/media/worldwide/global/documents/Supplier%20Code%20of%20Conduct%20November%202018.pdf, p. 1.</t>
  </si>
  <si>
    <t>(1)-(5)*Lam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10.</t>
  </si>
  <si>
    <t>(1)-(4)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t>
  </si>
  <si>
    <t xml:space="preserve">(1)-(4) Lam Research (undated), "Supply Chain", https://www.lamresearch.com/company/corporate-social-responsibility/supply-chain/. Accessed 11 September 2019. </t>
  </si>
  <si>
    <t>(1)-(4)*Tokyo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t>
  </si>
  <si>
    <t xml:space="preserve">(1) Not disclosed. Analog Devices states in its Code of Business Conduct that its Chief Legal Officer is responsible for handling issues that arise under the code and any actual or potential violations. It discloses the process for following up on potential violations of the code. While the Code of Conduct includes reference to forced labor and refers to suppliers, it appears as though the code is only addressed to employees of the company and is not used for responding to human rights violations in its supply chains 
(2) Not disclosed. </t>
  </si>
  <si>
    <t xml:space="preserve">*Analog Devices (revised December 2016), "Code of Business Conduct and Ethics", https://investor.analog.com/static-files/6ed4abc2-4db5-4bc7-a3b5-50ae0ac42301, p. 12. </t>
  </si>
  <si>
    <t>(1)-(2)*Tokyo Electron (undated), "Related Policy", https://www.tel.com/csr/related-policy/. Accessed 12 September 2019.
*Tokyo Electron (July 2018), "Tokyo Electron Sustainability Report 2018", https://www.tel.com/csr/report/cms-file/sr2018_all_e.pdf.</t>
  </si>
  <si>
    <t>NVIDIA (2019), "NVIDIA Corporate Social Responsibility Report", https://s22.q4cdn.com/364334381/files/doc_downloads/governance_documents/2019/FY2019-NVIDIA-CSR-Social-Responsibility.pdf, pp. 52-55.</t>
  </si>
  <si>
    <t>https://www.modernslaveryregistry.org/companies/9248-amphenol-corporation</t>
  </si>
  <si>
    <t>https://www.modernslaveryregistry.org/companies/10410-nvidia-limited</t>
  </si>
  <si>
    <t>https://www.modernslaveryregistry.org/companies/23980-telefonaktiebolaget-lm-ericsson</t>
  </si>
  <si>
    <t>Amphenol's Anti-Human Trafficking &amp; Slavery Statement is undated. The statement refers to both the UK Modern Slavery Act and the California Transparency in Supply Chains Act.</t>
  </si>
  <si>
    <t xml:space="preserve">Amphenol, "Anti-Human Trafficking &amp; Slavery Statement", https://www.amphenol.co.uk/sites/default/files/CA%20Transparency%20Statement%20-%20Signed%20by%20Adam.pdf. </t>
  </si>
  <si>
    <t>NVIDIA's most recent UK Modern Slavery Act statement was approved by its board of directors on 27 July 2018. It is its second published Modern Slavery Act statement.</t>
  </si>
  <si>
    <t>NVIDIA (2018), "Slavery and Human Trafficking Statement", https://www.nvidia.com/content/dam/en-zz/Solutions/about-us/documents/NVIDIA%20Slavery%20and%20Human%20Trafficking%20Statement%202018.pdf.</t>
  </si>
  <si>
    <t>Ericsson's most recent UK Modern Slavery Act disclosure was approved by the Board of Director on 26 February 2019 and it is its second published statement.</t>
  </si>
  <si>
    <t>Ericsson (26 February 2019) "Modern Slavery and Human Trafficking Statement", https://www.ericsson.com/493221/assets/local/about-ericsson/sustainability-and-corporate-responsibility/documents/2018/ericsson_statement_on_modern_slavery_2018.pdf.</t>
  </si>
  <si>
    <t>Amphenol states that it "has zero tolerance for human trafficking and slavery".</t>
  </si>
  <si>
    <t xml:space="preserve">Foxconn states that it "does not tolerate trafficking or any form of slavery, forced labor, debt repayment or prison labor". </t>
  </si>
  <si>
    <t>NVIDIA discloses: "we don't engage in child labor, forced, bonded or indentured labor, involuntary prison labor, slavery, trafficking of persons, or physical punishment". The company is also an RBA Full Member, and as such publicly commits to the RBA code, which addresses forced labor in its own operations and supply chains.</t>
  </si>
  <si>
    <t>*NVIDIA (2017), "Our Code", https://www.nvidia.com/content/dam/en-zz/Solutions/about-us/documents/NVIDIA-Code-of-Conduct-external.pdf, p. 6. 
*NVIDIA (2019), "NVIDIA Corporate Social Responsibility Report", https://s22.q4cdn.com/364334381/files/doc_downloads/governance_documents/2019/FY2019-NVIDIA-CSR-Social-Responsibility.pdf, p. 52.</t>
  </si>
  <si>
    <t>Ericsson discloses that "taking a strong stance against modern slavery and human trafficking and working to ensure high labor rights standards" are central to the way the company does business.</t>
  </si>
  <si>
    <t>BOE (2018), "Corporate Social Responsibility Report", https://cloud.waterdrop.cc/index.php/s/on48ZPc66XvsTOL/download, p. 19 and 46.</t>
  </si>
  <si>
    <t xml:space="preserve">(1) NVIDIA (2017), "Our Code", https://www.nvidia.com/content/dam/en-zz/Solutions/about-us/documents/NVIDIA-Code-of-Conduct-external.pdf, p. 12. 
(3) NVIDIA (2018), "Slavery and Human Trafficking Statement", https://www.nvidia.com/content/dam/en-zz/Solutions/about-us/documents/NVIDIA%20Slavery%20and%20Human%20Trafficking%20Statement%202018.pdf, p. 1. </t>
  </si>
  <si>
    <t xml:space="preserve">(2)*Amphenol, "Anti-Human Trafficking &amp; Slavery Statement", https://www.amphenol.co.uk/sites/default/files/CA%20Transparency%20Statement%20-%20Signed%20by%20Adam.pdf.
*Amphenol (2018), "Sustainability Report", https://www.amphenol.com/pdfs/Sustainability_2018.pdf, p. 26. </t>
  </si>
  <si>
    <t>(1) Not disclosed. BOE discloses having set up a CSR Management Committee. However, it does not disclose what topics are covered by the committee or whether it covers the company's supply chains.
(2) Not disclosed.</t>
  </si>
  <si>
    <t>(1) BOE (2018), "Corporate Social Responsibility Report", https://cloud.waterdrop.cc/index.php/s/on48ZPc66XvsTOL/download, p. 23.</t>
  </si>
  <si>
    <t>(1) *Foxconn (2018), "Social and Environmental Responsibility Report", http://ser.foxconn.com/javascript/pdfjs/web/viewer.html?file=/upload/serReport/f5915802-4e39-4cb2-914b-48dbf433a557_.pdf&amp;page=1, p. 15.
* "2018 Additional Disclosure", https://www.business-humanrights.org/sites/default/files/2018-04%20KTC%20ICT%20benchmark%20research_Foxconn_v1.xlsx.</t>
  </si>
  <si>
    <t xml:space="preserve">(1)*NVIDIA (4 January 2016), "Combatting Trafficking in Persons Policy", https://www.nvidia.com/content/dam/en-zz/Solutions/about-us/documents/nvidia-combatting-trafficking-in-persons-policy-jan5-2016.pdf, p. 1.
*NVIDIA (2019), "NVIDIA Corporate Social Responsibility Report", https://s22.q4cdn.com/364334381/files/doc_downloads/governance_documents/2019/FY2019-NVIDIA-CSR-Social-Responsibility.pdf, p. 14.
(2) "NVIDIA Corporate Social Responsibility Report", p. 4. </t>
  </si>
  <si>
    <t xml:space="preserve">Amphenol discloses that it conducts on-going training on its Code of Business Conduct and Ethics. However, it does not disclose to whom it provides this training. It also discloses that it is implementing training programs on anti-human trafficking and slavery to mitigate risks within its supply chains but it is not clear that these training programs have already been implemented.
(1)-(3) Not disclosed. </t>
  </si>
  <si>
    <t>Amphenol, "Anti-Human Trafficking &amp; Slavery Statement", https://www.amphenol.co.uk/sites/default/files/CA%20Transparency%20Statement%20-%20Signed%20by%20Adam.pdf.</t>
  </si>
  <si>
    <t>(1) Not disclosed. BOE discloses that it "hired experts from SGS to provide professional training for staff in BOE's CSR management system". However, it does not disclose whether this includes training on forced labor risks in supply chains.
(2) Not disclosed. BOE discloses holding supplier training and seminars, a supply partner conference and an innovation partner conference. It discloses that the content which these events covered includes, "compliance management and business ethics, attainment of quality targets and sustainability issues". It discloses helping suppliers build a responsible supply chain but fails to give specific details on how it achieves this.
(3) Not disclosed.</t>
  </si>
  <si>
    <t xml:space="preserve">(1) BOE (2018), "Corporate Social Responsibility Report", https://cloud.waterdrop.cc/index.php/s/on48ZPc66XvsTOL/download, p. 23.
(2) "Corporate Social Responsibility Report", p. 26 and 41. </t>
  </si>
  <si>
    <t xml:space="preserve">(1) Not disclosed.
(2) Amphenol discloses that it is an RBA member. However, it does not provide details of active participation in the initiative. </t>
  </si>
  <si>
    <t xml:space="preserve">(2)-(3) Amphenol (2018), "Conflict Minerals Report", https://www.amphenol.com/investors/governance/conflict_minerals. Accessed 4 October 2019. </t>
  </si>
  <si>
    <t>BOE (2018), "Corporate Social Responsibility Report", https://cloud.waterdrop.cc/index.php/s/on48ZPc66XvsTOL/download, p. 42 and 47.</t>
  </si>
  <si>
    <t>(1) Ericsson (26 February 2019) "Modern Slavery and Human Trafficking Statement", https://www.ericsson.com/493221/assets/local/about-ericsson/sustainability-and-corporate-responsibility/documents/2018/ericsson_statement_on_modern_slavery_2018.pdf p. 4. 
(2)*Ericsson, "Respect for Human Rights", https://www.ericsson.com/en/about-us/sustainability-and-corporate-responsibility/responsible-business/human-rights. Accessed 16 September 2019.
*"Modern Slavery and Human Trafficking Statement", p. 4-5.</t>
  </si>
  <si>
    <t>BOE (2018), "Corporate Social Responsibility Report", https://cloud.waterdrop.cc/index.php/s/on48ZPc66XvsTOL/download, p. 42-43.</t>
  </si>
  <si>
    <t xml:space="preserve">NVIDIA (2019), "Corporate Social Responsibility 2019-2020", https://s22.q4cdn.com/364334381/files/doc_downloads/governance_documents/2019/NVIDIA_2019-2020_CSR_Snapshot.pdf, p. 26. </t>
  </si>
  <si>
    <t>(1)-(2) Not disclosed.
(3) Not disclosed. Amphenol discloses that it requires suppliers to have in place, "a process to communicate SCOC [Supplier Code of Conduct] requirements to suppliers and to monitor supplier compliance to the SCOC". However, it does not disclose that it requires its suppliers to integrate these standards into contracts with their own suppliers.</t>
  </si>
  <si>
    <t>(3) Amphenol (undated), "Amphenol Supplier Code of Conduct", https://www.amphenol.com/pdfs/APH_Supplier_Code_of_Conduct.pdf, p. 9.</t>
  </si>
  <si>
    <t xml:space="preserve">In its 2018 Additional Disclosure 2018 the company states that "all supplier or recruitment agencies should adhere to the Supplier CoC, including to protect all workers' fundamental rights and freedom." However it is unclear whether this related to recruitment and employment agencies used by suppliers, and it is not included in the company's supplier code.
(1)-(3) Not disclosed.  </t>
  </si>
  <si>
    <t>(2) NVIDIA (2018), "Slavery and Human Trafficking Statement", https://www.nvidia.com/content/dam/en-zz/Solutions/about-us/documents/NVIDIA%20Slavery%20and%20Human%20Trafficking%20Statement%202018.pdf, p. 1.</t>
  </si>
  <si>
    <t xml:space="preserve">(1) Amphenol discloses a policy that, "[w]orkers shall not be required to pay employers’ or agents’ recruitment fees or other related fees for their employment".
(2) It also discloses a policy to ensure that fees are reimbursed to the workers in the event that it discovers that fees have been paid by workers in its supply chains, but does not provide further evidence of this policy being implemented.  </t>
  </si>
  <si>
    <t>(1)-(2) Amphenol (undated), "Amphenol Supplier Code of Conduct", https://www.amphenol.com/pdfs/APH_Supplier_Code_of_Conduct.pdf, p. 3.</t>
  </si>
  <si>
    <t>(1) Its 2016 Supplier Code states that "workers shall not be required to pay employers’ or agents’ recruitment fees or other related fees for their employment."  
(2) Its supplier code also provides that where fees are found to have been paid by workers, any such fees "shall be repaid". However, it does not disclose any active implementation of this policy.</t>
  </si>
  <si>
    <t>In its 2018 Additional Disclosure, the company notes it undertakes supply chain audits which include forced labor. However, it is unclear whether this includes recruitment agencies used by its suppliers. 
(1)-(2) Not disclosed.</t>
  </si>
  <si>
    <t>(1) Amphenol discloses a policy that workers must be provided with a written employmemt agreement in their native language describing the terms and conditions of employment and that changes to this agreement may not be made after departing from the home country unless they provide equal or better terms. However, it does not demonstrate active implementation of this policy.
(2) It discloses a policy providing that suppliers and agents "may not hold or otherwise destroy, conceal, confiscate or deny access by employees to their identity or immigration documents, such as government-issued identification, passports or work permits, unless such holdings are required by law." However, it does not demonstrate any active implementation of this policy.
(3) Not disclosed.</t>
  </si>
  <si>
    <t xml:space="preserve">(1) The supplier code states that workers must be provided with a written contract in their native language outlining the terms and conditions of their employment prior to departing from his/her country of origin. However, it does not demonstrate active implementation of this policy.
(2) Foxconn's supplier code states that workers must not be required to hand in identification documents / passports / work permits as a condition of employment. However, it does not demonstrate active implementation of this policy.
(3) Not disclosed. </t>
  </si>
  <si>
    <t>(1) Amphenol (undated), "Amphenol Supplier Code of Conduct", https://www.amphenol.com/pdfs/APH_Supplier_Code_of_Conduct.pdf, p. 9-10.</t>
  </si>
  <si>
    <t xml:space="preserve">(2)-(4) NVIDIA (2019), "NVIDIA Corporate Social Responsibility Report", https://s22.q4cdn.com/364334381/files/doc_downloads/governance_documents/2019/FY2019-NVIDIA-CSR-Social-Responsibility.pdf, p. 27. </t>
  </si>
  <si>
    <t xml:space="preserve">(1)-(5) Not disclosed. </t>
  </si>
  <si>
    <t>(1)-(3) Not disclosed.
(4) Not disclosed. BOE discloses that the qualifications of the monitoring organization used include "ISO90001, ISO14001 and ISO45001, and BOE’s internal systems such as Quality System Assessment (QSA), Quality Process Audit (QPA), Hazardous Substance Process Management (HSPM), General Management Audit (GMA), CSR, Business Integrity Analysis (BIA), and information security." However, these auditing systems do not relate to forced labor.
(5) Not disclosed. BOE discloses that of the suppliers it audited, "20%... faced different degrees of risk in terms of the environment, safety and occupational health." It also discloses that "50% of the identified problems have been rectified, and the rest need to be handled step by step." However, it does not provide any additional detail and it is unclear whether its monitoring process includes an assessment of forced labor risks in its supply chains.</t>
  </si>
  <si>
    <t>Registry: http://www.modernslaveryregistry.org/companies/26204-motorola-solutions-uk-limited</t>
  </si>
  <si>
    <t>Registry: http://www.modernslaveryregistry.org/companies/8178-sharp-electronics-europe-limited</t>
  </si>
  <si>
    <t>Registry: http://www.modernslaveryregistry.org/companies/8217-sony-group</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</si>
  <si>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t>
  </si>
  <si>
    <t>Registry: *http://www.modernslaveryregistry.org/companies/20921-walmart-inc
*http://www.modernslaveryregistry.org/companies/29073-asda-group-ltd</t>
  </si>
  <si>
    <t xml:space="preserve">The company has published a joint statement under both legislations dated May 2019. </t>
  </si>
  <si>
    <t xml:space="preserve">Motorola (May 2019), "Motorola Solutions Anti-Human Trafficking Statement," https://www.motorolasolutions.com/content/dam/msi/docs/about/events/msi_aht_statement_2019.pdf. Accessed 30 September 2019. </t>
  </si>
  <si>
    <t xml:space="preserve">The company's European subsidiary has published a statement dated March 2019. </t>
  </si>
  <si>
    <t xml:space="preserve">Sharp (March 2019), "Modern Slavery Act Transparency Statement," https://www.sharp.co.uk/cps/rde/xchg/gb/hs.xsl/-/html/anti-slavery-and-human-trafficking-statement.htm. Accessed 4 October 2019. </t>
  </si>
  <si>
    <t xml:space="preserve">The company has published a statement dated September 2019. </t>
  </si>
  <si>
    <t xml:space="preserve">Sony (September 2019), "Sony Group Statement on UK Modern Slavery Act", https://www.sony.net/SonyInfo/csr/library/msa/sis4ug000000k11n-att/MSA_2019.pdf. Accessed 2 October 2019. </t>
  </si>
  <si>
    <t xml:space="preserve">The company's UK subsidiary has published a statement for 2019. </t>
  </si>
  <si>
    <t>Asda (2019), "Modern Slavery Statement 2019," https://corporate.asda.com/media-library/document/asda-modern-slavery-statement-2019/_proxyDocument?id=0000016a-6ecd-d7ff-a3ea-6fef02ad0001&amp;cmpid=ahc-_-corp-_-asdacom-_-environment-_-footer-_-about-modern-slavery. Accessed 4 October 2019.</t>
  </si>
  <si>
    <t>The company has published a statement.</t>
  </si>
  <si>
    <t xml:space="preserve">Walmart (June 2017), "California Transparency in Supply Chains Act," https://corporate.walmart.com/california-transparency. Accessed 4 October 2019. </t>
  </si>
  <si>
    <t xml:space="preserve">Walmart (November 2017), "Disclosure policy and guidance," https://cdn.corporate.walmart.com/e1/53/f7c369c6443e8340c723a928bfe5/disclosure-policy-guidance.pdf, p. 13. Accessed 4 October 2019. </t>
  </si>
  <si>
    <t>*STMicroelectronics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"Code of Conduct," https://www.st.com/content/ccc/resource/corporate/company/policy_statement/group0/27/23/5e/6d/ad/99/47/f6/BRSTCODE1015_0216.pdf/files/BRSTCODE1015_0216.pdf/_jcr_content/translations/en.BRSTCODE1015_0216.pdf, p. 11. Accessed 2 October 2019.</t>
  </si>
  <si>
    <t xml:space="preserve">Walmart identifies combating forced labor as one of its salient human rights issues, including debt bondage, responsible recruitment, and human trafficking. It also states that it has prioritized "working with others to combat forced labor in the global supply chain."  </t>
  </si>
  <si>
    <t xml:space="preserve">Walmart (2019), "2019 Environmental, Social &amp; Governance Report", https://corporate.walmart.com/media-library/document/2019-environmental-social-governance-report/_proxyDocument?id=0000016c-20b5-d46a-afff-f5bdafd30000, p. 43 and 59. Accessed 25 September 2019. </t>
  </si>
  <si>
    <t xml:space="preserve">Motorola reports that it uses the RBA code of conduct as its supplier code. 
It discloses its supplier code of conduct, which prohibits forced labor, child labor, and discrimination. The code also addresses freedom of association, but restricts it to conformance with local legal restrictions stating that suppliers must recognize "the right of workers to form and join or to refrain from joining trade unions and associations of their own choosing as well as the right to collective bargaining and to engage in peaceful assembly, unless otherwise prohibited by law." </t>
  </si>
  <si>
    <t xml:space="preserve">Motorola, "Supplier Code of Conduct," https://www.motorolasolutions.com/en_us/about/company-overview/corporate-responsibility/governance-and-policies/supplier-code-conduct.html. Accessed 30 September 2019. </t>
  </si>
  <si>
    <t xml:space="preserve">Sharp discloses a supply chain CSR deployment guidebook, which it reports is "in conformity with the RBA code of conduct." It also states the contents of its guidebook were revised to align with updates to the RBA code of conduct in May 2018. 
The code prohibits forced labor, child labor, and discrimination. However, it limits the right to freedom of association to conformance with local law only. 
</t>
  </si>
  <si>
    <t xml:space="preserve">*Sharp, "CSR Procurement", https://global.sharp/corporate/eco/supplier/csr/. Accessed 1 October 2019. 
*Sharp (May 2018), "Sharp Supply-Chain CSR Deployment Guidebook," https://global.sharp/corporate/eco/supplier/csr/img/sc_guidebook_e.pdf. Accessed 1 October 2019. </t>
  </si>
  <si>
    <t xml:space="preserve">Sony (2018), "Sony Supply Chain Code of Conduct," https://www.sony.net/SonyInfo/csr_report/sourcing/supplychain/ncrtrb000000g4ej-att/g729rs000000953a.pdf. Accessed 30 September 2019. 
(4) Sony (September 2019), "Sony Group Statement on UK Modern Slavery Act", https://www.sony.net/SonyInfo/csr/library/msa/sis4ug000000k11n-att/MSA_2019.pdf, p. 4. Accessed 2 October 2019. 
(5) Sony, "Sony's approach to supplier relations," https://www.sony.net/SonyInfo/csr_report/sourcing/supplychain/suppliers.html. Accessed 30 September 2019. </t>
  </si>
  <si>
    <t xml:space="preserve">Walmart, "Standards for Suppliers," https://cdn.corporate.walmart.com/bc/8c/97ac8c9b43229f17480057fd684e/standards-for-suppliers-english-updated-6-30.pdf. Accessed 24 September 2019. 
(3-4) Walmart, "Using our size and scale for positive change," https://corporate.walmart.com/responsible-sourcing/using-our-size-and-scale-for-positive-change. Accessed 24 September 2019. 
</t>
  </si>
  <si>
    <t xml:space="preserve">(2) Motorola (2019), "Motorola Solutions 2018 Corporate Responsibility Report", https://www.motorolasolutions.com/content/dam/msi/docs/about-us/cr/2018_corporate_responsibility_report_v9.pdf, p. 2. Accessed 30 September 2019. </t>
  </si>
  <si>
    <t xml:space="preserve">*Sony, "Responsible supply chain," https://www.sony.net/SonyInfo/csr_report/sourcing/. Accessed 30 September 2019. 
*Sony (2019), "Establishing and promoting the Sony supply chain code of conduct," https://www.sony.net/SonyInfo/csr_report/sourcing/supplychain/code.html. Accessed 30 September 2019. </t>
  </si>
  <si>
    <t xml:space="preserve">*STMicroelectronics, "Supply Chain Responsibility," https://www.st.com/content/st_com/en/about/st_approach_to_sustainability/sustainability-priorities/supply-chain-responsibility.html. Accessed 1 October 2019. 
*STMicroelectronics, "Sustainability Governance," https://www.st.com/content/st_com/en/about/st_approach_to_sustainability/st_approach_to_sustainability/sustainability_governance.html. Accessed 1 October 2019. </t>
  </si>
  <si>
    <t xml:space="preserve">(1) *Walmart (2019), "2019 environmental, social and governance report," https://corporate.walmart.com/media-library/document/2019-environmental-social-governance-report/_proxyDocument?id=0000016c-20b5-d46a-afff-f5bdafd30000, p. 55 and 71. Accessed 24 September 2019. 
*Walmart, "Our Responsible Sourcing Journey," https://corporate.walmart.com/responsible-sourcing/our-responsible-sourcing-journey. Accessed 24 September 2019. 
(2) *Walmart, "Our Responsible Sourcing Journey." 
*Walmart (2019), "2019 environmental, social and governance report,"  p. 70. </t>
  </si>
  <si>
    <t xml:space="preserve">(1) Sony reports that its procurement staff receive training on socially responsible procurement and on the supplier code of conduct. It also states that training includes how to identify risks of slavery and human trafficking, and how to conduct supplier assessments effectively. 
(2) The company discloses that it provides support to suppliers and has local liaison officers in Southeast Asia and China, who work directly with suppliers as CSR specialists. It states that these officers provide "direct guidance" to suppliers on ways to improve. 
It also states that staff train suppliers on the supply chain code during on-site supplier assessments. However, it is not clear what percentage of the company's first-tier suppliers have received training on forced labor risks and policies. 
(3) Not disclosed. </t>
  </si>
  <si>
    <t xml:space="preserve">(1-2) *Sony, "Sony's approach to supplier relations," https://www.sony.net/SonyInfo/csr_report/sourcing/supplychain/suppliers.html. Accessed 30 September 2019. 
*Sony (September 2019), "Sony Group Statement on UK Modern Slavery Act", https://www.sony.net/SonyInfo/csr/library/msa/sis4ug000000k11n-att/MSA_2019.pdf, p. 5. Accessed 2 October 2019. </t>
  </si>
  <si>
    <t xml:space="preserve">(1)* STMicroelectronics, "Code of Conduct," https://www.st.com/content/ccc/resource/corporate/company/policy_statement/group0/27/23/5e/6d/ad/99/47/f6/BRSTCODE1015_0216.pdf/files/BRSTCODE1015_0216.pdf/_jcr_content/translations/en.BRSTCODE1015_0216.pdf, p. 11. Accessed 2 October 2019.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(2) STMicroelectronics (2019), "2019 Sustainability Report", https://www.st.com/content/ccc/resource/corporate/financial/quarterly_report/group0/ed/d9/47/32/a4/d6/42/01/ST_Sustainability_Report_2019/files/ST_Sustainability_Report_2019.pdf/_jcr_content/translations/en.ST_Sustainability_Report_2019.pdf, p. 20. Accessed 1 October 2019. </t>
  </si>
  <si>
    <t xml:space="preserve">(1)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(2) Walmart discloses that it hosted an electronics supplier forum in China in September 2018, where 40 of its supplier representatives attended "to share best practices and hear from RBA representatives, RBA members, and responsible sourcing associates."
Additionally it states that its responsible sourcing associates conduct training and onboarding sessions for suppliers, including responsible sourcing related topics. It reports that in financial year 2019, 2,300 supplier representatives took part in such training.
It further discloses that 4,300 of its supplier representatives are registered on the Responsible Sourcing Academy "which provides suppliers with access to training resources, best practice guidance, and educational materials." This includes audit guidance and materials on forced labor. It also reports that it added a responsible recruitment toolkit to the academy in financial year 2019.  However, the company does not report on percentage of first-tier suppliers trained.
(3) Not disclosed. </t>
  </si>
  <si>
    <t xml:space="preserve">(1) Walmart, "Using our size and scale for positive change: responsible buying practices,"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"Using our size and scale for positive change: responsible buying practices."
*Walmart, "Collaborating for industry change," https://corporate.walmart.com/responsible-sourcing/collaborating-for-industry-change. Accessed 25 September 2019. </t>
  </si>
  <si>
    <t xml:space="preserve">(1) Not disclosed. 
(2) Motorola discloses that it is a member of the Responsible Business Alliance. However, it does not disclose how it actively participates in this initiative to address forced labor risks. 
It also states that it participates in other industry group work groups and task forces to better understand risks associated with labor recruitment practices, but does not disclose any further information. </t>
  </si>
  <si>
    <t xml:space="preserve">Motorola (May 2019), "Motorola Solutions Anti-Human Trafficking Statement," https://www.motorolasolutions.com/content/dam/msi/docs/about/events/msi_aht_statement_2019.pdf, p. 2. Accessed 30 September 2019. </t>
  </si>
  <si>
    <t xml:space="preserve">Sharp (2019), "2018 Sustainability Report", https://global.sharp/corporate/eco/report/ssr/pdf/ssr2018e.pdf, p. 19. Accessed 1 October 2019. </t>
  </si>
  <si>
    <t xml:space="preserve">(1) Not disclosed. 
(2) Sony states that it and other companies established the Responsible Business Alliance and joined as a member. However, the company does not disclose detail on how it actively participates in this initiative. </t>
  </si>
  <si>
    <t xml:space="preserve">Sony (2019), "Working with industry groups," https://www.sony.net/SonyInfo/csr_report/sourcing/supplychain/industry.html. Accessed 30 September 2019. </t>
  </si>
  <si>
    <t>(1-2) *Walmart, "Promoting Responsible Recruitment," https://corporate.walmart.com/responsible-sourcing/collaborating-for-industry-change. Accessed 24 September 2019. 
*Walmart, "Collaborating for industry change," https://corporate.walmart.com/responsible-sourcing/collaborating-for-industry-change. Accessed 25 September 2019. 
(2) Walmart, "Electronics for the U.S. Retail Market Supply Chain," https://corporate.walmart.com/responsible-sourcing/electronics-for-the-us-retail-market-supply-chain. Accessed 24 September 2019.</t>
  </si>
  <si>
    <t xml:space="preserve">(1) Not disclosed. The company reports that it has Sony-operated manufacturing sites in several countries, but does not disclose the countries in which its first-tier suppliers are based, or their names and addresses. Sony also discloses the value of transactions with parts suppliers and OEM suppliers by geographic area for fiscal year 2017, which includes China, Japan, Asia-Pacific, Europe, the US and other - but does not disclose any further detail. The company does not clarify whether this applies to first-tier and does not provide a full list of sourcing countries of its first-tier suppliers. 
(2) Sony discloses a list of smelters and refiners of 3TG in its supply chains, and the countries in which they are located. 
(3) Sony discloses a list of sourcing countries of 3TG in its supply chains. 
(4) Not disclosed. </t>
  </si>
  <si>
    <t xml:space="preserve">(1) *Sony (September 2019), "Sony Group Statement on UK Modern Slavery Act", https://www.sony.net/SonyInfo/csr/library/msa/sis4ug000000k11n-att/MSA_2019.pdf, p. 2. Accessed 2 October 2019. 
*Sony (2018), "Sustainability Report 2018", https://www.sony.net/SonyInfo/csr/library/reports/sis4ug000000jyws-att/CSR2018E_PDF_all.pdf, p. 142. Accessed 2 October 2019. 
(2-3) Sony (2018), "Conflict Minerals Report 2018," https://www.sony.net/SonyInfo/IR/library/ConflictMineralsReport2018.pdf. Accessed 2 October 2019. </t>
  </si>
  <si>
    <t xml:space="preserve">(2) STMicroelectronics (2018), "Conflict Minerals Report 2017," https://investors.st.com/static-files/0f4c2f2c-cc5b-4b87-a314-0127910907f2. Accessed 2 October 2019. 
(3) 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t>
  </si>
  <si>
    <t xml:space="preserve">(1) Not disclosed. 
The company reports that as of 31 January 2019 there were over 25,800 facilities that had been disclosed to the company as suppliers to Walmart. However, it does not disclose the names or addresses of first-tier electronics suppliers. 
(2) Not disclosed. 
(3) Not disclosed. 
(4) Not disclosed. </t>
  </si>
  <si>
    <t xml:space="preserve">Walmart, "Using our size and scale for positive change," https://corporate.walmart.com/responsible-sourcing/using-our-size-and-scale-for-positive-change. Accessed 24 September 2019. </t>
  </si>
  <si>
    <t xml:space="preserve">*Motorola (2019), "Motorola Solutions 2018 Corporate Responsibility Report", https://www.motorolasolutions.com/content/dam/msi/docs/about-us/cr/2018_corporate_responsibility_report_v9.pdf, p. 30. Accessed 30 September 2019. 
*Motorola (May 2019), "Motorola Solutions Anti-Human Trafficking Statement," https://www.motorolasolutions.com/content/dam/msi/docs/about/events/msi_aht_statement_2019.pdf, p. 2. Accessed 30 September 2019. </t>
  </si>
  <si>
    <t xml:space="preserve">(1) Not disclosed. The company discloses that it asks suppliers to complete self-assessment surveys which are based on RBA criteria. However, it does not disclose a risk or impact assessment undertaken on its whole supply chain. 
(2) Not disclosed. </t>
  </si>
  <si>
    <t xml:space="preserve">(1) *Sony (2019), "Human rights initiatives," https://www.sony.net/SonyInfo/csr_report/humanrights/initiatives.html. Accessed 30 September 2019. 
*Sony, "Sony's approach to supplier relations," https://www.sony.net/SonyInfo/csr_report/sourcing/supplychain/suppliers.html. Accessed 30 September 2019. 
(2) *Sony (September 2019), "Sony Group Statement on UK Modern Slavery Act", https://www.sony.net/SonyInfo/csr/library/msa/sis4ug000000k11n-att/MSA_2019.pdf, p. 1. Accessed 2 October 2019. 
*Sony (2018), "Sustainability Report 2018", https://www.sony.net/SonyInfo/csr/library/reports/sis4ug000000jyws-att/CSR2018E_PDF_all.pdf, p. 145 and 148. Accessed 2 October 2019. </t>
  </si>
  <si>
    <t xml:space="preserve">(1) STMicroelectronics discloses that it conducted a risk mapping exercise on its direct suppliers in 2018, with a view to identifying priority categories of suppliers and countries "taking into account the volume of business they do with ST." It does not disclose further detail on this process and on how forced labor risks were considered. 
(2) The company discloses that forced labor was one of the top 5 risks identified in its supply chains, based on an analysis of 349 direct suppliers' self-assessment questionnaires. 
It states that it has in particular "clamped down on foreign worker recruitment fees."
However, it does not disclose risks identified in different tiers of its supply chains. </t>
  </si>
  <si>
    <t>(1)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STMicroelectronics (2019), "2019 Sustainability Report", p. 72.</t>
  </si>
  <si>
    <t xml:space="preserve">(1) Walmart discloses that its responsible sourcing team conducts an annual risk assessment on its supply chains to analyze social compliance risks. It states that this includes the areas where key risks are most likely to occur "and where the impact of those risks are greatest", and an analysis of country risk including internal and external data and relative severity of impact on people, operations, and reputation. It also reports that it includes commodity and product-specific risks based on its own data, expert and local information, and media and NGO reports. It states that as a result its assessment will identify specific issues in particular product supply chains and/or countries. [As this refers to social compliance risks, it is assumed that this includes human rights and forced labor, including in the electronics sector.]
(2) Walmart states that it has expanded its focus on forced labor risks in electronics supply chains from China and Malaysia to include its US retail market supply chains. Electronics sourced for its US retail market supply chain is one of five priority supply chains identified by the company for where it can have the greatest impact. 
The company states that "migrant workers are particularly vulnerable to unethical recruitment practices and the accumulation of debt primarily from fees charged by labor brokers."
It does not disclose further detail on electronics risks, or risks identified in different tiers of its supply chains. </t>
  </si>
  <si>
    <t xml:space="preserve">(1) Walmart, "Using our size and scale for positive change: governance and monitoring,"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(2019), "2019 Environmental, Social &amp; Governance Report", https://corporate.walmart.com/media-library/document/2019-environmental-social-governance-report/_proxyDocument?id=0000016c-20b5-d46a-afff-f5bdafd30000, p. 13. Accessed 25 September 2019. 
*Walmart, "Collaborating for industry change," https://corporate.walmart.com/responsible-sourcing/our-responsible-sourcing-journey. Accessed 25 September 2019. </t>
  </si>
  <si>
    <t xml:space="preserve">(2) Not disclosed. Motorola discloses that it "works closely with our procurement professionals and our suppliers to help them to understand how to identify" non-compliance issues related to slavery and human trafficking. However, it does not disclose further detail on its purchasing practices including planning and forecasting. 
(3) The company states that it assesses suppliers performance, and their "performance and responsiveness is included in the decisions made to award new business" and that this is recorded on suppliers' scorecards. This seems to include performance in accordance with the supplier code, as the company states that supplier's progress in meeting their requirements is taken into account in sourcing decisions. No further detail is disclosed. </t>
  </si>
  <si>
    <t xml:space="preserve">(2) Motorola (May 2019), "Motorola Solutions Anti-Human Trafficking Statement," https://www.motorolasolutions.com/content/dam/msi/docs/about/events/msi_aht_statement_2019.pdf, p. 2. Accessed 30 September 2019. 
(3) *Motorola (2019), "Motorola Solutions 2018 Corporate Responsibility Report", https://www.motorolasolutions.com/content/dam/msi/docs/about-us/cr/2018_corporate_responsibility_report_v9.pdf, p. 30. Accessed 30 September 2019. 
*Motorola, "Supplier Code of Conduct," https://www.motorolasolutions.com/en_us/about/company-overview/corporate-responsibility/governance-and-policies/supplier-code-conduct.html. Accessed 30 September 2019. </t>
  </si>
  <si>
    <t xml:space="preserve">(1) Walmart, "Conflict Minerals Policy," https://corporate.walmart.com/policies. Accessed 3 October 2019. 
(2) Walmart, "Using our size and scale for positive change: responsible buying practices," https://corporate.walmart.com/responsible-sourcing/using-our-size-and-scale-for-positive-change. Accessed 24 September 2019. </t>
  </si>
  <si>
    <t xml:space="preserve">Sony, "Sony's approach to supplier relations," https://www.sony.net/SonyInfo/csr_report/sourcing/supplychain/suppliers.html. Accessed 30 September 2019. </t>
  </si>
  <si>
    <t xml:space="preserve">Walmart discloses that new supplier facilities in high-risk countries  (which produce direct import products for which Walmart is the importer of record) must achieve a green or yellow audit rating before they can begin receiving orders or producing product for the company. As audits are conducted against the company's Standards for Suppliers, it is assumed that this covers forced labor risks. Walmart does not disclose details on this process or its outcomes. </t>
  </si>
  <si>
    <t xml:space="preserve">Walmart (June 2019), "Audit and assessment policy &amp; guidance", http://image.responsiblesourcing.walmart.com/lib/fe9412747764037575/m/1/7b2cff3f-6689-4632-b265-b6734e283f20.pdf?b=1520460505000, p. 4. Accessed 3 October 2019. </t>
  </si>
  <si>
    <t>Motorola discloses that the supplier code is included in contracts and standard terms and conditions of purchase orders. However, the contract language is not disclosed and the code limits the right to freedom of association to local law only.</t>
  </si>
  <si>
    <t xml:space="preserve">Sharp (2019), "2018 Sustainability Report", https://global.sharp/corporate/eco/report/ssr/pdf/ssr2018e.pdf, p. 54 and 55. Accessed 1 October 2019. </t>
  </si>
  <si>
    <t xml:space="preserve">(1) Sony discloses that compliance with the supply chain code of conduct is included in supplier contracts. However, the code limits the right to freedom of association to compliance with local law only. The company does not disclose the contract language.
(2) Not disclosed. 
(3) Not disclosed. </t>
  </si>
  <si>
    <t xml:space="preserve">Sony (2019), "Establishing and promoting the Sony supply chain code of conduct," https://www.sony.net/SonyInfo/csr_report/sourcing/supplychain/code.html. Accessed 30 September 2019. </t>
  </si>
  <si>
    <t xml:space="preserve">(1) The company states that its standards for suppliers are included in supplier agreements. However, the standards for suppliers do not prohibit discrimination and limit freedom of association to conformance with applicable laws. 
(2) Not disclosed. 
(3) Not disclosed. </t>
  </si>
  <si>
    <t xml:space="preserve">Walmart, "Using our size and scale for positive change: governance and monitoring," https://corporate.walmart.com/responsible-sourcing/using-our-size-and-scale-for-positive-change. Accessed 24 September 2019. </t>
  </si>
  <si>
    <t xml:space="preserve">Walmart, "Standards for Suppliers," https://cdn.corporate.walmart.com/bc/8c/97ac8c9b43229f17480057fd684e/standards-for-suppliers-english-updated-6-30.pdf, p. 4. Accessed 24 September 2019. </t>
  </si>
  <si>
    <t xml:space="preserve">(1) Motorola's supplier code states that "all fees related to employment, such as recruitment fees, employment relocation and end-of-service fees, will be paid by the supplier." 
(2) The code also states that if fees are found to have been paid by workers, fees must be repaid to the workers.
It states that suppliers must document compliance with the labor section of its supplier code, including "a recruitment and wage plan that only permits recruitment companies with trained employees, prohibits charging recruitment fees to the worker..."
However, the company does not disclose evidence that fees have been repaid to workers in its supply chains. </t>
  </si>
  <si>
    <t xml:space="preserve">(1) Sharp's supplier code states that workers shall not be required to pay recruitment fees or related fees.
(2) The company's code states that if any fees are discovered to have been paid by workers, they must be repaid to the worker. However, the company does not disclose evidence that fees have been reimbursed. </t>
  </si>
  <si>
    <t xml:space="preserve">Sharp (May 2018), "Sharp Supply-Chain CSR Deployment Guidebook," https://global.sharp/corporate/eco/supplier/csr/img/sc_guidebook_e.pdf. Accessed 1 October 2019. </t>
  </si>
  <si>
    <t>(1) The company uses the RBA Code (version 6), which includes a provision that workers shall not be required to pay employers’ or agents’ recruitment fees or other related fees for their employment. 
(2) The company's code states that if any fees are found to have been paid by workers, they must be repaid. However, Sony does not disclose evidence that fees have been repaid to workers in its supply chains.</t>
  </si>
  <si>
    <t xml:space="preserve">Sony (2018), "Sony Supply Chain Code of Conduct," https://www.sony.net/SonyInfo/csr_report/sourcing/supplychain/ncrtrb000000g4ej-att/g729rs000000953a.pdf. Accessed 30 September 2019. </t>
  </si>
  <si>
    <r>
      <t xml:space="preserve">(1) Walmart's standards for suppliers prohibit the charging of recruitment or similar fees to workers. </t>
    </r>
    <r>
      <rPr>
        <sz val="11"/>
        <color theme="9"/>
        <rFont val="Calibri"/>
        <family val="2"/>
        <scheme val="minor"/>
      </rPr>
      <t xml:space="preserve">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t>
    </r>
    <r>
      <rPr>
        <sz val="11"/>
        <rFont val="Calibri"/>
        <family val="2"/>
        <scheme val="minor"/>
      </rPr>
      <t xml:space="preserve">(2) </t>
    </r>
    <r>
      <rPr>
        <sz val="11"/>
        <color theme="1"/>
        <rFont val="Calibri"/>
        <family val="2"/>
        <scheme val="minor"/>
      </rPr>
      <t xml:space="preserve">The company's standards for suppliers state that suppliers should repay any fees that have been charged. Additionally, </t>
    </r>
    <r>
      <rPr>
        <sz val="11"/>
        <color theme="9"/>
        <rFont val="Calibri"/>
        <family val="2"/>
        <scheme val="minor"/>
      </rPr>
      <t>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t>
    </r>
    <r>
      <rPr>
        <sz val="11"/>
        <rFont val="Calibri"/>
        <family val="2"/>
        <scheme val="minor"/>
      </rPr>
      <t xml:space="preserve">. The company does not disclose evidence that recruitment fees have been paid by suppliers and/or repaid to workers in its supply chains. </t>
    </r>
  </si>
  <si>
    <t xml:space="preserve">Walmart, "Standards for Suppliers," https://cdn.corporate.walmart.com/bc/8c/97ac8c9b43229f17480057fd684e/standards-for-suppliers-english-updated-6-30.pdf. Accessed 24 September 2019. 
*Walmart (2019), "Statement of Principles on Responsible Recruitment in Global Supply Chains," https://corporate.walmart.com/media-library/document/responsible-recruitment-statement-of-principles/_proxyDocument?id=00000168-cf0d-d9f9-a7f8-df6d1b500001. Accessed 24 September 2019.  </t>
  </si>
  <si>
    <t xml:space="preserve">(1) Not disclosed. Sony discloses that it is "working with temporary staffing agencies to make improvements by implementing follow-up visits to dormitories, as well as recognizing agencies that have made positive improvements and sharing their initiatives among agencies." However, this appears to refer to staffing agencies used for its own manufacturing operations, rather than agencies used by its suppliers. 
(2) Not disclosed. </t>
  </si>
  <si>
    <t xml:space="preserve">Sony (2018), "Sustainability Report 2018", https://www.sony.net/SonyInfo/csr/library/reports/sis4ug000000jyws-att/CSR2018E_PDF_all.pdf, p. 145. Accessed 2 October 2019. </t>
  </si>
  <si>
    <t>(1) 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(2) STMicroelectronics (2019), "2019 Sustainability Report", p. 41.</t>
  </si>
  <si>
    <r>
      <t xml:space="preserve">(1) The company is a member of the Leadership Group for Responsible Recruitment, and as such is required to audit recruitment agencies in its supply chains. However, the company does not report on this.
(2) Walmart is a member of the Leadership Group for Responsible Recruitment. The company discloses that it implements the Employer Pays Principle in its supply chains by providing training resources for its suppliers, on how to mitigate the risks of forced labor, and by reviewing audits to check for indications that fees have been charged, and reviewing allegations. 
</t>
    </r>
    <r>
      <rPr>
        <sz val="11"/>
        <color theme="9"/>
        <rFont val="Calibri (Body)"/>
      </rPr>
      <t>Additionally, Walmart's statement of principles on recruitment states "when utilizing labor agents, use agents that adhere to the Employer Pays Principle" with a view to increasing demand for agents that use responsible recruitment.</t>
    </r>
    <r>
      <rPr>
        <sz val="11"/>
        <rFont val="Calibri"/>
        <family val="2"/>
        <scheme val="minor"/>
      </rPr>
      <t xml:space="preserve">
The company also reports that it is launching a new ethical recruitment project with the International Organization for Migration to understand the scale of migrant labor in its supply chains in Thailand and Malaysia, which it states will "help provide suppliers with tools to promote ethical recruitment, decrease risks of worker exploitation, and develop a baseline on labor migration patterns and migrant worker recruitment." 
Additionally, Walmart reports that in 2018, it hosted a forced labor forum, which included 50 representatives from audit programs, NGOs, and industry experts. It states that "participants discussed the role third-party audit programs play in promoting responsible recruitment and the Employer Pays Principle, in addition to how programs can better identify, report, escalate and remediate forced labor." It states that the event participants reported they  "better understand how to measure Employer Pays Principle implementation than before the event." </t>
    </r>
  </si>
  <si>
    <t xml:space="preserve">*Walmart (2019), "Statement of Principles on Responsible Recruitment in Global Supply Chains," https://corporate.walmart.com/media-library/document/responsible-recruitment-statement-of-principles/_proxyDocument?id=00000168-cf0d-d9f9-a7f8-df6d1b500001. Accessed 24 September 2019.  
*Walmart, "Our Responsible Sourcing Journey," https://corporate.walmart.com/responsible-sourcing/our-responsible-sourcing-journey. Accessed 24 September 2019. 
*Walmart, "Collaborating for industry change," https://corporate.walmart.com/responsible-sourcing/collaborating-for-industry-change. Accessed 25 September 2019. 
*Walmart, "Using our size and scale for positive change," https://corporate.walmart.com/responsible-sourcing/using-our-size-and-scale-for-positive-change. Accessed 25 September 2019. </t>
  </si>
  <si>
    <t xml:space="preserve">(1) The company's supply chain code states that during the hiring process workers must be provided with a written employment agreement in their native language, including a descripion of the terms and conditions of their employment, before they leave their country of origin. It does not disclose how it has implemented this policy provision. 
(2) The company's supply chain code states that employers and agents must not withhold workers' identity or immigration documents. Sony discloses that it found that foreign workers' passports were being withheld at a supplier in Malaysia. It states that it asked that workers be allowed to keep passport themselves, or be held but available to workers at any time. It reports that it confirmed these improvement actions were implemented.
(3) Not disclosed. </t>
  </si>
  <si>
    <t xml:space="preserve">(1-2) Sony (2018), "Sony Supply Chain Code of Conduct," https://www.sony.net/SonyInfo/csr_report/sourcing/supplychain/ncrtrb000000g4ej-att/g729rs000000953a.pdf. Accessed 30 September 2019. 
(2) Sony, "Sony's approach to supplier relations," https://www.sony.net/SonyInfo/csr_report/sourcing/supplychain/suppliers.html. Accessed 30 September 2019. </t>
  </si>
  <si>
    <t xml:space="preserve">Walmart, "Standards for Suppliers," https://cdn.corporate.walmart.com/bc/8c/97ac8c9b43229f17480057fd684e/standards-for-suppliers-english-updated-6-30.pdf. Accessed 24 September 2019. </t>
  </si>
  <si>
    <t>(1) Walmart's standards for suppliers require that posters be displayed in supplier facilities in workers' languages. The posters highlight forced labor, discrimination, payment of wages, unsafe working conditions, and freedom of association, as well as details of the grievance mechanism. 
(2) Not disclosed. 
(3) Not disclosed. 
(4) Not disclosed.</t>
  </si>
  <si>
    <t xml:space="preserve">(1) *Walmart, "Standards for Suppliers," https://cdn.corporate.walmart.com/bc/8c/97ac8c9b43229f17480057fd684e/standards-for-suppliers-english-updated-6-30.pdf. Accessed 24 September 2019. 
*Walmart, "Are you working against your will?", https://corporate.walmart.com/media-library/document/walmart-facility-poster-united-kingdom-eng/_proxyDocument?id=00000163-2161-ded8-ab7f-3f6bf72e0000. Accessed 24 September 2019. </t>
  </si>
  <si>
    <t xml:space="preserve">(1) Not disclosed. 
(4) Not disclosed. </t>
  </si>
  <si>
    <t xml:space="preserve">(1) Not disclosed. Sharp states that it has labor agreements with unions in Japan and that it respects the rights of employees to organize. However, it does not disclose how it works with local or global unions to support freedom of association for supply chain workers. 
(4) Not disclosed. </t>
  </si>
  <si>
    <t xml:space="preserve">Sharp, "Efforts related to human rights," https://global.sharp/corporate/eco/social/human_rights/. Accessed 1 October 2019. </t>
  </si>
  <si>
    <t xml:space="preserve">(1) Walmart discloses that it offers a hotline which can be used by anyone 24 hours a day and 7 days a week. It also includes an email address, where emails will be received by the company's global ethics and compliance team. The company also has a website accessible globally where concerns can be submitted regarding the company's Statement of Ethics (which does not cover human or labor rights, but covers suppliers and lists forced labor as a "Global Corporate Brand Reputation Risks" and therefore "Immediately Reportable.") 
(2) The details of Walmart's hotline are included on its posters, which it states must be posted in production facilities in the appropriate language. It lists country-specific posters for 49 countries, each of which are available in multiple languages. 
(3) Not disclosed. Walmart reports that its responsible sourcing team investigate reports made via the hotline, which suggests that the hotline is operated by Walmart. The company does not disclose steps taken to ensure that workers trust the mechanism.
(4) The company discloses that between audits, worker grievance mechanisms, and internal referrals, it received 600 allegations of supply chain misconduct in financial year 2019. It reports that in one case an anonymous reporter in China disclosed that "a supplier had falsified information during a recent audit, and that the facility had additional issues that could cause potential risk to workers." It states that the investigation into allegation substantiated the claim. 
(5) Not disclosed. </t>
  </si>
  <si>
    <t xml:space="preserve">(1) Walmart (2019), "2019 Environmental, Social &amp; Governance Report", https://corporate.walmart.com/media-library/document/2019-environmental-social-governance-report/_proxyDocument?id=0000016c-20b5-d46a-afff-f5bdafd30000, p. 57. Accessed 24 September 2019. 
(2) Walmart, "Are you working against your will?", https://corporate.walmart.com/media-library/document/walmart-facility-poster-united-kingdom-eng/_proxyDocument?id=00000163-2161-ded8-ab7f-3f6bf72e0000. Accessed 24 September 2019. 
(3) Walmart (2019), "2019 Environmental, Social &amp; Governance Report", p. 57.
(4) Walmart, "Using our size and scale for positive change: grievance and investigations," https://corporate.walmart.com/responsible-sourcing/using-our-size-and-scale-for-positive-change. Accessed 24 September 2019. </t>
  </si>
  <si>
    <t xml:space="preserve">(1-4) Sony (September 2019), "Sony Group Statement on UK Modern Slavery Act", https://www.sony.net/SonyInfo/csr/library/msa/sis4ug000000k11n-att/MSA_2019.pdf, p. 4. Accessed 2 October 2019. 
(5) Sony (2018), "Sustainability Report 2018", https://www.sony.net/SonyInfo/csr/library/reports/sis4ug000000jyws-att/CSR2018E_PDF_all.pdf, p. 148. Accessed 2 October 2019. </t>
  </si>
  <si>
    <t xml:space="preserve">(1) Sony (September 2019), "Sony Group Statement on UK Modern Slavery Act", https://www.sony.net/SonyInfo/csr/library/msa/sis4ug000000k11n-att/MSA_2019.pdf, p. 5. Accessed 2 October 2019. 
(4-5) *Sony (2019), "Sony's approach to supplier relations," https://www.sony.net/SonyInfo/csr_report/sourcing/supplychain/suppliers.html. Accessed 2 October 2019. 
*Sony (September 2019), "Sony Group Statement on UK Modern Slavery Act", p. 5. </t>
  </si>
  <si>
    <t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(4) STMicroelectronics (2019), "2019 Sustainability Report", p. 72. 
(5) STMicroelectronics (2019), "2019 Sustainability Report", p. 79. </t>
  </si>
  <si>
    <t xml:space="preserve">(1-3) *Sony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147. Accessed 2 October 2019. 
(4) Sony, "Sony's approach to supplier relations," https://www.sony.net/SonyInfo/csr_report/sourcing/supplychain/suppliers.html. Accessed 30 September 2019. </t>
  </si>
  <si>
    <t>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(3) STMicroelectronics (2019), "2019 Sustainability Report", p. 77.</t>
  </si>
  <si>
    <t xml:space="preserve">(1) Walmart reports that its responsible sourcing team may engage with suppliers directly and require a corrective action plan. It states that in financial year 2019, more than 480 supplier facilities remediated non-compliances and moved from orange status to yellow or green. 
(2) The company states it will follow up with suppliers on corrective action plans. It states that suppliers must submit evidence of remediation to the responsible sourcing supplier &amp; facility administration team, and that evidence must come from an approved audit program. 
(3) Walmart states that it "may continue to source from facilities with orange ratings as they work to remediate violations; we believe that staying engaged with suppliers can have a more positive impact on workers than abandoning the supplier relationship." The company also states that suppliers with three orange or red ratings in a row may result in "temporarily or permanently terminating the facility's ability to produce product for Walmart."
(4) Not disclosed. </t>
  </si>
  <si>
    <t xml:space="preserve">(1-2) *Walmart, "Responsible supply chains," https://corporate.walmart.com/esgreport/social#responsible-supply-chains. Accessed 24 September 2019. 
*Walmart (June 2019), "Audit and assessment policy &amp; guidance", http://image.responsiblesourcing.walmart.com/lib/fe9412747764037575/m/1/7b2cff3f-6689-4632-b265-b6734e283f20.pdf?b=1520460505000, p. 16. Accessed 3 October 2019. 
(3) Walmart, "Using our size and scale for positive change: grievance and investigations," https://corporate.walmart.com/responsible-sourcing/using-our-size-and-scale-for-positive-change. Accessed 24 September 2019. </t>
  </si>
  <si>
    <t>(1) Not disclosed. Motorola states that it responds to reports quickly and will handle requests in confidence where it is asked of them, but does not disclose any further information on details such as  timeframes, engagement with affected stakeholders, responsible parties, approval procedures, etc. 
(2) Not disclosed.</t>
  </si>
  <si>
    <t xml:space="preserve">Motorola (2019), "Motorola Solutions 2018 Corporate Responsibility Report", https://www.motorolasolutions.com/content/dam/msi/docs/about-us/cr/2018_corporate_responsibility_report_v9.pdf, p. 8. Accessed 30 September 2019. </t>
  </si>
  <si>
    <t xml:space="preserve">(1) *Walmart, "Using our size and scale for positive change: grievance and investigations," https://corporate.walmart.com/responsible-sourcing/using-our-size-and-scale-for-positive-change. Accessed 24 September 2019. 
*Walmart (2019), "2019 Environmental, Social &amp; Governance Report", https://corporate.walmart.com/media-library/document/2019-environmental-social-governance-report/_proxyDocument?id=0000016c-20b5-d46a-afff-f5bdafd30000, p. 44. Accessed 24 September 2019. 
(2) Walmart, "Collaborating for industry change," https://corporate.walmart.com/responsible-sourcing/collaborating-for-industry-change. Accessed 25 September 2019. </t>
  </si>
  <si>
    <t xml:space="preserve">Danwatch (July 2019), "Forced labour behind European electronics", https://danwatch.dk/en/undersoegelse/forced-labour-behind-european-electronics/. Accessed 4 October 2019. </t>
  </si>
  <si>
    <t>https://www.modernslaveryregistry.org/companies/7915-nintendo-co-ltd</t>
  </si>
  <si>
    <t>https://www.modernslaveryregistry.org/companies/30106-sk-hynix-uk-limited</t>
  </si>
  <si>
    <t>Nintendo's most recent Modern Slavery Transparency Statement was reviewed and approved by the board of directors in September 2019. It is its third published statement.</t>
  </si>
  <si>
    <t>Nintendo (September 2019), "Modern Slavery Transparency Statement", https://www.nintendo.co.jp/csr/pdf/ModernSlaveryTransparencyStatement_en.pdf.</t>
  </si>
  <si>
    <t>The company's most recent UK Modern Slavery Act statement was approved by the board on 20 March 2019. It is a joint UK Modern Slavery Act statement and California Transparency in Supply Chains Act disclosure and is its first published statement.</t>
  </si>
  <si>
    <t>SK Hynix (approved 20 March 2019), "UK Modern Slavery Act Statement", http://www.skhynix.com/static/filedata/fileDownload.do?seq=566.</t>
  </si>
  <si>
    <t>The company's most recent California Transparency in Supply Chains Act disclosure was approved by the board on 20 March 2019. It is a joint California Transparency in Supply Chains Act disclosure and UK Modern Slavery Act statement and is its first published statement.</t>
  </si>
  <si>
    <t>SK Hynix discloses a policy for its suppliers  that "[a]ll work must be voluntary and any form of forced labor including slavery or trafficking of persons shall be prohibited."</t>
  </si>
  <si>
    <t>SK Hynix (2017), "Supplier Code of Conduct", http://www.skhynix.com/static/filedata/fileDownload.do?seq=418, p. 3.</t>
  </si>
  <si>
    <t>(1) Nintendo (revised 5 August 2019), "Nintendo CSR Procurement Guidelines", https://www.nintendo.co.jp/csr/en/q_and_a/pdf/Nintendo_CSR_Procurement_Guidelines_en.pdf, p. 5. 
(3) Nintendo (July 2019), "CSR Report 2019", https://www.nintendo.co.jp/csr/en/pdf/nintendo_csr2019e.pdf, p. 15.
(4)*"CSR Report 2019", p. 15.
*Nintendo (undated), "Putting Smiles on the Faces of Our Supply Chains", https://www.nintendo.co.jp/csr/en/report/partners/index.html#production. Accessed 11 October 2019. 
(5) "Nintendo CSR Procurement Guidelines", p. 3.</t>
  </si>
  <si>
    <t>(1)*SK Hynix (2017), "Supplier Code of Conduct", http://www.skhynix.com/static/filedata/fileDownload.do?seq=418, p. 3.
*SK Hynix (approved 20 March 2019), "UK Modern Slavery Act Statement", http://www.skhynix.com/static/filedata/fileDownload.do?seq=566, p. 1. 
(4) SK Hynix (2019), "SK Hynix Sustainability Report", https://www.skhynix.com/eng/sustain/sustainManage.do#, p. 37.
(5) "Supplier Code of Conduct", p. 5.</t>
  </si>
  <si>
    <t>(1) Nintendo discloses that its "cross-functional team, consisting of members responsible for CSR promotion and procurement at Nintendo Co., Ltd., works together to understand external trends and communicate with stakeholders." It further discloses that this team works with management to address any risks. It discloses in its CSR report that its CSR Promotion Team works to coordinate CSR activities and that it held a global CSR meeting in November 2018. However, it does not explicitly state that this team is responsible for the implementation of its supply chain policies that address forced labor. It also discloses that at Nintendo Co Ltd, the General Manager of the Human Resources Department is responsible for ensuring that employees in Japan receive training on Nintendo policies. However, it is not clear where a more general responsibility for the implementation of its Procurement Guidelines lies.
(2) Not disclosed.</t>
  </si>
  <si>
    <t>(1)*Nintendo, "Putting Smiles on the Faces of Our Supply Chains". Accessed 11 October 2019.
*Nintendo (July 2019), "CSR Report 2019", https://www.nintendo.co.jp/csr/en/pdf/nintendo_csr2019e.pdf, pp. 5-6.
*Nintendo (September 2019), "Modern Slavery Transparency Statement", https://www.nintendo.co.jp/csr/pdf/ModernSlaveryTransparencyStatement_en.pdf, p. 2.</t>
  </si>
  <si>
    <t>(1)*SK Hynix (2017), "Supplier Code of Conduct", http://www.skhynix.com/static/filedata/fileDownload.do?seq=418, p. 5. 
*SK Hynix (2019), "SK Hynix Sustainability Report", https://www.skhynix.com/eng/sustain/sustainManage.do#, p. 39.</t>
  </si>
  <si>
    <t xml:space="preserve">(1) *Nintendo (September 2019), "Modern Slavery Transparency Statement", https://www.nintendo.co.jp/csr/pdf/ModernSlaveryTransparencyStatement_en.pdf, p. 2.
*Nintendo (undated), "Putting Smiles on the Faces of Our Supply Chains", https://www.nintendo.co.jp/csr/en/report/partners/index.html#production. Accessed 11 October 2019. </t>
  </si>
  <si>
    <t>(1) The company discloses providing employees and managers with direct responsibility for supply chain management with human rights training that includes slavery and human trafficking. 
(2) Not disclosed. The company discloses that managers of its "purchase and shared growth" group visit its first tier suppliers. It also discloses that each year it holds a "Shared Growth Council Meeting" with suppliers to share its "internal and external management status and strengthen... strategic partnerships.” However, these initiatives do not appear to include training on forced labor risks. It also provides that it requires suppliers to adopt a management system that includes a responsibility to develop programs for training managers and workers but it does not state that this includes training on forced labor risks.
(3) Not disclosed.</t>
  </si>
  <si>
    <t xml:space="preserve">(1) SK Hynix (approved 20 March 2019), "UK Modern Slavery Act Statement", http://www.skhynix.com/static/filedata/fileDownload.do?seq=566, p. 2. 
(2)*SK Hynix (2019), "SK Hynix Sustainability Report", https://www.skhynix.com/eng/sustain/sustainManage.do#, p. 43.
*SK Hynix (2017), "Supplier Code of Conduct", http://www.skhynix.com/static/filedata/fileDownload.do?seq=418, p. 5. </t>
  </si>
  <si>
    <t>(1) Not disclosed.
(2) The company discloses that it is a member of the RBA but does not disclose evidence of active participation in the initiative.</t>
  </si>
  <si>
    <t>(2) SK Hynix (2019), "SK Hynix Sustainability Report", https://www.skhynix.com/eng/sustain/sustainManage.do#, p. 67.</t>
  </si>
  <si>
    <t>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further discloses that in 2019 it investgated the use of cobalt in its supply chains. However, it does not disclose any details on suppliers gleaned from its enquiries.
(1)-(4) Not disclosed.</t>
  </si>
  <si>
    <t>SK Hynix (2019), "SK Hynix Sustainability Report", https://www.skhynix.com/eng/sustain/sustainManage.do#, p. 38.</t>
  </si>
  <si>
    <t>(1) Nintendo (undated), "Putting Smiles on the Faces of Our Supply Chains", https://www.nintendo.co.jp/csr/en/report/partners/index.html#production. Accessed 11 October 2019.</t>
  </si>
  <si>
    <t>(1) SK Hynix (2019), "SK Hynix Sustainability Report", https://www.skhynix.com/eng/sustain/sustainManage.do#, p. 10.
(2) "SK Hynix Sustainability Report", pp. 37 and 38.</t>
  </si>
  <si>
    <t>SK Hynix (2019), "SK Hynix Sustainability Report", https://www.skhynix.com/eng/sustain/sustainManage.do#, p. 36.</t>
  </si>
  <si>
    <t>(1) Not disclosed. The company discloses that it encourages suppliers to adhere to its Supplier Code of Conduct by signing a compliance pledge each year. However, it is not clear that this pledge forms part of its contracts with suppliers.
(2)-(3) Not disclosed.</t>
  </si>
  <si>
    <t>(1) SK Hynix (2019), "SK Hynix Sustainability Report", https://www.skhynix.com/eng/sustain/sustainManage.do#, p. 37.</t>
  </si>
  <si>
    <t>Nintendo (revised 5 August 2019), "Nintendo CSR Procurement Guidelines", https://www.nintendo.co.jp/csr/en/q_and_a/pdf/Nintendo_CSR_Procurement_Guidelines_en.pdf, p. 5.</t>
  </si>
  <si>
    <t xml:space="preserve">(1)-(2) SK Hynix (approved 20 March 2019), "UK Modern Slavery Act Statement", http://www.skhynix.com/static/filedata/fileDownload.do?seq=566, p. 1. 
*SK Hynix (2017), "Supplier Code of Conduct", http://www.skhynix.com/static/filedata/fileDownload.do?seq=418. </t>
  </si>
  <si>
    <t>(1) Nintendo discloses a policy that it requires its suppliers to ensure that workers are provided with a written employment agreement in their native language prior to official employment and that the terms of the agreement be verbally explained in a way that the worker understands. However, it does not demonstrate implementation of this policy.
(2) Nintendo prohibits forced labor and it includes in its definition of forced labor requiring workers to deposit passports or work permits with their employer. However, it does not demonstrate implementation of this policy.
(3) Not disclosed.</t>
  </si>
  <si>
    <t>(1) Nintendo (revised 5 August 2019), "Nintendo CSR Procurement Guidelines", https://www.nintendo.co.jp/csr/en/q_and_a/pdf/Nintendo_CSR_Procurement_Guidelines_en.pdf, p. 4.
(2) "Nintendo CSR Procurement Guidelines", p. 5.</t>
  </si>
  <si>
    <t xml:space="preserve">(1)-(3) SK Hynix (approved 20 March 2019), "UK Modern Slavery Act Statement", http://www.skhynix.com/static/filedata/fileDownload.do?seq=566, p. 1. 
*SK Hynix (2017), "Supplier Code of Conduct", http://www.skhynix.com/static/filedata/fileDownload.do?seq=418. </t>
  </si>
  <si>
    <t xml:space="preserve">Amazon (2019), "Modern Day Slavery Statement", https://www.amazon.co.uk/gp/help/customer/display.html?ie=UTF8&amp;nodeId=202151760&amp;ref_=help_search_1. Accessed 2 September 2019. 
Amazon (2019), "Amazon Supply Chain Standards Manual," https://d39w7f4ix9f5s9.cloudfront.net/ba/73/23a785f24c809ee05445d5ab623f/supplier-manual-5sep2019-final.pdf, pp. 4-5, and 16. Accessed 16 October 2019. </t>
  </si>
  <si>
    <t xml:space="preserve">(1)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explicitely protect the right to collective bargaining. 
(3) Not disclosed. The company reports that suppliers are required to disclose labor agents upon request, but does not disclose this information. </t>
  </si>
  <si>
    <t xml:space="preserve">Amazon (2019), "Amazon Supply Chain Standards," https://d39w7f4ix9f5s9.cloudfront.net/4d/80/9e681da64536a287f9e658216ff9/amazon-supplier-code-of-conduct-2019-09-18-2.pdf. Accessed 16 October 2019. </t>
  </si>
  <si>
    <t xml:space="preserve">(1) Amazon (2019), "Amazon Supply Chain Standards," https://d39w7f4ix9f5s9.cloudfront.net/4d/80/9e681da64536a287f9e658216ff9/amazon-supplier-code-of-conduct-2019-09-18-2.pdf, p. 2. Accessed 16 October 2019. 
(2) Amazon (2019), "Modern Day Slavery Statement", https://www.amazon.co.uk/gp/help/customer/display.html?ie=UTF8&amp;nodeId=202151760&amp;ref_=help_search_1. Accessed 2 September 2019. </t>
  </si>
  <si>
    <t xml:space="preserve">(1) Amazon's Supplier Code states that suppliers must communicate and educate workers about Amazon's policies, practices, and expectations. Additionally, it states that it may ask suppliers to post the code in workers' local language in an accessible place. It also reports that it encourages suppliers to implement "a process to assess workers' understanding of the standards and practices covered" and obtain their feedback through worker-management committees or similar. 
(2-4) Not disclosed. </t>
  </si>
  <si>
    <t xml:space="preserve">Amazon (2019), "Amazon Supply Chain Standards," https://d39w7f4ix9f5s9.cloudfront.net/4d/80/9e681da64536a287f9e658216ff9/amazon-supplier-code-of-conduct-2019-09-18-2.pdf, p. 6. Accessed 16 October 2019. </t>
  </si>
  <si>
    <t xml:space="preserve">Amazon (2019), "Amazon Supply Chain Standards," https://d39w7f4ix9f5s9.cloudfront.net/4d/80/9e681da64536a287f9e658216ff9/amazon-supplier-code-of-conduct-2019-09-18-2.pdf, p. 5. Accessed 16 October 2019. </t>
  </si>
  <si>
    <t xml:space="preserve">(1) Amazon, "California Supply Chain Transparency Act Statement", https://www.amazon.com/gp/help/customer/display.html?ie=UTF8&amp;nodeId=GXYZF9M33FRJ5TMA. Accessed 3 September 2019. 
(2-4) Amazon (2019), "Amazon Supply Chain Standards Manual," https://d39w7f4ix9f5s9.cloudfront.net/ba/73/23a785f24c809ee05445d5ab623f/supplier-manual-5sep2019-final.pdf. Accessed 16 October 2019. </t>
  </si>
  <si>
    <t xml:space="preserve">(1) Amazon (2019), "Amazon Supply Chain Standards Manual," https://d39w7f4ix9f5s9.cloudfront.net/ba/73/23a785f24c809ee05445d5ab623f/supplier-manual-5sep2019-final.pdf, p. 6. Accessed 16 October 2019. 
(4) Amazon (2019), "Amazon Supply Chain Standards Manual," https://d39w7f4ix9f5s9.cloudfront.net/ba/73/23a785f24c809ee05445d5ab623f/supplier-manual-5sep2019-final.pdf. Accessed 16 October 2019. </t>
  </si>
  <si>
    <t>Registry: http://www.modernslaveryregistry.org/companies/7565-hitachi-europe-limited</t>
  </si>
  <si>
    <t>Registry: http://www.modernslaveryregistry.org/companies/9231-infineon-technologies-ag</t>
  </si>
  <si>
    <t>Registry: http://www.modernslaveryregistry.org/companies/9193-microsoft-corporation</t>
  </si>
  <si>
    <t>Registry: http://www.modernslaveryregistry.org/companies/9246-texas-instruments-incorporated</t>
  </si>
  <si>
    <t xml:space="preserve">The company's European subsidiary has published a statement dated August 2019. </t>
  </si>
  <si>
    <t xml:space="preserve">Hitachi Europe Limited, "Modern Slavery Act Transparency Statement," https://www.hitachi.eu/en-gb/modern-slavery-act. Accessed 15 October 2019. </t>
  </si>
  <si>
    <t xml:space="preserve">The company has published a joint statement made under both legislations dated March 2019. </t>
  </si>
  <si>
    <t xml:space="preserve">Infineon Technologies (March 2019), "Slavery and Human Trafficking Statement," https://www.infineon.com/dgdl/Infineon+Slavery+and+Human+Trafficking+Statement_March+2019.pdf?fileId=5546d461694c91a7016981d611190012. Accessed 10 October 2019. </t>
  </si>
  <si>
    <t xml:space="preserve">The company has published a statement for financial year 2018. </t>
  </si>
  <si>
    <t xml:space="preserve">Microsoft (2018), "Microsoft Modern Slavery and Human Trafficking Statement Fiscal Year 2018," http://download.microsoft.com/download/5/F/A/5FAB2AC0-0421-4EEB-A57C-CE7D297126A9/Microsoft_Modern_Slavery_and_Human_Trafficking_Statement_Fiscal_Year_2018.pdf. Accessed 8 October 2019. </t>
  </si>
  <si>
    <t xml:space="preserve">The company publishes a joint statement made under both legislations, which is dated May 2019. </t>
  </si>
  <si>
    <t xml:space="preserve">Texas Instruments (May 2019), "Anti-Human Trafficking Statement," http://www.ti.com/lit/ml/sszo047b/sszo047b.pdf. Accessed 9 October 2019. </t>
  </si>
  <si>
    <t xml:space="preserve">The company discloses that it is a founding member of Techology Against Trafficking, which it discloses is a collaborative effort of technology companies, NGOs, and the UN, to support the eradication of forced labor and human trafficking. </t>
  </si>
  <si>
    <t xml:space="preserve">Hitachi discloses its procurement guidelines, which prohibit forced labor and human trafficking in its supply chains. The company also states that it strives to meet its responsibility to respect human rights and address negative human rights impacts. It reports that it is committed to meeting this responsibility through implementing the UN Guiding Principles on Business and Human Rights. </t>
  </si>
  <si>
    <t xml:space="preserve">Hitachi (2018), "Hitachi Group CSR Procurement Guideline," http://www.hitachi.com/procurement/csr/csr/__icsFiles/afieldfile/2019/07/31/HSC_CSR_GB_E.pdf. Accessed 11 October 2019. </t>
  </si>
  <si>
    <t xml:space="preserve">Infineon Technologies states that it strictly opposes any form of human trafficking and slavery, and does not tolerate any form of forced, bonded, or involuntary prison labor. </t>
  </si>
  <si>
    <t xml:space="preserve">Microsoft discloses a global human rights statement which includes its commitment to respect human rights. In its modern slavery statement, the company states that it has an ongoing commitment to minimize the risk of modern slavery and human trafficking in its supply chain and business. It states that it will continue to build its supplier engagement on these topics, engage with relevant industry groups to improve best practices and build supplier awareness, and promote collaboration and information sharing. </t>
  </si>
  <si>
    <t xml:space="preserve">*Microsoft, "Microsoft Global Human Rights Statement," https://www.microsoft.com/en-us/corporate-responsibility/human-rights-statement.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t>
  </si>
  <si>
    <t xml:space="preserve">Texas Instruments (May 2019), "Anti-Human Trafficking Statement," http://www.ti.com/lit/ml/sszo047b/sszo047b.pdf, p. 1. Accessed 9 October 2019. </t>
  </si>
  <si>
    <t xml:space="preserve">(1) Infineon states that all suppliers shall comply with its Principles of Purchasing. These principles address the prohibition of forced labor, child labor, and discrimination, but do not protect the right to freedom of association and collective bargaining. 
(2) Yes. Home &gt; About Infineon: CSR Supply Chain &gt; Principles of Purchasing 
(3) Not disclosed. The principles are dated October 2014 and it is not clear that the company has reviewed or updated them since then. 
(4) Not disclosed.
(5) The company also states that "each of our suppliers shall ensure that its affiliates, contractors and subcontractors also comply with all requirements described herein." </t>
  </si>
  <si>
    <t xml:space="preserve">Infineon Technologies (2014), "Principles of Purchasing," https://www.infineon.com/dgdl/Principles+of+Purchasing.pdf?fileId=db3a3043341f67a101343cd1655f1fe0. Accessed 10 October 2019. </t>
  </si>
  <si>
    <r>
      <t>(1) Microsoft states that its suppliers must adhere to its</t>
    </r>
    <r>
      <rPr>
        <sz val="11"/>
        <rFont val="Calibri (Body)"/>
      </rPr>
      <t xml:space="preserve"> supplier</t>
    </r>
    <r>
      <rPr>
        <sz val="11"/>
        <rFont val="Calibri"/>
        <family val="2"/>
        <scheme val="minor"/>
      </rPr>
      <t xml:space="preserve"> code, which is aligned with and may go beyond the RBA code of conduct. Microsoft's supplier code of conduct prohibits forced labor, child labor, and discrimination. However, it limits the right to freedom of association to accordance with local law only. 
(2) Yes. Home &gt; Regulatory Reporting &gt; Modern Slavery and Human Trafficking Statement (or: Home &gt; About Microsoft &gt; Company: Procurement &gt; Doing business with Microsoft: Supplier Code of Cond</t>
    </r>
    <r>
      <rPr>
        <sz val="11"/>
        <rFont val="Calibri (Body)"/>
      </rPr>
      <t>uct)</t>
    </r>
    <r>
      <rPr>
        <sz val="11"/>
        <rFont val="Calibri"/>
        <family val="2"/>
        <scheme val="minor"/>
      </rPr>
      <t xml:space="preserve">
(3) The company discloses an announcement on the updates to its supplier code of conduct, made in July 2019. It states that this includes a consolidation of existing requirements into the supplier code of conduct and describes the changes made. Microsoft also discloses that its code is regularly reviewed and updated every few years. 
(4) Microsoft discloses that suppliers must train their managers, employees, and agents on the code. The company also discloses that the supplier code is included in supplier contracts. 
(5) The company's supplier code states that suppliers must require their next-tier suppliers to acknowledge and implement the code across their supply chains. In its supplier social and environmental accountability manual, Microsoft discloses that suppliers must have a management system in place for monitoring sub-supplier compliance with the company's requirements. </t>
    </r>
  </si>
  <si>
    <t>(1) *Microsoft (2019), "Supplier Code of Conduct," https://www.microsoft.com/en-us/procurement/supplier-conduct.aspx.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(3) *Microsoft (July 2019), "It's official - the supplier code of conduct (scoc) has been refreshed!", http://download.microsoft.com/download/A/B/9/AB9F3DA1-C17F-4E12-9627-5C54C8B478F2/SCoC%20Supplier%20Announcement%20July2019.pdf. Accessed 9 October 2019. 
*Microsoft (2018), "Additional Disclosure," https://www.business-humanrights.org/sites/default/files/2018-04%20KTC%20ICT_Additional%20disclosure%202018%20-%20Microsoft.pdf. Accessed 14 October 2019.
(4-5) *Microsoft, "Standards of supplier conduct at Microsoft," https://www.microsoft.com/en-us/procurement/supplier-conduct.aspx?activetab=pivot:primaryr5. Accessed 14 October 2019. 
*Microsoft, "Standards of supplier conduct at Microsoft: supplier code of conduct training program," https://www.microsoft.com/en-us/procurement/supplier-conduct.aspx?activetab=pivot:primaryr5. Accessed 14 October 2019. 
*Microsoft (2018), "Microsoft Modern Slavery and Human Trafficking Statement Fiscal Year 2018," http://download.microsoft.com/download/5/F/A/5FAB2AC0-0421-4EEB-A57C-CE7D297126A9/Microsoft_Modern_Slavery_and_Human_Trafficking_Statement_Fiscal_Year_2018.pdf, p. 7. Accessed 8 October 2019. 
*Microsoft (June 2019), "Supplier social and environmental accountability manual excerpt," http://download.microsoft.com/download/8/F/D/8FDD6E5B-F195-48D3-B59E-876306BF4586/H2050_Excerpt.pdf. Accessed 14 October 2019.</t>
  </si>
  <si>
    <t xml:space="preserve">(1) The company states that it uses the RBA Code (version 6.0) and has integrated these standards into its supplier code of conduct. The code prohibits forced labor, child labor, and discrimination. However, it limits the right to freedom of association to conformance with local law only. 
(2) Yes. Home &gt; About TI &gt; Sustainability &gt; Supply chain management &gt; Supplier code of conduct 
(3) Texas Instruments' code is version 4.0. Additionally, the company uses the RBA Code of Conduct, which is reviewed every three years and includes input from RBA members and external stakeholders, as its supplier code of conduct.
(4) The company states that it communicates its standards and expectations regarding ethical labor practices, human trafficking, forced labor, and workers' rights in meetings, on its supplier website, in purchase orders, and supplier contracts. 
(5) The company's code states that "participants must regard the code as a total supply chain initiative. At a minimum, participants shall also require its next tier suppliers to acknowledge and implement the code." </t>
  </si>
  <si>
    <t xml:space="preserve">(1, 3, 5) Texas Instruments (January 2018), "Supplier Code of Conduct," https://wpl.ext.ti.com/Content/File/17. Accessed 9 October 2019. 
(4) Texas Instruments, "TI Corporate Citizenship Topic Brief: Supply Chain Management," http://www.ti.com/lit/ml/sszo037/sszo037.pdf. Accessed 9 October 2019. </t>
  </si>
  <si>
    <t>(1) *Hitachi (2018), "Sustainability Report 2018", http://www.hitachi.com/sustainability/download/pdf/en_sustainability2018.pdf, p. 75 and 11. Accessed 10 October 2019. 
*Hitachi (2018), "Hitachi Group CSR Procurement Guideline," http://www.hitachi.com/procurement/csr/csr/__icsFiles/afieldfile/2019/07/31/HSC_CSR_GB_E.pdf. Accessed 11 October 2019. 
(2) *Hitachi (2018), "Sustainability Report 2018", p. 7, 8.</t>
  </si>
  <si>
    <t xml:space="preserve">* Infineon Technologies, "CSR Supply Chain Management," https://www.infineon.com/cms/en/about-infineon/sustainability/csr-supply-chain/. Accessed 10 October 2019. 
* Infineon Technologies (March 2019), "Slavery and Human Trafficking Statement," https://www.infineon.com/dgdl/Infineon+Slavery+and+Human+Trafficking+Statement_March+2019.pdf?fileId=5546d461694c91a7016981d611190012. Accessed 10 October 2019. </t>
  </si>
  <si>
    <t>(1) *Microsoft (2018), "Microsoft Modern Slavery and Human Trafficking Statement Fiscal Year 2018," http://download.microsoft.com/download/5/F/A/5FAB2AC0-0421-4EEB-A57C-CE7D297126A9/Microsoft_Modern_Slavery_and_Human_Trafficking_Statement_Fiscal_Year_2018.pdf, p. 18 and 6. Accessed 8 October 2019. 
*Microsoft (2019), "Devices sustainability at Microsoft," https://aka.ms/devicessustainability, p. 55. Accessed 9 October 2019. 
(2) *Microsoft, "Microsoft Global Human Rights," https://www.microsoft.com/en-us/corporate-responsibility/human-rights-statement/. Accessed 14 October 2019.
*Microsoft (2018), "Microsoft 2018 Corporate Social Responsibility Report," https://microsoft.com/en-us/corporate-responsibility/report. Accessed 14 October 2019.</t>
  </si>
  <si>
    <t xml:space="preserve">(1) Texas Instruments discloses that its director of supply chain responsibility oversees environmental and social responsibility of suppliers and implements the related programs and policies. It also states that management of its supply chains is led by the vice president of world procurement and logistics. It reports that its supply chain responsibility organization and citizenship steering team review the results of assesssments and audits.
(2) Not disclosed. The company reports that the audit committee of the board of directors "oversees TI's approach to risk management as a whole, and reviews TI's risk management process" but does not disclose whether this applies to the companies policies or processes for forced labor in the supply chain specifically. </t>
  </si>
  <si>
    <t xml:space="preserve">(1) Texas Instruments, "TI Corporate Citizenship Topic Brief: Supply Chain Management," http://www.ti.com/lit/ml/sszo037/sszo037.pdf. Accessed 9 October 2019. 
(2) Texas Instruments (May 2019), "Anti-Human Trafficking Statement," http://www.ti.com/lit/ml/sszo047b/sszo047b.pdf, p. 4. Accessed 9 October 2019. </t>
  </si>
  <si>
    <t xml:space="preserve">Infineon Technologies (2018), "Sustainability at Infineon," https://www.infineon.com/dgdl/Sustainability+at+Infineon+2018.pdf?fileId=5546d461673c11be01673c2964ad0000, p. 49. Accessed 10 October 2019. 
Infineon Technologies, "Business Conduct Guidelines," https://www.infineon.com/dgdl/INFIN+Brosch%C3%BCre+BCG+EN_V1.pdf?fileId=5546d46154530942015470cebd78006d. Accessed 10 October 2019. </t>
  </si>
  <si>
    <t xml:space="preserve">(1) Microsoft states it has "educated the devices strategic sourcing team and other business teams on human trafficking and forced labor." It states this included detailed requirements and updates about its program to raise awareness of potential risks of forced labor in its supply chains. It states it also trained employees to detect forced labor risks, in collaboration with the responsible sourcing team. It specifically reports that its auditors in China and Southeast Asia are trained on its requirements. 
(2) The company reports that it delivered a human trafficking and forced labor workshop for its suppliers in Taiwan in 2019. It states it has also shared program updates and requirements such as zero fees with "extended suppliers" during a responsible sourcing supplier forum in China. 
Microsoft also discloses that it has established a social and environmental accountability (SEA) academy "to help ensure our supply chain has access to resources to build their necessary capabilities to meet our...SEA vision of a more sustainable and responsible supply chain." It states that the resources on the academy are tailored to different levels of supplier maturity. 
However, it does not disclose the percentage of first-tier suppliers trained. 
(3) Microsoft reports that it has directly trained its first-tier suppliers on sub-tier supplier management, including  "risk assessment, audit process, and nonconformance management processes." It does not disclose further detail. </t>
  </si>
  <si>
    <t xml:space="preserve">(1) Microsoft (2019), "Devices sustainability at Microsoft," https://aka.ms/devicessustainability, p. 72 and 43. Accessed 9 October 2019. 
(2) *Microsoft (2019), "Devices sustainability at Microsoft," https://aka.ms/devicessustainability, p. 72. Accessed 9 October 2019. 
*Microsoft, "Responsible Sourcing," https://www.microsoft.com/en-us/responsible-sourcing. Accessed 14 October 2019. 
(3) Microsoft (2019), "Devices sustainability at Microsoft," p. 54. </t>
  </si>
  <si>
    <t xml:space="preserve">(1) Texas Instruments discloses that its employees in its global purchasing organization are trained on the RBA code of conduct. 
(2) The company states that suppliers are trained on the RBA code of conduct, and that suppliers are identified for training based on the results of the company's risk assessment. It also reports that it leverages the RBA's training programs to help suppliers understand the code, labor risks, and hiring migrant workers. It is not clear what percentage of the companies first-tier suppliers are trained on forced labor risks and policies. 
(3) Not disclosed. </t>
  </si>
  <si>
    <t xml:space="preserve">*Texas Instruments (May 2019), "Anti-Human Trafficking Statement," http://www.ti.com/lit/ml/sszo047b/sszo047b.pdf, p. 4. Accessed 9 October 2019. 
(2) Texas Instruments, "TI Corporate Citizenship Topic Brief: Supply Chain Management," http://www.ti.com/lit/ml/sszo037/sszo037.pdf, p. 4. Accessed 9 October 2019. </t>
  </si>
  <si>
    <t xml:space="preserve">*Hitachi Europe (August 2019), "Modern Slavery Act Transparency Statement," https://www.hitachi.eu/en-gb/modern-slavery-act. Accessed 15 October 2019. 
*Hitachi (2018), "Additional Disclosure", https://www.business-humanrights.org/sites/default/files/2018-04-03%20KTC%20ICT%20benchmark%20research_Hitachi_v1.xlsx. Accessed 15 October 2019. 
*Hitachi (2018), "Sustainability Report 2018", http://www.hitachi.com/sustainability/download/pdf/en_sustainability2018.pdf, p. 74. Accessed 10 October 2019. </t>
  </si>
  <si>
    <r>
      <t xml:space="preserve">(1) Not disclosed. 
Microsoft discloses that it supports "a Pact project to eliminate child labor at mining sites in the DRC," but does not disclose that this initiative addresses forced labor. 
(2) Microsoft discloses that it is a member of the </t>
    </r>
    <r>
      <rPr>
        <b/>
        <sz val="11"/>
        <rFont val="Calibri"/>
        <family val="2"/>
        <scheme val="minor"/>
      </rPr>
      <t>Responsible Business Alliance</t>
    </r>
    <r>
      <rPr>
        <sz val="11"/>
        <rFont val="Calibri"/>
        <family val="2"/>
        <scheme val="minor"/>
      </rPr>
      <t xml:space="preserve">. The company reports that it is on the RBA VAP Advisory Group, and participates in other RBA workgroups. It also states that it is a member of the </t>
    </r>
    <r>
      <rPr>
        <b/>
        <sz val="11"/>
        <rFont val="Calibri"/>
        <family val="2"/>
        <scheme val="minor"/>
      </rPr>
      <t>Global Business Coalition against Human Trafficking</t>
    </r>
    <r>
      <rPr>
        <sz val="11"/>
        <rFont val="Calibri"/>
        <family val="2"/>
        <scheme val="minor"/>
      </rPr>
      <t xml:space="preserve">, "which is a business-led collaborative initiative working to eliminate human trafficking in global business operations." Additionally, it reports that it is a member of </t>
    </r>
    <r>
      <rPr>
        <b/>
        <sz val="11"/>
        <rFont val="Calibri"/>
        <family val="2"/>
        <scheme val="minor"/>
      </rPr>
      <t>Technology against Trafficking</t>
    </r>
    <r>
      <rPr>
        <sz val="11"/>
        <rFont val="Calibri"/>
        <family val="2"/>
        <scheme val="minor"/>
      </rPr>
      <t xml:space="preserve">, which it states comprises companies, civil society organizations, and the UN, supporting the eradication of forced labor. </t>
    </r>
  </si>
  <si>
    <t xml:space="preserve">(1) Microsoft (2019), "Devices sustainability at Microsoft," https://aka.ms/devicessustainability, p. 29. Accessed 9 October 2019. 
(2) *Microsoft (2018), "Microsoft Modern Slavery and Human Trafficking Statement Fiscal Year 2018," http://download.microsoft.com/download/5/F/A/5FAB2AC0-0421-4EEB-A57C-CE7D297126A9/Microsoft_Modern_Slavery_and_Human_Trafficking_Statement_Fiscal_Year_2018.pdf, p. 19. Accessed 8 October 2019. 
*Microsoft (2019), "Devices sustainability at Microsoft," p. 29. </t>
  </si>
  <si>
    <t xml:space="preserve">(1) Not disclosed. 
(2) Texas Instruments is a member of the Responsible Business Alliance. However, it does not disclose details of how it actively participates to address forced labor in this initiative. 
The company also reports that it actively engages with the Responsible Labor Initiative, but does not disclose further detail. </t>
  </si>
  <si>
    <t xml:space="preserve">*Texas Instruments, "TI Corporate Citizenship Topic Brief: Supply Chain Management," http://www.ti.com/lit/ml/sszo037/sszo037.pdf, p. 5. Accessed 9 October 2019. 
*Texas Instruments (May 2019), "Anti-Human Trafficking Statement," http://www.ti.com/lit/ml/sszo047b/sszo047b.pdf, p. 2. Accessed 9 October 2019. </t>
  </si>
  <si>
    <t xml:space="preserve">(1) Not disclosed. The company makes reference to 30,000 suppliers. The company's European subsidiary states that it has high risk suppliers in China, Greece, Malaysia, Oman, Russia, Thailand, Turkey, and UAE. However the company does not disclose the names or addresses of its first-tier suppliers. 
(2-4) Not disclosed. </t>
  </si>
  <si>
    <t xml:space="preserve">*Hitachi (2018), "Sustainability Report 2018", http://www.hitachi.com/sustainability/download/pdf/en_sustainability2018.pdf, p. 71. Accessed 10 October 2019. 
*Hitachi Europe (August 2019), "Modern Slavery Act Transparency Statement," https://www.hitachi.eu/en-gb/modern-slavery-act. Accessed 15 October 2019. </t>
  </si>
  <si>
    <t xml:space="preserve">(1) Not disclosed. 
(2) Not disclosed. 
(3) Infineon reports that it is a member of the Responsible Minerals Initiative, and as such has processes in place for tracing raw materials in its supply chains. However, it does not disclose the sourcing countries of raw materials at risk of forced labor. 
(4) Not disclosed. </t>
  </si>
  <si>
    <t xml:space="preserve">Infineon Technologies (2018), "Sustainability at Infineon," https://www.infineon.com/dgdl/Sustainability+at+Infineon+2018.pdf?fileId=5546d461673c11be01673c2964ad0000, p. 36. Accessed 10 October 2019. </t>
  </si>
  <si>
    <t>(1) Microsoft (2019), "Microsoft Top 100 Production Suppliers," https://www.microsoft.com/en-us/corporate-responsibility/responsible-sourcing. Accessed 9 October 2019. 
(2) Microsoft (2019), "Devices sustainability at Microsoft," https://aka.ms/devicessustainability, p. 48. Accessed 9 October 2019. 
(2-3) Microsoft (2019), "Conflict Minerals Report," http://aka.ms/conflictmineralreport. Accessed 14 October 2019.</t>
  </si>
  <si>
    <t xml:space="preserve">(1) Not disclosed. The company discloses that it has approximately 11,000 suppliers of materials and services, and that 180 are critical to its semiconductor manufacturing, but does not provide any further details. 
(2) In its conflict minerals report, the company discloses the names and countries of 250 smelters of 3TG and further potential smelters of 3TG that have been identified in its supply chains.
(3) The company discloses that it is a member of the Responsible Minerals Initiative, and as such has processes in place for tracing raw materials in its supply chains. However, it does not disclose the sourcing countries of raw materials at risk of forced labor. 
(4) Not disclosed. </t>
  </si>
  <si>
    <t xml:space="preserve">(1) Texas Instruments, "TI Corporate Citizenship Topic Brief: Supply Chain Management," http://www.ti.com/lit/ml/sszo037/sszo037.pdf, p. 1. Accessed 9 October 2019. 
(2-3) Texas Instruments, "Conflict Minerals Report", https://investor.ti.com/static-files/2ee7fdb7-526c-4484-8010-6c482ca413a0. Accessed 9 October 2019. </t>
  </si>
  <si>
    <t xml:space="preserve">(1-2) *Hitachi (2018), "Sustainability Report 2018", http://www.hitachi.com/sustainability/download/pdf/en_sustainability2018.pdf, p. 54 and 55. Accessed 10 October 2019. 
*Hitachi Europe (August 2019), "Modern Slavery Act Transparency Statement," https://www.hitachi.eu/en-gb/modern-slavery-act. Accessed 15 October 2019. </t>
  </si>
  <si>
    <t>(1) Not disclosed. The company discloses that it carried out an evaluation of the human rights risks in the top five countries of its supply chain in 2018 (names of countries are not disclosed). It reports that it applied indices including the Democracy Index, Human Development Index, and Corruption Perceptions Index. It does not disclose any information as to how this assessment focused on forced labor risks. 
(2) Not disclosed. Infineon Technologies states that its assessment did not find any substantial human rights risks in the five countries analyzed, and provides no further detail.</t>
  </si>
  <si>
    <t xml:space="preserve">Infineon Technologies (2018), "Sustainability at Infineon," https://www.infineon.com/dgdl/Sustainability+at+Infineon+2018.pdf?fileId=5546d461673c11be01673c2964ad0000, p. 37. Accessed 10 October 2019. </t>
  </si>
  <si>
    <t xml:space="preserve">(1) Texas Instruments states that it annually assesses its supply chains against its policies. It states that it prioritizes which suppliers should be included in the analysis based on spend, criticality, products, and geographic location. It states high-risk geographic locations are identified using sources such as the US Department of State Trafficking in Person Report, the US Department of Labor list of goods produced by child labor and forced labor, and the Foreign Migrant Worker indices. 
(2) The company highlights that countries with high foreign migrant worker populations are at higher risk of forced labor. It does not disclose risks identified in different tiers of its supply chains. </t>
  </si>
  <si>
    <t xml:space="preserve">(1-2) Texas Instruments (May 2019), "Anti-Human Trafficking Statement," http://www.ti.com/lit/ml/sszo047b/sszo047b.pdf, p. 2. Accessed 9 October 2019. </t>
  </si>
  <si>
    <t xml:space="preserve">(1) *Microsoft (2019), "Devices sustainability at Microsoft," https://aka.ms/devicessustainability, p. 44 and 47. Accessed 9 October 2019. 
*Microsoft (2019), "Responsible Sourcing of Raw Materials Policy," https://query.prod.cms.rt.microsoft.com/cms/api/am/binary/RE2GhJv. Accessed 9 October 2019. 
(3) *Microsoft (2019), "Devices sustainability at Microsoft," https://aka.ms/devicessustainability, p. 54. Accessed 9 October 2019. 
*Microsoft, "Microsoft Supplier Program," https://www.microsoft.com/en-us/procurement/msp-overview.aspx?activetab=pivot1:primaryr5. Accessed 14 October 2019. </t>
  </si>
  <si>
    <t xml:space="preserve">Hitachi discloses that "suppliers are selected strictly in accordance with the Hitachi Guidelines for Procurement Activities." The guidelines state that "through a designated selection process, suppliers shall be evaluated by...respect for human rights, elimination of discrimination in respect of employment and occupation, elimination of all forms of forced and compulsory labor" as well as a number of other factors. It does not report on the outcomes of this process. </t>
  </si>
  <si>
    <t xml:space="preserve">*Hitachi (2018), "Sustainability Report 2018", http://www.hitachi.com/sustainability/download/pdf/en_sustainability2018.pdf, p. 74. Accessed 10 October 2019. 
*Hitachi (2018), "Hitachi Group CSR Procurement Guideline," http://www.hitachi.com/procurement/csr/csr/__icsFiles/afieldfile/2019/07/31/HSC_CSR_GB_E.pdf. Accessed 11 October 2019. </t>
  </si>
  <si>
    <t xml:space="preserve">The company states that "compliance with our requirements in the areas of environmental protection, occupational safety and health as well as CSR are highly relevant when selecting new suppliers, evaluating existing suppliers, and also for future supplier development." 
It states that more than 100 new suppliers, and subsidiaries of existing suppliers, are categorized according to their products and services. It states the suppliers will be given questionnaires which will cover varying topics depending on how the supplier is categorized.  It states that suppliers will not be approved unless their evaluation is successful. 
The company also states that its CSR questionnaires include social and human rights questions. It is implied therefore implied that the new supplier questionnaire includes forced labor. However, the company does not disclose any further detail or outcomes of this process. </t>
  </si>
  <si>
    <t xml:space="preserve">*Infineon Technologies (2018), "Sustainability at Infineon," https://www.infineon.com/dgdl/Sustainability+at+Infineon+2018.pdf?fileId=5546d461673c11be01673c2964ad0000, p. 32. Accessed 10 October 2019. 
*Infineon Technologies (March 2019), "Slavery and Human Trafficking Statement," https://www.infineon.com/dgdl/Infineon+Slavery+and+Human+Trafficking+Statement_March+2019.pdf?fileId=5546d461694c91a7016981d611190012. Accessed 10 October 2019. </t>
  </si>
  <si>
    <t xml:space="preserve">*Microsoft (2018), "Microsoft Modern Slavery and Human Trafficking Statement Fiscal Year 2018," http://download.microsoft.com/download/5/F/A/5FAB2AC0-0421-4EEB-A57C-CE7D297126A9/Microsoft_Modern_Slavery_and_Human_Trafficking_Statement_Fiscal_Year_2018.pdf, p. 13. Accessed 8 October 2019. 
*Microsoft (2019), "Devices sustainability at Microsoft," https://aka.ms/devicessustainability, p. 58. Accessed 9 October 2019. 
*Microsoft (2017), "Social and Environmental Accountability 2017," http://download.microsoft.com/download/0/0/6/00604579-134B-4D0E-97C3-D525DFB7890A/Microsoft_Devices_Social_and_Environmental_Accountability_FY17.pdf, p. 8. Accessed 15 October 2019. </t>
  </si>
  <si>
    <t>Not disclosed. The company states "we do screen any new supplier that is deemed critical or provides on-site services to our factories." However, it is not clear that the screening includes forced labor.</t>
  </si>
  <si>
    <t xml:space="preserve">Texas Instruments, "2018 Corporate Citizenship Report: Global Reporting Initiative Index," http://www.ti.com/lit/ml/sszo050a/sszo050a.pdf, p. 15. Accessed 9 October 2019. </t>
  </si>
  <si>
    <t xml:space="preserve">Infineon Technologies (2018), "Sustainability at Infineon," https://www.infineon.com/dgdl/Sustainability+at+Infineon+2018.pdf?fileId=5546d461673c11be01673c2964ad0000, p. 33. Accessed 10 October 2019. </t>
  </si>
  <si>
    <r>
      <t xml:space="preserve">(1) The company states that its code is included in standard contracts with suppliers. </t>
    </r>
    <r>
      <rPr>
        <sz val="11"/>
        <color theme="9"/>
        <rFont val="Calibri"/>
        <family val="2"/>
        <scheme val="minor"/>
      </rPr>
      <t xml:space="preserve">The company also discloses its purchase order terms and conditions per country, which include a clause requiring compliance with the supplier code of conduct and manual. Its master supplier services agreement also incorporates the supplier code of conduct. </t>
    </r>
    <r>
      <rPr>
        <sz val="11"/>
        <rFont val="Calibri"/>
        <family val="2"/>
        <scheme val="minor"/>
      </rPr>
      <t xml:space="preserve">While Microsoft's supplier code of conduct prohibits forced labor, child labor, and discrimination, it limits the right to freedom of association to accordance with local law only.  
(2) Not disclosed. 
(3) </t>
    </r>
    <r>
      <rPr>
        <sz val="11"/>
        <color theme="9"/>
        <rFont val="Calibri"/>
        <family val="2"/>
        <scheme val="minor"/>
      </rPr>
      <t>Microsoft reports that its Responsible Sourcing of Raw Materials policy extends the requirements of its supplier code of conduct to raw material extraction, and reports that it requires suppliers to integrate the responsible sourcing requirements in their own sourcing practices and contracts</t>
    </r>
    <r>
      <rPr>
        <sz val="11"/>
        <rFont val="Calibri"/>
        <family val="2"/>
        <scheme val="minor"/>
      </rPr>
      <t>. Microsoft's supplier code addresses the ILO core labor standards, but limits the right to freedom of association to conformance with local law only.</t>
    </r>
  </si>
  <si>
    <t xml:space="preserve">(1) *Microsoft (2018), "Microsoft Modern Slavery and Human Trafficking Statement Fiscal Year 2018," http://download.microsoft.com/download/5/F/A/5FAB2AC0-0421-4EEB-A57C-CE7D297126A9/Microsoft_Modern_Slavery_and_Human_Trafficking_Statement_Fiscal_Year_2018.pdf, p. 7. Accessed 8 October 2019. 
*Microsoft, "Microsoft Purchasing Terms and Conditions," https://www.microsoft.com/en-us/procurement/contracting-terms-conditions.aspx?activetab=pivot1:primaryr4. Accessed 14 October 2019. 
*Microsoft, "Master Supplier Services Agreement," https://aka.ms/mscommssa. Accessed 14 October 2019. 
(3) *Microsoft (2019), "Devices sustainability at Microsoft," https://aka.ms/devicessustainability, p. 43. Accessed 9 October 2019. 
*Microsoft (2019), "Responsible Sourcing of Raw Materials Policy," https://query.prod.cms.rt.microsoft.com/cms/api/am/binary/RE2GhJv. Accessed 9 October 2019. </t>
  </si>
  <si>
    <t xml:space="preserve">(1) Texas Instruments reports that it communicates its standards and expectations for ethical labor practices including human trafficking and forced labor through purchase orders and supplier contracts. It also states that the supplier code of conduct is "communicated to our suppliers in our contracts, [and] purchase order terms and conditions." The company discloses its purchase order terms and conditions, which reference the supplier code. The company's supplier code of conduct addresses the ILO core labor standards but limits the right to freedom of association to conformance with local law only. 
(2) Not disclosed. 
(3) Not disclosed. </t>
  </si>
  <si>
    <t xml:space="preserve">*Texas Instruments, "TI Corporate Citizenship Topic Brief: Supply Chain Management," http://www.ti.com/lit/ml/sszo037/sszo037.pdf, p. 4. Accessed 9 October 2019. 
*Texas Instruments, "Texas Instruments Incorporated Terms and Conditions of Purchase," https://wpl.ext.ti.com/terms/Documents/TI%20Terms%20and%20Conditions%20of%20Purchase_291015.pdf. Accessed 18 October 2019. </t>
  </si>
  <si>
    <r>
      <t xml:space="preserve">(1) Not disclosed. 
(2) Microsoft's supplier code states that suppliers should only use recruiters "that are trained and which comply with international standards, local labor laws of the countries in which the recruitment takes place, or </t>
    </r>
    <r>
      <rPr>
        <b/>
        <sz val="11"/>
        <rFont val="Calibri"/>
        <family val="2"/>
        <scheme val="minor"/>
      </rPr>
      <t>Microsoft requirements, whichever are stricter</t>
    </r>
    <r>
      <rPr>
        <sz val="11"/>
        <rFont val="Calibri"/>
        <family val="2"/>
        <scheme val="minor"/>
      </rPr>
      <t>." However, it does not disclose that employment agencies are required to comply with its standards. 
(3) Not disclosed.</t>
    </r>
  </si>
  <si>
    <t xml:space="preserve">Microsoft (2019), "Supplier Code of Conduct," https://www.microsoft.com/en-us/procurement/supplier-conduct.aspx, p. 5. Accessed 8 October 2019. </t>
  </si>
  <si>
    <t xml:space="preserve">(1) Hitachi's procurement guidelines state that workers shall not be required to pay fees.
(2) The company also states that where fees are found to have been paid, they must be repaid to workers. However, the company does not disclose evidence of repayment of fees to workers in its supply chains. 
</t>
  </si>
  <si>
    <t xml:space="preserve">(1) Microsoft's supplier code states that "recruitment fees or other similar fees charged to workers and payable to the employer or recruiting agent are strictly prohibited." It further states that supplier contracts with agencies must specify that recruitment fees shall not be charged to workers.
(2) The code also states that suppliers must repay fees to workers where such fees have been paid.  
Microsoft reports that in financial year 2019 it discovered two incidents where migrant workers had paid recruitment fees at a factory in Taiwan. It discovered these through audit and states the issues "were successfully closed through clarification of SEA forced labor requirements," that its responsible sourcing team provided consultation support to strengthen the supplier's management system, and that 100% of fees were repaid to the migrant workers. </t>
  </si>
  <si>
    <t xml:space="preserve">(1-2) *Microsoft (2019), "Supplier Code of Conduct," https://www.microsoft.com/en-us/procurement/supplier-conduct.aspx. Accessed 8 October 2019. 
* Microsoft (June 2019), "Supplier social and environmental accountability manual excerpt," http://download.microsoft.com/download/8/F/D/8FDD6E5B-F195-48D3-B59E-876306BF4586/H2050_Excerpt.pdf, p. 14. Accessed 14 October 2019.
(2) Microsoft (2019), "Devices sustainability at Microsoft," https://aka.ms/devicessustainability, p. 73. Accessed 9 October 2019. </t>
  </si>
  <si>
    <t xml:space="preserve">(1) Texas Instruments' supplier code states that workers shall not be required to pay recruitment or related fees for employment. 
(2) The code also states that if fees are found to have been paid by workers, they must be repaid to the worker. However, the company does not disclose evidence that fees have been repaid to workers in its supply chains. </t>
  </si>
  <si>
    <t xml:space="preserve">Texas Instruments (January 2018), "Supplier Code of Conduct," https://wpl.ext.ti.com/Content/File/17. Accessed 9 October 2019. </t>
  </si>
  <si>
    <t xml:space="preserve">Hitachi (2018), "Sustainability Report 2018", http://www.hitachi.com/sustainability/download/pdf/en_sustainability2018.pdf, p. 55 and 78. Accessed 10 October 2019. </t>
  </si>
  <si>
    <t>(1)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9. Accessed 8 October 2019. 
(2) *Microsoft (June 2019), "Supplier social and environmental accountability manual excerpt," http://download.microsoft.com/download/8/F/D/8FDD6E5B-F195-48D3-B59E-876306BF4586/H2050_Excerpt.pdf, p. 14. Accessed 14 October 2019.</t>
  </si>
  <si>
    <t xml:space="preserve">(1) Not disclosed. Texas Instruments states that it assesses and audits all of its labor agents particularly in high risk countries such as Malaysia and Taiwan. However, this appears to refer to labor agents used for the company's own operations, rather than those used by its suppliers. 
(2) Not disclosed. The company reports that it is a member of the Responsible Labor Initiative, but does not disclose any further detail. </t>
  </si>
  <si>
    <t xml:space="preserve">(1-2) Texas Instruments (May 2019), "Anti-Human Trafficking Statement," http://www.ti.com/lit/ml/sszo047b/sszo047b.pdf, p. 3 and 2. Accessed 9 October 2019. </t>
  </si>
  <si>
    <t xml:space="preserve">(1-2) Hitachi (2018), "Hitachi Group CSR Procurement Guideline," http://www.hitachi.com/procurement/csr/csr/__icsFiles/afieldfile/2019/07/31/HSC_CSR_GB_E.pdf. Accessed 11 October 2019. 
(3) Hitachi (2018), "Sustainability Report 2018", http://www.hitachi.com/sustainability/download/pdf/en_sustainability2018.pdf, p. 78. Accessed 10 October 2019. </t>
  </si>
  <si>
    <t xml:space="preserve">(1) The company's supplier code states that suppliers must disclose basic information on the key terms and conditions of employment in a format and language accessible to the worker before the worker begins employment. However, it does not disclose evidence of implementation of this policy provision.
(2) Microsoft's supplier code states that are prohibiting access to or withholding identity papers including passports and work permits. However, it does not disclose evidence of implementation of this policy provision.
(3) Not disclosed. 
The company discloses conducting MIgrant Parenting training, but does not report details of this training and its outcomes. </t>
  </si>
  <si>
    <t xml:space="preserve">*Microsoft (2019), "Supplier Code of Conduct," https://www.microsoft.com/en-us/procurement/supplier-conduct.aspx, p. 5. Accessed 8 October 2019. 
*Microsoft, "Responsible Sourcing," https://www.microsoft.com/en-us/responsible-sourcing. Accessed 14 October 2019. </t>
  </si>
  <si>
    <t>(1) The company's supplier code states that workers must be provided with "a written employment agreement in their native language that contains a description of terms and conditions of employment prior to the worker departing from his or her country of origin." However, the company does not disclose evidence of how this policy provision is implemented. 
(2) The code prohibits the retention of workers' passports and identification documents. However, the company does not disclose evidence of how this policy provision is implemented. 
(3) Not disclosed.</t>
  </si>
  <si>
    <t xml:space="preserve">(1) *Microsoft (2019), "Supplier Code of Conduct," https://www.microsoft.com/en-us/procurement/supplier-conduct.aspx, p. 5. Accessed 8 October 2019. 
*Microsoft, "Standards of supplier conduct at Microsoft: supplier code of conduct training program," https://www.microsoft.com/en-us/procurement/supplier-conduct.aspx?activetab=pivot:primaryr5. Accessed 14 October 2019. 
(2) Microsoft (2018), "Additional Disclosure," https://www.business-humanrights.org/sites/default/files/2018-04%20KTC%20ICT_Additional%20disclosure%202018%20-%20Microsoft.pdf. Accessed 14 October 2019.
(3-4) Microsoft, "Responsible Sourcing," https://www.microsoft.com/en-us/responsible-sourcing. Accessed 14 October 2019. </t>
  </si>
  <si>
    <t xml:space="preserve">Infineon Technologies (March 2019), "Slavery and Human Trafficking Statement," https://www.infineon.com/dgdl/Infineon+Slavery+and+Human+Trafficking+Statement_March+2019.pdf?fileId=5546d461694c91a7016981d611190012. Accessed 10 October 2019. 
Infineon, "Integrity Line," https://www.bkms-system.net/bkwebanon/report/clientInfo?cin=9inf6&amp;language=eng. Accessed 11 October 2019. </t>
  </si>
  <si>
    <t xml:space="preserve">(1) *Microsoft (2019), "Devices sustainability at Microsoft," https://aka.ms/devicessustainability, p. 71 and 72.  Accessed 9 October 2019. 
*Microsoft, "Microsoft runs on trust," https://www.microsoft.com/en-us/legal/compliance/integrity. Accessed 14 October 2019. 
*Microsoft, "Microsoft Global Human Rights", https://www.microsoft.com/en-us/corporate-responsibility/human-rights-statement. Accessed 14 October 2019. 
(2)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4. Accessed 8 October 2019. 
(3) Microsoft (2018), "Additional Disclosure," https://www.business-humanrights.org/sites/default/files/2018-04%20KTC%20ICT_Additional%20disclosure%202018%20-%20Microsoft.pdf. Accessed 14 October 2019.
(4) Microsoft (2019), "Devices sustainability at Microsoft," https://aka.ms/devicessustainability, p. 71.  Accessed 9 October 2019. 
(5) Microsoft (2019), "Devices sustainability at Microsoft," p. 71.  </t>
  </si>
  <si>
    <t xml:space="preserve">(1-2) *Texas Instruments (May 2019), "Anti-Human Trafficking Statement," http://www.ti.com/lit/ml/sszo047b/sszo047b.pdf, p. 4. Accessed 9 October 2019. 
*Texas Instruments (2018), "Doing business with TI," https://wpl.ext.ti.com/Content/File/37. Accessed 9 October 2019. </t>
  </si>
  <si>
    <t xml:space="preserve">The company states that it uses audits "based on the international SA8000 certification standard." 
(1) The company uses SA 8000 auditing standard, which includes a combination of announced and unannounced audits.
(2) The company uses SA 8000 auditing standard, which includes a review of relevant documents such as employment contracts, wage records and personnel files.
(3) The company uses SA 8000 auditing standard, which includes interviews with workers, however there is no indication that interviews are undertaken off-site.
(4) The company uses the SA 8000 auditing standard which requires auditors to look at both worksites and dormitories.
(5) Not disclosed. </t>
  </si>
  <si>
    <t>(1) Hitachi (2018), "Sustainability Report 2018", http://www.hitachi.com/sustainability/download/pdf/en_sustainability2018.pdf, p. 78. Accessed 10 October 2019. 
(4-5) Hitachi (2018), "Sustainability Report 2018", p. 78.</t>
  </si>
  <si>
    <t xml:space="preserve">(1-3) Not disclosed.
(4) Not disclosed. The company states that it has not used independent or third party audits. 
(5) Not disclosed. </t>
  </si>
  <si>
    <t xml:space="preserve">(1) Hitachi discloses that where suppliers with nonconformances were identified, they were asked to submit improvement action plans. It states that it will work with the suppliers to advise them until they have implemented the improvement action plans. 
(2-4) Not disclosed. </t>
  </si>
  <si>
    <t xml:space="preserve">(1) Hitachi (2018), "Sustainability Report 2018", http://www.hitachi.com/sustainability/download/pdf/en_sustainability2018.pdf, p. 78. Accessed 10 October 2019. 
</t>
  </si>
  <si>
    <t xml:space="preserve">*Infineon Technologies (March 2019), "Slavery and Human Trafficking Statement," https://www.infineon.com/dgdl/Infineon+Slavery+and+Human+Trafficking+Statement_March+2019.pdf?fileId=5546d461694c91a7016981d611190012. Accessed 10 October 2019. 
*Infineon Technologies, "Supplier Management," https://www.infineon.com/cms/en/about-infineon/company/purchasing/supplier-management/. Accessed 10 October 2019. </t>
  </si>
  <si>
    <t>(1-2) Microsoft, "Microsoft responsible sourcing: non-conformance data," https://msit.powerbi.com/view?r=eyJrIjoiZDQ0NGEwNWMtMjM3MC00YTM4LWJhNDMtMDU0YjY4NjQ4YTM0IiwidCI6IjcyZjk4OGJmLTg2ZjEtNDFhZi05MWFiLTJkN2NkMDExZGI0NyIsImMiOjV9. Accessed 14 October 2019. 
(3) Microsoft (2019), "Devices sustainability at Microsoft," https://aka.ms/devicessustainability, p. 54. Accessed 9 October 2019. 
(4) Microsoft (2018), "Additional Disclosure," https://www.business-humanrights.org/sites/default/files/2018-04%20KTC%20ICT_Additional%20disclosure%202018%20-%20Microsoft.pdf. Accessed 14 October 2019.</t>
  </si>
  <si>
    <t xml:space="preserve">(1-3) Texas Instruments, "TI Corporate Citizenship Topic Brief: Supply Chain Management," http://www.ti.com/lit/ml/sszo037/sszo037.pdf, p. 6. Accessed 9 October 2019. 
(4) Texas Instruments (May 2019), "Anti-Human Trafficking Statement," http://www.ti.com/lit/ml/sszo047b/sszo047b.pdf, p. 3. Accessed 9 October 2019. </t>
  </si>
  <si>
    <t>(1) Not disclosed.</t>
  </si>
  <si>
    <t xml:space="preserve">(1) Not disclosed. The company states that its compliance officer looks into reports made to its online portal. However, no detail is disclosed as to the process for providing remedy, or timeframes for dealing with allegations. </t>
  </si>
  <si>
    <t xml:space="preserve">Infineon Technologies, "Business Conduct Guidelines," https://www.infineon.com/dgdl/INFIN+Brosch%C3%BCre+BCG+EN_V1.pdf?fileId=5546d46154530942015470cebd78006d, p. 24. Accessed 10 October 2019. </t>
  </si>
  <si>
    <t>Microsoft (2018), "Microsoft Modern Slavery and Human Trafficking Statement Fiscal Year 2018," http://download.microsoft.com/download/5/F/A/5FAB2AC0-0421-4EEB-A57C-CE7D297126A9/Microsoft_Modern_Slavery_and_Human_Trafficking_Statement_Fiscal_Year_2018.pdf, p. 15. Accessed 8 October 2019. 
Microsoft (2018), "Additional Disclosure," https://www.business-humanrights.org/sites/default/files/2018-04%20KTC%20ICT_Additional%20disclosure%202018%20-%20Microsoft.pdf. Accessed 14 October 2019.</t>
  </si>
  <si>
    <t>(1) Not disclosed. Texas Instruments states that all reports made to its ethics and compliance office will be investigated, but does not disclose any detail on the process.</t>
  </si>
  <si>
    <t xml:space="preserve">Texas Instruments (May 2019), "Anti-Human Trafficking Statement," http://www.ti.com/lit/ml/sszo047b/sszo047b.pdf, p. 4. Accessed 9 October 2019. </t>
  </si>
  <si>
    <t>Dell (2019), "FY 2018 Corporate Social Responsibility Report", https://corporate.delltechnologies.com/content/dam/delltechnologies/assets/corporate/pdf/progress-made-real-reports/dell-fy19-csr-report.pdf, pp. 8 and 23.</t>
  </si>
  <si>
    <t>https://www.modernslaveryregistry.org/companies/7307-dell-inc</t>
  </si>
  <si>
    <t>Hexagon Metrology Limited (subsidiary), https://www.modernslaveryregistry.org/companies/29769-hexagon-metrology-limited.</t>
  </si>
  <si>
    <t>https://www.modernslaveryregistry.org/companies/9232-kla-tencor-corporation</t>
  </si>
  <si>
    <t>https://www.modernslaveryregistry.org/companies/10516-lg-electronics-u-k-ltd</t>
  </si>
  <si>
    <t>https://www.modernslaveryregistry.org/companies/9366-panasonic-uk-limited</t>
  </si>
  <si>
    <t>Dell's most recent UK Modern Slavery Act statement was published in July 2019 and is a joint UK Modern Slavery Act statement and California Transparency in Supply Chains Act disclosure. It is its fourth published statement.</t>
  </si>
  <si>
    <t>Dell (July 2019), "Statement Against Slavery and Human Trafficking",  https://i.dell.com/sites/doccontent/corporate/corp-comm/en/Documents/dell-california-trafficking.pdf, p.1.</t>
  </si>
  <si>
    <t>The company has published one UK Modern Slavery Act statement, dated 1 November 2018.</t>
  </si>
  <si>
    <t>Hexagon (1 November 2018), "Modern Slavery Statement", https://www.hexagonmi.com/-/media/Files/Hexagon/Hexagon%20MI/Regional%20Downloads/EMEA/CO%20UK/Hexagon-MI-UK-Modern_Slavery_Statement_02112018_en.ashx?la=en-GB&amp;hash=FCAD0C6C96425DF4681F464114DB94FE.</t>
  </si>
  <si>
    <t>KLA-Tencor' s most recent UK Modern Slavery Act statement was approved by the board on 18 March 2019. It is the company's second published statement.</t>
  </si>
  <si>
    <t xml:space="preserve">LG Electronics UK Ltd.'s (subsidiary) "Modern Slavery Act - Anti Slavery and Human Trafficking Statement" is undated. </t>
  </si>
  <si>
    <t>LG Electronics UK Ltd. (undated), "Modern Slavery Act - Anti Slavery and Human Trafficking Statement for LG Electronics", https://www.lg.com/uk/support/slavery-act-statement. Accessed 18 October 2019.</t>
  </si>
  <si>
    <t>Panasonic UK Limited's (subsidiary) most recent UK Modern Slavery Act statement is dated 2019. It is its fourth published statement</t>
  </si>
  <si>
    <t xml:space="preserve">Panasonic (2019), "Slavery and Human Trafficking Statement 2019", https://www.panasonic.com/content/dam/Panasonic/uk/en/static-page/2019-PUK-MSA-statement-190927.pdf. </t>
  </si>
  <si>
    <t>Dell's most recent California Transparency in Supply Chains Act disclosure was published in July 2019 and is a joint UK Modern Slavery Act statement and California Transparency in Supply Chains Act disclosure. It is its second published California Transparency in Supply Chains Act disclosure.</t>
  </si>
  <si>
    <t>Panasonic Avionics Corporation's (subsidiary) most recent California Transparency in Supply Chains Act disclosure is dated 2019. It is a joint UK Modern Slavery Act statement and California Transparency in Supply Chains Act disclosure and is its third published disclosure.</t>
  </si>
  <si>
    <t>Panasonic Avionics Corporation (2019), "California Transparency in Supply Chains Act Disclosure and Slavery and Human Trafficking Statement 2019", https://www-media.panasonic.aero/2019/10/2019-PAC-Modern-Slavery-Statement-FINALSigned.pdf.</t>
  </si>
  <si>
    <t xml:space="preserve">Dell discloses that, "[f]orced, bonded (including debt bondage) or indentured labor, involuntary prison labor, slavery or trafficking of persons of any age shall not be used at any tier of the supply chain." </t>
  </si>
  <si>
    <t>Dell (revised December 2017), "Dell Supplier Principles", https://i.dell.com/sites/doccontent/corporate/corp-comm/en/Documents/dell-supplier-principles.pdf, p. 2.</t>
  </si>
  <si>
    <t xml:space="preserve">Hexagon discloses that it "does not tolerate forced or involuntary labor in any form".
</t>
  </si>
  <si>
    <t>Hexagon, (6 May 2019), "Code of Business Conduct and Ethics", https://investors.hexagon.com/~/media/Files/H/Hexagon-IR/documents/2019_Code_of_Conduct_eng.pdf, p. 2.</t>
  </si>
  <si>
    <t xml:space="preserve">Panasonic discloses that it has "a zero-tolerance approach to Modern Slavery and [it is] committed to acting ethically and with integrity in all [its] business dealings and relationships and to implementing and enforcing effective systems and controls to ensure Modern Slavery is not taking place anywhere in our own business or in any of our supply chains." </t>
  </si>
  <si>
    <t>Panasonic (undated), "Respect for Human Rights: Initiatives Relating to Global Standards, Legislation, Regulations, and so Forth", https://www.panasonic.com/global/corporate/sustainability/human_rights/global_standards.html#anti-slavery. Accessed 17 October 2019.</t>
  </si>
  <si>
    <t>Not disclosed. Xiaomi discloses that it "is committed to responsible business practices and to high standards of ethical behavior. We also hold our suppliers to high standards of excellence defined in governing laws, recognized international standards and conventions." However, it does not disclose a supplier code of conduct or a relevant policy prohibiting forced labor in its supply chains.</t>
  </si>
  <si>
    <t>Xiaomi (undated), "Environment", https://www.mi.com/global/about/environment. Accessed 21 October 2019.</t>
  </si>
  <si>
    <t>(1)*Hexagon, (6 May 2019), "Code of Business Conduct and Ethics", https://investors.hexagon.com/~/media/Files/H/Hexagon-IR/documents/2019_Code_of_Conduct_eng.pdf, pp. 2 and 6.
*Hexagon (March 2019), "Sustainability Report 2018", https://vp208.alertir.com/afw/files/press/hexagon/HEXAGON_Sustainability_Report_2018.pdf, p. 23
(3) "Sustainability Report 2018", p. 17.</t>
  </si>
  <si>
    <t>KLA Corp. (2018), "Corporate Social Responsibility Report 2018", https://www.kla-tencor.com/documents/KLA_Report_CSR_2018.pdf, p. 29.</t>
  </si>
  <si>
    <t>LG Electronics Inc. (2018), "LGE Supplier Code of Conduct v 3.0", https://www.lg.com/global/pdf/business-partner/LGE%20Supplier%20CoC_Eng_v3.0(2018)_Eng%20final.pdf.</t>
  </si>
  <si>
    <t>(1) Hexagon (March 2019), "Sustainability Report 2018", https://vp208.alertir.com/afw/files/press/hexagon/HEXAGON_Sustainability_Report_2018.pdf, p. 17.
(2) Hexagon, (6 May 2019), "Code of Business Conduct and Ethics", https://investors.hexagon.com/~/media/Files/H/Hexagon-IR/documents/2019_Code_of_Conduct_eng.pdf, p. 9.</t>
  </si>
  <si>
    <t>(1) LG Electronics (undated), "CSR Management System", https://www.lg.com/global/sustainability/csr-framework/csr-management-system. Accessed 18 October 2019.</t>
  </si>
  <si>
    <t>(1) Hexagon (March 2019), "Sustainability Report 2018", https://vp208.alertir.com/afw/files/press/hexagon/HEXAGON_Sustainability_Report_2018.pdf, pp. 17 and 19.</t>
  </si>
  <si>
    <t>(1) Not disclosed.
(2) Dell discloses that it is a member of the RBA. It also discloses working with “industry peers and the Responsible Labor Initiative to help prevent recruitment fees in the electronics supply chain” in collaboration with the Fair Hiring Initiative and its peers “to provide an in-person training to factory management and their labor agents on the risks and indicators of forced labor and unethical recruitment practices."</t>
  </si>
  <si>
    <t>(2)*Dell (undated), "Accountability", https://corporate.delltechnologies.com/en-gb/social-impact/advancing-sustainability/sustainable-supply-chain/accountability.htm. Accessed 16 October 2019.
*Dell (2018), "Supply Chain Sustainability Progress", https://corporate.delltechnologies.com/content/dam/delltechnologies/assets/corporate/pdf/progress-made-real-reports/scs-report-2018.pdf, p. 12.</t>
  </si>
  <si>
    <t>(1) Not disclosed.
(2) KLA-Tencor discloses being a member of and engaging with the RBA. However, it does not disclose evidence of active engagement on forced labor or human trafficking.</t>
  </si>
  <si>
    <t>*KLA Corp. (revised 2019), "Values in Action: Standards of Business Conduct", http://ir.kla-tencor.com/static-files/be9a0a53-7bb3-4ee4-a836-d7a68e9b3020, p. 29.
*KLA Corp. (2018), "Corporate Social Responsibility Report 2018", https://www.kla-tencor.com/documents/KLA_Report_CSR_2018.pdf, p. 26.</t>
  </si>
  <si>
    <t xml:space="preserve">(1) *LG Electronics (undated), "CSR in Supply Chain", https://www.lg.com/global/sustainability/business-partner/csr-in-supply-chain. Accessed 18 October 2019.
(2)*LG Electronics (undated), "CSR Management System", https://www.lg.com/global/sustainability/csr-framework/csr-management-system. Accessed 18 October 2019.
*"CSR in Supply Chain". </t>
  </si>
  <si>
    <t>(1) Dell provides a list of original design manufacturers, final assembly, and direct material first tier suppliers which covers at least 95% of its spend during fiscal year 2018, including names and addresses.
(2) Dell discloses that it requires suppliers to report using the Responsible Mineral Initiative's Conflict Minerals Reporting Template. It provides a list of smelters used including names and addresses.
(3) It also discloses a list of countries from which Dell products containing 3TG may have originated using the reasonable country of origin enquiry.
(4) Not disclosed.</t>
  </si>
  <si>
    <t xml:space="preserve">(1) Dell (updated May 2019), "Dell Suppliers", https://i.dell.com/sites/doccontent/corporate/corp-comm/en/Documents/dell-suppliers.pdf?newtab=true&amp;newtab=true. 
(2) *Dell (revised December 2017), "Dell Supplier Principles", https://i.dell.com/sites/doccontent/corporate/corp-comm/en/Documents/dell-supplier-principles.pdf, p. 3. 
*Dell (2017), "Responsible Sourcing: Raw Materials Sourcing Report", https://i.dell.com/sites/doccontent/corporate/corp-comm/en/Documents/sourcing-report.pdf?newtab=true, pp. 18-26.
(3) "Responsible Sourcing: Raw Materials Sourcing Report", p. 27. </t>
  </si>
  <si>
    <t>(1) Not disclosed.
(2) Not disclosed. In relation to conflict minerals, Hexagon discloses working closely with suppliers “to collect all necessary data as proof of strict compliance”. It discloses that it requires all suppliers to complete a Conflict Mineral Report Template, provided by the RMI. It further discloses that it is “in the process of implementing an online tool for all areas to ensure that the issue is managed in a robust and strict way." However, it does not disclose any of the details of smelters which it gathers from these processes.
(3)-(4) Not disclosed.</t>
  </si>
  <si>
    <t>(2) Hexagon (March 2019), "Sustainability Report 2018", https://vp208.alertir.com/afw/files/press/hexagon/HEXAGON_Sustainability_Report_2018.pdf, p. 23.</t>
  </si>
  <si>
    <t>(1) and (4) Not disclosed.</t>
  </si>
  <si>
    <t>Panasonic (2019), "Sustainability Data Book 2019", https://www.panasonic.com/global/corporate/sustainability/pdf/sdb2019e.pdf#page=154, p. 120-121.</t>
  </si>
  <si>
    <t>(1) Dell (July 2019), "Statement Against Slavery and Human Trafficking",  https://i.dell.com/sites/doccontent/corporate/corp-comm/en/Documents/dell-california-trafficking.pdf, p.1.</t>
  </si>
  <si>
    <t xml:space="preserve">(1) Not disclosed.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(2) Not disclosed.
</t>
  </si>
  <si>
    <t>(1) Hexagon (March 2019), "Sustainability Report 2018", https://vp208.alertir.com/afw/files/press/hexagon/HEXAGON_Sustainability_Report_2018.pdf, p. 18</t>
  </si>
  <si>
    <t>(1) KLA Corp. (2018), "Corporate Social Responsibility Report 2018", https://www.kla-tencor.com/documents/KLA_Report_CSR_2018.pdf, p. 29.</t>
  </si>
  <si>
    <t>(1) Not disclosed. LG Electronics discloses that it carried out "CSR risk self-assessment activities for key suppliers" and that began using the RBA Self-Assessment Questionnaire as an assessment tool for suppliers. However, its assessment does not appear to go beyond monitoring and auditing suppliers and does not seem to be specific to identifying forced labor risks.
(2) Not disclosed.</t>
  </si>
  <si>
    <t>(1)*LG Electronics (2019) "2018-2019 LG Electronics Sustainability Report", https://www.lg.com/global/pdf/Sustainability-Report/2018-2019%20Sustainability%20Report.pdf, p. 56. 
*LG Electronics (undated), "CSR Management System", https://www.lg.com/global/sustainability/csr-framework/csr-management-system. Accessed 18 October 2019.</t>
  </si>
  <si>
    <t>(1) Panasonic (1 July 2018), "Supply Chain CSR Promotion Guidelines", https://www.panasonic.com/global/corporate/management/procurement/for-suppliers/pdf/guideline_E.pdf, p. 2.</t>
  </si>
  <si>
    <t>(2) LG Electronics (undated), "CSR in Supply Chain", https://www.lg.com/global/sustainability/business-partner/csr-in-supply-chain. Accessed 18 October 2019.</t>
  </si>
  <si>
    <t>Hexagon discloses that in selecting suppliers it gives “particular preference to suppliers that are in the forefront of environmental focus and work and that live up to the goals and values expressed in the United Nations Global Compact’s ten principles in the areas of human rights, labour rights, environment and anti-corruption." It also discloses that one of the aspects on which it selects suppliers is “whether the supplier has practices in place to ensure they adhere to Hexagon Code of Business Conduct and Ethics” which includes provisions on forced labor. However, the company does not disclose outcomes on this process.</t>
  </si>
  <si>
    <t xml:space="preserve">*Hexagon, (6 May 2019), "Code of Business Conduct and Ethics", https://investors.hexagon.com/~/media/Files/H/Hexagon-IR/documents/2019_Code_of_Conduct_eng.pdf, p. 6.
*Hexagon (March 2019), "Sustainability Report 2018", https://vp208.alertir.com/afw/files/press/hexagon/HEXAGON_Sustainability_Report_2018.pdf, p. 23.
</t>
  </si>
  <si>
    <t>(1) Dell discloses that its Supplier Principles, which include provisions to address forced labor, human trafficking and child labor, form part of its standard contract language for all suppliers. However, it does not appear include the right to freedom of association and collective bargaining within these principles.
(2)-(3) Not disclosed.</t>
  </si>
  <si>
    <t>(1)*Dell (July 2019), "Statement Against Slavery and Human Trafficking",  https://i.dell.com/sites/doccontent/corporate/corp-comm/en/Documents/dell-california-trafficking.pdf, p.1.
*Dell (revised December 2017), "Dell Supplier Principles", https://i.dell.com/sites/doccontent/corporate/corp-comm/en/Documents/dell-supplier-principles.pdf.</t>
  </si>
  <si>
    <t>(1) The company discloses that it "enters into a standard purchase agreement that includes CSR related matters, such as human rights, safe working environment, and environmental consciousness" and that this agreement is based on its procurement policy which includes the ILO core labor standards but limits the right to freedom of association to compliance with local laws. The company does not disclose the language used in contracts.
(2)-(3) Not disclosed.</t>
  </si>
  <si>
    <t>(1) Dell (April 2015), "Dell Vulnerable Worker Policy", https://i.dell.com/sites/doccontent/corporate/corp-comm/en/Documents/vulnerable-worker-policy.pdf, p. 2.
(2) Dell (July 2019), "Statement Against Slavery and Human Trafficking",  https://i.dell.com/sites/doccontent/corporate/corp-comm/en/Documents/dell-california-trafficking.pdf, p.1.</t>
  </si>
  <si>
    <t xml:space="preserve">(1)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further evidence of this policy being implemented. </t>
  </si>
  <si>
    <t>(1)-(2) KLA Corp. (2018), "Corporate Social Responsibility Report 2018", https://www.kla-tencor.com/documents/KLA_Report_CSR_2018.pdf, p. 29.</t>
  </si>
  <si>
    <t>(1) LG Electronics discloses having a policy that "[s]uppliers shall not require workers to pay recruiting fees." However, it does not disclose who should bear the costs of the recruitment fees.
(2) Not disclosed.</t>
  </si>
  <si>
    <t>(1) LG Electronics Inc. (2018), "LGE Supplier Code of Conduct v 3.0", https://www.lg.com/global/pdf/business-partner/LGE%20Supplier%20CoC_Eng_v3.0(2018)_Eng%20final.pdf, p. 1.</t>
  </si>
  <si>
    <t>(1) Panasonic discloses that it "requests" suppliers to establish a policy that "suppliers, manpower supply companies, and staffing agents shall not collect any recruitment fees from workers." It also discloses that it "has established items to be checked that include ensuring that Panasonic-affiliated entities are not allowing temp agencies to collect any fees". However, it is not clear that this applies to its supply chains and it does not establish who should bear the cost.
(2) Not disclosed.</t>
  </si>
  <si>
    <t>(1) Panasonic (undated), "Respect for Human Rights: Efforts Concerning Human Rights", https://www.panasonic.com/global/corporate/sustainability/human_rights/approach.html#freedom. Accessed 17 October 2019.
*Panasonic (1 July 2018), "Supply Chain CSR Promotion Guidelines", https://www.panasonic.com/global/corporate/management/procurement/for-suppliers/pdf/guideline_E.pdf, p. 6.</t>
  </si>
  <si>
    <t>Panasonic "requests" suppliers to establish a policy that provides that "suppliers, manpower supply companies, and staffing agents...are not retaining workers’ passports or identification documents, as well as ensuring that they are providing workers with employment contracts, including terms of employment, in those workers’ native languages."
(1) See above. However, it does not demonstrate implementation of this policy.
(2) See above. However, it does not demonstrate implementation of this policy.
(3) Not disclosed.</t>
  </si>
  <si>
    <t>(1) Panasonic (1 July 2018), "Supply Chain CSR Promotion Guidelines", https://www.panasonic.com/global/corporate/management/procurement/for-suppliers/pdf/guideline_E.pdf, p. 18.</t>
  </si>
  <si>
    <t xml:space="preserve">(1) and (4) Not disclosed. </t>
  </si>
  <si>
    <t xml:space="preserve">(1) *Hexagon, (6 May 2019), "Code of Business Conduct and Ethics", https://investors.hexagon.com/~/media/Files/H/Hexagon-IR/documents/2019_Code_of_Conduct_eng.pdf, p. 9.
*Hexagon (March 2019), "Sustainability Report 2018", https://vp208.alertir.com/afw/files/press/hexagon/HEXAGON_Sustainability_Report_2018.pdf, p. 18.
</t>
  </si>
  <si>
    <t>(1) LG Electronics Inc. (2018), "LGE Supplier Code of Conduct v 3.0", https://www.lg.com/global/pdf/business-partner/LGE%20Supplier%20CoC_Eng_v3.0(2018)_Eng%20final.pdf, p. 6.</t>
  </si>
  <si>
    <t>(1)*Panasonic (1 July 2018), "Supply Chain CSR Promotion Guidelines", https://www.panasonic.com/global/corporate/management/procurement/for-suppliers/pdf/guideline_E.pdf, p. 18.
*Panasonic (2019), "Sustainability Data Book 2019", https://www.panasonic.com/global/corporate/sustainability/pdf/sdb2019e.pdf#page=154, p. 117.</t>
  </si>
  <si>
    <t xml:space="preserve">(1) Not disclosed. Xiaomi discloses having a "Corporation Integrity Hotline" through which reported violations can be submitted. However, it does not appear to be open to reported violations within its supply chains.
(2)-(5) Not disclosed. </t>
  </si>
  <si>
    <t>Xiaomi (undated), "Xiaomi Corporation Integrity Hotline powered by Convercent",  https://app.convercent.com/en-us/LandingPage/7babb18e-bdd3-e811-80e6-000d3ab6ebad</t>
  </si>
  <si>
    <t>(1) Hexagon (March 2019), "Sustainability Report 2018", https://vp208.alertir.com/afw/files/press/hexagon/HEXAGON_Sustainability_Report_2018.pdf, p. 23.
(4) Hexagon (March 2019), "Sustainability Report 2018", https://vp208.alertir.com/afw/files/press/hexagon/HEXAGON_Sustainability_Report_2018.pdf, pp. 18 and 23.</t>
  </si>
  <si>
    <t>(1) Not disclosed. Panasonic discloses requesting a self-assessment from 3,000 suppliers in 2019 and that it "checked conditions on the ground" at four Thai suppliers and three Chinese suppliers in 2018. However, it does not disclose the percentage of suppliers monitored annually. 
(2)-(5) Not disclosed.</t>
  </si>
  <si>
    <t>(1) Panasonic (2019), "Sustainability Data Book 2019", https://www.panasonic.com/global/corporate/sustainability/pdf/sdb2019e.pdf#page=154, p. 119.</t>
  </si>
  <si>
    <t>(1) and (3) Hexagon (March 2019), "Sustainability Report 2018", https://vp208.alertir.com/afw/files/press/hexagon/HEXAGON_Sustainability_Report_2018.pdf, p. 23.</t>
  </si>
  <si>
    <t>(1) Panasonic discloses that it "requests" suppliers to establish a corrective action process "for timely correction of deficiencies identified by assessments". However, it does not disclose additional details on this process.
(2)-(4) Not disclosed.</t>
  </si>
  <si>
    <t>(1) Panasonic (1 July 2018), "Supply Chain CSR Promotion Guidelines", https://www.panasonic.com/global/corporate/management/procurement/for-suppliers/pdf/guideline_E.pdf, p. 19.</t>
  </si>
  <si>
    <t>KLA Corp. (2018), "Corporate Social Responsibility Report 2018", https://www.kla-tencor.com/documents/KLA_Report_CSR_2018.pdf, p. 26.</t>
  </si>
  <si>
    <t>(2) The Guardian (21 November 2016), "Samsung and Panasonic accused over supply chain labour abuses in Malaysia". Accessed 21 October 2019. 
(3) The Guardian (9 May 2017), "Alleged labour abuses: Panasonic and Samsung reforms fall short, say activists",
https://www.theguardian.com/global-development/2017/may/09/panasonic-samsung-alleged-supply-chain-labour-abuses-reforms-fall-short-malaysia?utm_content=buffer9fa98&amp;utm_medium=social&amp;utm_source=twitter.com&amp;utm_campaign=buffer. Accessed 21 November 2019.</t>
  </si>
  <si>
    <t>Business &amp; Human Rights Resource Centre (25 March 2019), "Panasonic Did Not Respond", https://www.business-humanrights.org/en/panasonic-did-not-respond.</t>
  </si>
  <si>
    <t>https://www.modernslaveryregistry.org/companies/19184-arista-networks-inc</t>
  </si>
  <si>
    <t>Numerous entities listed, but not the global parent company: https://www.modernslaveryregistry.org/explore?company_name=fujifilm</t>
  </si>
  <si>
    <t xml:space="preserve">Statements published by 10 subsidiaries on Registry. UK subsidiary statement included in source (Fujifilm UK Limited). </t>
  </si>
  <si>
    <t>Fujifilm (September 2018), "UK Slavery Act Statement",  https://www.fujifilm.eu/fileadmin/corporate/download/UK_Slavery_Act_Statement/11-2018_FUJIFILM_UK_UK_Slavery_Act_Statement.pdf</t>
  </si>
  <si>
    <t>https://www.modernslaveryregistry.org/companies/7790-maxim-integrated-products-inc</t>
  </si>
  <si>
    <t xml:space="preserve">The company has published a joint statement (undated). </t>
  </si>
  <si>
    <t xml:space="preserve">*Maxim Integrated Products (undated), "Prevention of forced labor and human trafficking", https://www.maximintegrated.com/content/dam/files/aboutus/company/california-transparency-in-supply-chains-act.pdf
*Registry: http://www.modernslaveryregistry.org/companies/7790-maxim-integrated-products-inc/statements/9618. Accessed 2 October 2019. </t>
  </si>
  <si>
    <t>https://www.modernslaveryregistry.org/companies/9612-renesas-electronics-europe-ltd</t>
  </si>
  <si>
    <t>UK Modern Slavery Statement made by Renesas Electronics Europe Ltd/GmbH.</t>
  </si>
  <si>
    <t xml:space="preserve">Renesas (29 August 2016), "Modern Slavery Act Transparency Statement", https://www.renesas.com/eu/en/about/company/profile/modern-slavery-act.html. Accessed 2 October 2019. </t>
  </si>
  <si>
    <t>https://www.modernslaveryregistry.org/companies/8486-xilinx-inc</t>
  </si>
  <si>
    <t xml:space="preserve">Xilinx (2019), "Statement pursuant to the California Transparency in Supply Chains Act of 2010 and the United Kingdom Modern Slavery Act 2015", https://www.xilinx.com/publications/about/CA_Transparency_Act_2010_UK_Modern_Slavery_Act_Statement.pdf. Accessed 2 October 2019. </t>
  </si>
  <si>
    <t>Fujifilm USA has published three Modern Slavery Statements for its subsidiaries: Fujifilm North America Graphics Division, Fujifilm Imaging Colorants Inc., FujiFilm Dimatix Inc.</t>
  </si>
  <si>
    <t>*Fujifilm USA (26 September 2018), "Modern Slavery and Human Trafficking", https://www.fujifilmusa.com/shared/bin/FUJIFILM%20North%20America%20Graphics%20Division%20Modern%20Slavery%20Act%20Statement.pdf. Accessed 2 October 2019. 
*Registry: http://www.modernslaveryregistry.org/companies/19689-fujifilm-holdings-america-corporation/statements/28520</t>
  </si>
  <si>
    <t>*Maxim Integrated Products (undated), "Prevention of forced labor and human trafficking", https://www.maximintegrated.com/content/dam/files/aboutus/company/california-transparency-in-supply-chains-act.pdf</t>
  </si>
  <si>
    <t>Xilinx has published a joint statement, dated 2019.</t>
  </si>
  <si>
    <t>(1) The company states that "suppliers are required to operate in accordance with the Supplier Code of Conduct," which outlines the company's expectations including in the area of labor and human rights and "is compiled with references made to international principles, such as the Responsible Business Alliance, International Labour Standards of International Labour Organisation (ILO)." AAC Technologies also states that "all suppliers are to communicate clearly our policies on ... forced labour." However, the supplier code is not publicly available, and therefore it is unclear whether the code requires suppliers to adhere to the ILO core labor standards or only references them.</t>
  </si>
  <si>
    <t>(1) AAC Technologies (2018), "2018 Sustainability Report", https://www.aactechnologies.com/uploadfile/2019/0508/AAC_SustainabilityRpt18_ENG_20190507_1557280606.pdf, p. 29.</t>
  </si>
  <si>
    <t>(1) The company notes that its suppliers are expected to meet certain requirements, including the EICC Code of Conduct. On the same page, the company links to RBA Code of Conduct 6.0. The RBA code covers forced labor, child labor, and discrimination. However, the code limits the right to freedom of association and collective bargaining to conformance with local law.</t>
  </si>
  <si>
    <t>(1) Arista Networks, "Responsible Supply Chains", https://www.arista.com/en/company/sustainability. Accessed 11 October 2019.</t>
  </si>
  <si>
    <t>(1) Fujifilm CSR Procurement Guideline for Suppliers (v 1, June 2015) states that it "requests" suppliers to comply with CSR requirements. Fujifilm CSR Procurement Guideline for Suppliers is posted on the Japanese corporate website but not the global corporate website. On the Japanese corporate website, the document is available in English, Japanese, and Chinese. The code includes respect for human rights, and the company calls out specifically individual rights including forced labor, child labor (as defined by ILO), discrimination, and the right to freedom of association and collective bargaining. The code includes a checklist for each item.</t>
  </si>
  <si>
    <t>(1) Fujifilm Holdings (June 2015), "Fujifilm CSR Procurement Guideline for Suppliers", https://www.fujifilm.co.jp/corporate/environment/procurement/concept/pack/pdf/index_pdf_02_en.pdf, p. 3.</t>
  </si>
  <si>
    <t xml:space="preserve">(1) Maxim Integrated, "Prevention of Forced Labor and Human Trafficking", https://www.maximintegrated.com/content/dam/files/aboutus/company/california-transparency-in-supply-chains-act.pdf, p. 1.
Maxim Integrated, "Code of Corporate Social Responsibility", https://www.maximintegrated.com/content/dam/files/aboutus/company/code-of-corporate-social-responsibility.pdf, p. 2. </t>
  </si>
  <si>
    <t>(1) Not disclosed. Renesas states that it "will not practice or tolerate forced labor" in its Code of Conduct. The Code of Conduct refers to human rights and individual rights, including forced labor, child labor, and discrimination. (Freedom of association is mentioned as part of the company's CSR procurement promotion activities but is not referenced in the Code of Conduct or Procurement Policy.) However, the Code of Conduct notes that its standards apply to Renesas executives and employees and does not refer to suppliers. 
Renesas also states that it is committed to "ensuring that there is no slavery or human trafficking in our business or in our supply chain" in its Modern Slavery Statement. However, it does not explicitly disclose whether suppliers are required to comply with its Code of Conduct, which outlines ILO core labor standards. 
Further, its Procurement Policy states that "we follow a comprehensive supplier evaluation and selection process that places top most emphasis on CSR and BCM," but does not detail human rights or labor rights expectations.</t>
  </si>
  <si>
    <t xml:space="preserve">(1) Renesas, "Code of Conduct", https://www.renesas.com/us/en/about/company/profile/code-of-conduct.html. Accessed 1 October 2019. 
Renesas, "Promotion of CSR Procurement", https://www.renesas.com/eu/en/about/company/procurement/supplier.html.
Renesas (signed 29 August 2016), "Modern Slavery Statement", https://www.renesas.com/eu/en/about/company/profile/modern-slavery-act.html. Accessed 14 October 2019. 
Renesas, "Procurement Policy", https://www.renesas.com/eu/en/about/company/procurement/policy.html. Accessed 1 October 2019. </t>
  </si>
  <si>
    <t>(1) Xilinx requires its suppliers to "commit to upholding the human rights of workers," which include the following individual rights: 
1. "all work shall be voluntary,"
2. "workers will not be required to turn over identification materials as a condition of employment," 
3. "no child labor will be used," 
4. "working hours and wages shall be set fairly and in accordance with local laws," 
5. "all employees shall be treated humanely without threat or harassment, coercion, or unlawful discrimination of any kind," 
6. "employees shall enjoy the freedom of association."
These rights are outlined in its Supplier Ethics and Compliance Policy. However, the supplier policy does not explicitly cover the right to collective bargaining.</t>
  </si>
  <si>
    <t>(1) Xilinx (October 2015), "Supplier Ethics and Compliance Policy", https://www.xilinx.com/publications/about/supplier-ethics-and-compliance-policy.pdf, p. 1.</t>
  </si>
  <si>
    <t>(1) ZTE, "2018 Sustainability Report", https://res-www.zte.com.cn/mediares/zte/Files/PDF/white_book/CSR201905280912EN.pdf, p. 64.</t>
  </si>
  <si>
    <t xml:space="preserve">(1) Not disclosed. AAC Technologies mentions that responsibility over ESG policies fall on the following departments: Strategic Development, Environmental Management, Health and Safety, Green Products Division, Quality Assurance, Human Resources, Investor Relations, CSR and Legal. However, it is unclear which of these departments implement supply chain policies related to forced labor and human trafficking. 
(2) Not disclosed. AAC Technologies also states that its board oversees the execution of the company’s sustainability strategy, but it is unclear whether this strategy includes supply chain policies related to forced labor and human trafficking. </t>
  </si>
  <si>
    <t>AAC Technologies (2018), "2018 Sustainability Report",https://www.aactechnologies.com/uploadfile/2019/0508/AAC_SustainabilityRpt18_ENG_20190507_1557280606.pdf, p. 10.</t>
  </si>
  <si>
    <t>Arista Networks, "Responsible Supply Chains", https://www.arista.com/en/company/sustainability. Accessed 11 October 2019.</t>
  </si>
  <si>
    <t xml:space="preserve">(1) Maxim Integrated, "Prevention of Forced Labor and Human Trafficking", https://www.maximintegrated.com/content/dam/files/aboutus/company/california-transparency-in-supply-chains-act.pdf, p. 1.
(2) Maxim Integrated (Amended 29 August 2019), "Governance and Corporate Responsibility Committee Charter", https://s21.q4cdn.com/176677460/files/doc_downloads/gov_doc/2019/09/v2/Governance-and-Corporate-Responsibility-Committee-Charter-amended-August-29-2019.pdf, p. 1-2. </t>
  </si>
  <si>
    <t xml:space="preserve">(1) Renesas states that it has established the CSR Promotion Committee and the Internal Control Promotion Committee, chaired by the CEO, to address CSR issues. The CSR Promotion department is responsible for matters related to CSR activities, which include those involving suppliers. The Internal Control Promotion Committee deliberates on matters related to CSR activities and compliance.  
As part of its responsibilities, the Internal Control Promotion Committee oversees risks related to human rights abuse. However, Renesas does not disclose details on whether these committees are responsible for implementing supply chain policies regarding forced labor and human trafficking. 
(2) Not disclosed. Renesas does not mention whether a board member or board committee has oversight over its supply chain policies related to forced labor and human trafficking. </t>
  </si>
  <si>
    <t>(1) Renesas (updated 1 October 2019), "Corporate Governance Report", https://www.renesas.com/jp/ja/about/ir/management/pdf/governance-report.pdf, p. 21.
Renesas, "Compliance", https://www.renesas.com/kr/en/about/company/csr/report-csr/compliance.html. Accessed 1 October 2019. 
Renesas, "Modern Slavery Statement", https://www.renesas.com/eu/en/about/company/profile/modern-slavery-act.html. Accessed 14 October 2019. 
(2) Renesas (updated 1 October 2019), "Corporate Governance Report", https://www.renesas.com/jp/ja/about/ir/management/pdf/governance-report.pdf, p. 21.</t>
  </si>
  <si>
    <t xml:space="preserve">(1) Xilinx states that all inquiries regarding the Supplier Ethics and Compliance Policy should be sent to its Global Compliance Department. The Supplier Ethics and Compliance Policy addresses forced labor. However, it does not provide specific details on which entity is responsible for implementing supply chain policies that address forced labor and human trafficking. 
(2) Not disclosed. Xilinx does not provide specific details on whether a board member or board committee has oversight of the company's supply chain policies related to forced labor and human trafficking. </t>
  </si>
  <si>
    <t>(1) Xilinx (October 2015), "Supplier Ethics and Compliance Policy", https://www.xilinx.com/publications/about/supplier-ethics-and-compliance-policy.pdf, p. 3.</t>
  </si>
  <si>
    <t xml:space="preserve">(1) ZTE mentions that it has a Sustainability Management Committee and a CSR management team for suppliers. However, it does not explicitly disclose whether this team is responsible for implementing supply chain policies that address forced labor and human trafficking. 
(2) Not disclosed. ZTE does not disclose whether a board member or board committee has oversight of its supply chain policies related to forced labor and human trafficking. </t>
  </si>
  <si>
    <t>(1) ZTE, "2018 Sustainability Report", https://res-www.zte.com.cn/mediares/zte/Files/PDF/white_book/CSR201905280912EN.pdf, p. 13 and 62.</t>
  </si>
  <si>
    <t xml:space="preserve">(1) AAC Technologies (25 December 2017), "Stakeholder Engagement", https://www.aactechnologies.com/en/index.php?m=content&amp;c=index&amp;a=show&amp;catid=48&amp;id=47. Accessed 25 September 2019. </t>
  </si>
  <si>
    <t>(1) Not disclosed.
(2) Arista Networks discloses that it is a member of the Electronic Industry Citizenship Coalition but does not disclose further detail on its level of engagement. The company also reports that it is a member of the Responsible Minerals Initiative. However, it does not disclose how it actively participates in either initiative to address forced labor risks.</t>
  </si>
  <si>
    <t xml:space="preserve">(2) Arista Networks, "Sustainability", https://www.arista.com/en/company/sustainability. Accessed 24 September 2019. </t>
  </si>
  <si>
    <t xml:space="preserve">(1) Fujifilm, "4.5 Human Rights", https://www.fujifilmholdings.com/en/sustainability/pdf/2019/society.pdf, p. 13.
(2) Fujifilm (October 2018), "2018 Sustainability Report", https://www.fujifilm.com/sustainability/report/pdf/index/ff_sr_2018_en_all_a4.pdf, p. 10. 
Fujifilm, "4.1 Employee Overview",  https://www.fujifilmholdings.com/en/sustainability/pdf/2019/society.pdf, p. 15-16.
 Fujifilm, "4.5 Human Rights", https://www.fujifilmholdings.com/en/sustainability/pdf/2019/society.pdf, p. 12.
</t>
  </si>
  <si>
    <t xml:space="preserve">(1) Not disclosed. Renesas mentions that it conducts trainings for employees to raise awareness of human rights and hosts various events during Human Rights Week every year. However, it is unclear whether the company has engaged with external stakeholders on the issue of forced labor and human trafficking. 
(2) Not disclosed. It is unclear if Renesas has actively participated in multi-stakeholder or industry initiatives focused on eradicating forced labor and human trafficking. </t>
  </si>
  <si>
    <t>(1)-(2) Renesas, "CSR Activities 2018",  https://www.renesas.com/us/en/about/company/csr/pdf/2018-csr.pdf, p. 7.</t>
  </si>
  <si>
    <t xml:space="preserve">(1) Not disclosed. Xilinx does not provide examples of engagement on forced labor and human trafficking with external stakeholders. 
(2) Not disclosed. Xilinx reports that it participates in RBA Online, an online data management for RBA members and its suppliers. However, Xilinx is not listed as a member on the RBA website and it does not provide any examples of participating in a multi-stakeholder or industry initiative focused on forced labor and human trafficking. </t>
  </si>
  <si>
    <t xml:space="preserve">(2) Xilinix, "Corporate Responsibility Report 2016", https://www.xilinx.com/publications/about/corporate-responsibility-2016.pdf, p. 12.
RBA, "Members", http://www.responsiblebusiness.org/about/members/. Accessed 14 October 2019.  </t>
  </si>
  <si>
    <t>(1) Not disclosed. ZTE engages with its suppliers on CSR issues through trainings and conferences. However, it is unclear whether the company has engaged with external local stakeholders on forced labor and human trafficking issues, beyond its suppliers. 
(2) ZTE participated in Joint Audit Cooperation's Supplier Academy, "a CSR joint audit organization formed by telecom operators", which "focuses on developing training to help suppliers assess and improve the social, ethical and environmental performance issues inherent within their own supply chains." The Academy aims to improve "understanding of how to audit for forced labour and poor payment practices." [The company's US subsidiary, ZTE (USA), Inc. is also an RBA member.] However, it does not disclose details on how it engages with initiatives or peers on forced labor.</t>
  </si>
  <si>
    <t>(1) AAC Technologies (2018), "2018 Sustainability Report," https://www.aactechnologies.com/uploadfile/2019/0508/AAC_SustainabilityRpt18_ENG_20190507_1557280606.pdf, p. 28.</t>
  </si>
  <si>
    <t xml:space="preserve">(1) Not disclosed. Arista Networks does not disclose the names and addresses of its first-tier suppliers. 
(4) Not disclosed. Arista Networks does not provide data points on its suppliers' workforce. </t>
  </si>
  <si>
    <t xml:space="preserve">Arista Networks, "Sustainability", https://www.arista.com/en/company/sustainability. Accessed 24 September 2019. </t>
  </si>
  <si>
    <t xml:space="preserve">(1) Not disclosed. Fujifilm discloses that its primary suppliers operate in Japan, Europe, and the United States. It also states that "the majority of the suppliers of our production materials are Japan-based companies, with other from advanced and emerging countries." However, the company does not disclose the names and addresses of its suppliers.
(4) Not disclosed. Fujifilm does not provide data points on its suppliers' workforce. However, it does provide data on the number of suppliers that conducted self-checks and the results of these assessments. </t>
  </si>
  <si>
    <t>(1) Fujifilm, "4.5.4 Prevention and Mitigation of Adverse Impact on Human Rights and Progress", https://www.fujifilmholdings.com/en/sustainability/pdf/2019/society.pdf, p. 14.
Fujifilm, "2.4 Supply Chain Management", https://www.fujifilmholdings.com/en/sustainability/pdf/2019/governance.pdf, p. 13. 
(2) Fujifilm, "2.4 Supply Chain Management", https://www.fujifilmholdings.com/en/sustainability/pdf/2019/governance.pdf, p. 16.</t>
  </si>
  <si>
    <t xml:space="preserve">Maxim Integrated, "2019 Corporate Responsibility Report", https://s21.q4cdn.com/176677460/files/doc_downloads/2019/2019-Maxim-Corporate-Responsibility-Report.pdf, p. 36. </t>
  </si>
  <si>
    <t xml:space="preserve">(1) Not disclosed. Renesas does not provide the names and addresses of its first-tier suppliers. 
(4) Not disclosed. It also does not provide data points on its suppliers' workforce. </t>
  </si>
  <si>
    <t xml:space="preserve">Renesas, "2018 Financial Report", https://www.renesas.com/jp/ja/about/ir/library/pdf/fy2018/2018-financial-report.pdf.
Renesas, "CSR Initiatives",  https://www.renesas.com/jp/en/about/company/csr/report-csr/initiative.html#supplier. Accessed 1 October 2019. </t>
  </si>
  <si>
    <t xml:space="preserve">(1) Xilinx lists its database of partners, including suppliers, on its Xilinx Partner Program page. However, the database does not indicate whether partners are first-tier suppliers. 
(4) Not disclosed. The supplier does not provide data points on its suppliers' workforce. </t>
  </si>
  <si>
    <t xml:space="preserve">(1) Xilinx, "Xilinx Partner Program", https://www.xilinx.com/alliance.html. Accessed 2 October 2019. </t>
  </si>
  <si>
    <t xml:space="preserve">(1) Not disclosed. ZTE does not provide data about its first-tier suppliers, including their names and addresses. 
(4) Not disclosed. </t>
  </si>
  <si>
    <t>ZTE, "2018 Sustainability Report", https://res-www.zte.com.cn/mediares/zte/Files/PDF/white_book/CSR201905280912EN.pdf.</t>
  </si>
  <si>
    <t xml:space="preserve">(1) Not disclosed. The company states that "irregular assessments are conducted to ensure suppliers comply with the Code" (i.e., its supplier code that covers forced labor). However it does not undertake a broader risk assessment beyond looking at compliance of individual suppliers.
(2) Not disclosed. AAC Technologies does not provide details on forced labor risks in different tiers of its supply chain. </t>
  </si>
  <si>
    <t xml:space="preserve">(1) AAC Technologies (2018), "2018 Sustainability Report", https://www.aactechnologies.com/uploadfile/2019/0508/AAC_SustainabilityRpt18_ENG_20190507_1557280606.pdf, p. 29. </t>
  </si>
  <si>
    <t xml:space="preserve">(1) Not disclosed. The company notes that it uses the EICC (now RBA) supplier self-assessments to assess risks at its suppliers. However, it does not describe a more comprehensive approach to assessing forced labor risks across its supply chains.
(2) Not disclosed. </t>
  </si>
  <si>
    <t xml:space="preserve">(1) Not disclosed. Fujifilm discloses that it assesses suppliers with a primary risk evaluation, which involves selecting suppliers that are subject to self-assessment. The checklists used in the self-assessments are based on CSR standards issued by the UN and RBA. Depending on the results of the self-assessment, Fujifilm may conduct an onsite assessment. The company notes that it has "placed top priority on identifying and addressing human rights issues in its supply chain," but beyond assessments of individual suppliers, it does not disclose a broader assessment undertaken to identify forced labor risks in its supply chains.
(2) Not disclosed. However, Fujifilm does disclose potential human rights issues in the Fujifilm Group and human rights issues considered important for the chemical and construction materials industries. With regards to the latter, as sub-areas of forced labor it discloses "deposits and papers" and "trafficking in human" as "important" and "forced overtime" as "most important" human rights issues in its supply chains.
Fujifilm also notes that priority human rights issues related to employees of suppliers, contractors and cooperation companies are "appropriate labor conditions, labor management, health and safety management" and "consideration for rights and safety of foreign workers (especially in factories)." </t>
  </si>
  <si>
    <t xml:space="preserve">(1) Fujifilm (October 2018), "2018 Sustainability Report," https://www.fujifilm.com/sustainability/report/pdf/index/ff_sr_2018_en_all_a4.pdf, p. 44-45.
(2) Fujifilm (October 2018), "2018 Sustainability Report," https://www.fujifilm.com/sustainability/report/pdf/index/ff_sr_2018_en_all_a4.pdf, p. 45. 
Fujifilm, "4.5.3 Priority Human Rights Issues to Be Addressed (Identified Human Rights Risks)", https://www.fujifilmholdings.com/en/sustainability/pdf/2019/society.pdf, p. 14. </t>
  </si>
  <si>
    <t xml:space="preserve">(1) Not disclosed. Maxim Integrated conducts EICC self-assessment questionnaires (SAQ) for relevant facilities on an annual basis. It asks suppliers to share their SAQ results. It also hires the EICC to conduct  on-site audits at relevant manufacturing facilities regarding adherence to the EICC Code of Conduct. However, it does not describe a broader approach to assessing forced labor risks across its supply chains, beyond individual supplier assessments. 
(2) Not disclosed. Maxim Integrated also does not provide details on forced labor risks in different tiers of its supply chain. </t>
  </si>
  <si>
    <t>(1) Maxim Integrated, "Prevention of Forced Labor and Human Trafficking", https://www.maximintegrated.com/content/dam/files/aboutus/company/california-transparency-in-supply-chains-act.pdf, p. 1.</t>
  </si>
  <si>
    <t xml:space="preserve">(1) Not disclosed. Renesas includes human rights abuses as part of its list of major compliance risks. However, it is unclear whether the compliance promotion structure, headed by the Internal Control Promotion Committee, conducts comprehensive  assessments that focus on identifying forced labor and human trafficking risks in its supply chains. 
(2) Not disclosed. Renesas notes that human rights abuses is a major compliance risk but does not disclose specific risks in different tiers of its supply chains. </t>
  </si>
  <si>
    <t xml:space="preserve">(1) Renesas, "Compliance",  https://www.renesas.com/kr/en/about/company/csr/report-csr/compliance.html. Accessed 1 October 2019. </t>
  </si>
  <si>
    <t xml:space="preserve">(1) Not disclosed. Xilinx states that it "regularly conducts supply-chain verification activities to assess the risk of non-compliance with respect to the conduct of supplier business practices" and "regularly performs on-site audits of supplier business, management and quality systems to evaluate supplier compliance with Xilinx standards." However, it does not explain whether these activities are part of broader assessments that identify forced labor risks in its supply chain. 
(2) Not disclosed. Xilinx does not provide details on forced labor risks identified in different tiers of its supply chain. </t>
  </si>
  <si>
    <t>(1)-(2) Xilinx, "Statement Pursuant to the California Transparency in Supply Chains Act of 2010 and the United Kingdom Modern Slavery Act 2015", https://www.xilinx.com/programmable/about/Corporate-Responsibility/CA_Transparency_Act_2010_UK_Modern_Slavery_Act_Statement_2015.pdf, p. 1.</t>
  </si>
  <si>
    <t xml:space="preserve">(1) ZTE, "2016 Sustainability Report", https://res-www.zte.com.cn/mediares/zte/Files/PDF/white_book/2016CSRReportEN20170620.pdf, p. 68. </t>
  </si>
  <si>
    <t xml:space="preserve">(2) Not disclosed. AAC Technologies does not disclose responsible purchasing practices in the first tier of its supply chain, including planning and forecasting. 
(3) Not disclosed. The company also does not provide details about procurement incentives to first-tier suppliers for encouraging or rewarding good labor practices. </t>
  </si>
  <si>
    <t>(2)-(3) AAC Technologies (2018), "2018 Sustainability Report", https://www.aactechnologies.com/uploadfile/2019/0508/AAC_SustainabilityRpt18_ENG_20190507_1557280606.pdf.</t>
  </si>
  <si>
    <t xml:space="preserve">(2) Not disclosed. Arista Networks does not disclose responsible purchasing practices in the first tier of its supply chain, including planning and forecasting. 
(3) Not disclosed. The company also does not provide details about procurement incentives to first-tier suppliers for encouraging or rewarding good labor practices. </t>
  </si>
  <si>
    <t>(2)-(3) Not disclosed. The company notes it has conducted "CSR procurement" in collaboration with its suppliers, but does not provide further details.
[With regards to raw materials, Fujifilm discloses that Fuji Xerox (joint venture between Fujifilm and Xerox) procures pulp from forests with consideration for environmental and human rights. Fuji Xerox has established the "Environmental, Health, and Safety Requirements regarding Paper Procurement" for this purpose. The provision requirement appear to be focused on environmental risks as it covers compliance with laws and codes of practice, sustainable forest management, disclosure of reused pulp source, chemical substance safety, elimination of chlorine bleaching process in paper production, and use of an environmental management system.]</t>
  </si>
  <si>
    <t xml:space="preserve">(2) Fujifilm (October 2018), "2018 Sustainability Report," https://www.fujifilmholdings.com/en/sustainability/pdf/2018/ff_sr_2018_en_all.pdf, 45.
Fujifilm (30 November 2004), "Fuji Xerox Formulates Environmental, Health and Safety Requirements for Paper Procurement", https://www.fujixerox.co.jp/eng/company/headline/2004/1207_paper_procurement.html. Accessed 14 October 2019. </t>
  </si>
  <si>
    <t xml:space="preserve">(2) Not disclosed. Maxim Integrated states that it requires suppliers to comply with its Code of Corporate Responsibility and Code of Conduct and Ethics, but it does not mention specific responsible purchasing practices, such as planning and forecasting. 
(3) Not disclosed. Maxim Integrated also does not disclose  information on procurement incentives to first-tier suppliers. </t>
  </si>
  <si>
    <t>(2)-(3) Maxim Integrated, "Partnerships with Suppliers", https://www.maximintegrated.com/en/company/corporate-responsibility/suppliers/index.cfm. Accessed 14 October 2019.</t>
  </si>
  <si>
    <t xml:space="preserve">(2) Not disclosed. Renesas states that it "will not engage in unfair or unjust activities such as excluding their [suppliers'] business activities or abusing a dominant position (e.g. unjust restraints on business activities, forcing mutual dealings, delaying subcontract payments, unreasonably returning goods, demanding unjust price reductions, etc.)" However, it does not disclose specific responsible purchasing practices in the first tier of its supply chain.
(3) Not disclosed. The company also does not provide information about procurement incentives to first-tier suppliers to encourage or reward good labor practices. </t>
  </si>
  <si>
    <t xml:space="preserve">(2)-(3) Renesas, "Code of Conduct", https://www.renesas.com/us/en/about/company/profile/code-of-conduct.html. Accessed 1 October 2019. </t>
  </si>
  <si>
    <t xml:space="preserve">(2) Not disclosed. Xilinx does not provide information about responsible purchasing practices in the first tier of its supply chains. 
(3) Not disclosed. Xilinx does not provide information about procurement incentives to first-tier suppliers to encourage or reward good labor practices. </t>
  </si>
  <si>
    <t>Xilinx, "Fiscal Year 2017 Corporate Responsibility Report", https://www.xilinx.com/publications/about/corporate-responsibility-2017.pdf.</t>
  </si>
  <si>
    <t xml:space="preserve">(2) Not disclosed. ZTE recognizes suppliers at its Global Partners' Day event, but it is unclear whether the recognition encompasses good labor practices. 
(3) Not disclosed. It also does not provide details on responsible purchasing practices in the first tier of its supply chains. </t>
  </si>
  <si>
    <t>(1) Not disclosed. AAC Technologies states that "all suppliers are to communicate clearly our policies on ... forced labour." However, it is unclear whether these expectations are integrated into contracts.</t>
  </si>
  <si>
    <t>(1) AAC Technologies, "2018 Sustainability Report", https://www.aactechnologies.com/uploadfile/2019/0508/AAC_SustainabilityRpt18_ENG_20190507_1557280606.pdf, p. 29.</t>
  </si>
  <si>
    <t>(1) Not disclosed. The company notes that it has supplier agreements which focus on encouraging its suppliers to adhere to the EICC (now RBA) code, however it is unclear whether expectations are integrated into contracts.</t>
  </si>
  <si>
    <t>(1) Not disclosed. With regards to GRI reporting, the company noted "n/a" under "contracts that include human rights clauses."</t>
  </si>
  <si>
    <t>(1) Fujifilm (October 2018), "2018 Sustainability Report," https://www.fujifilmholdings.com/en/sustainability/pdf/2018/ff_sr_2018_en_all.pdf, Attached Reference, p. 7.</t>
  </si>
  <si>
    <t xml:space="preserve">(1) Maxim Integrated, "Prevention of Forced Labor and Human Trafficking", https://www.maximintegrated.com/content/dam/files/aboutus/company/california-transparency-in-supply-chains-act.pdf, p. 1. </t>
  </si>
  <si>
    <t xml:space="preserve">(1) Not disclosed. Renesas states that "response to CSR" is included in the final overall evaluation of suppliers before signing an agreement and opening a transaction account. However, it is unclear whether the ILO core labor standards are integrated into supplier contracts as the company does not disclose the contracts or language used in contracts. </t>
  </si>
  <si>
    <t xml:space="preserve">(1) Renesas, "Transaction Procedure", https://www.renesas.com/eu/en/about/company/procurement/flow.html. Accessed 14 October 2019. </t>
  </si>
  <si>
    <t xml:space="preserve">(1) Not disclosed. Xilinx states that it requires suppliers to respect the ILO core labor standards (though it does not mention the right to collective bargaining explicitly), but it does not disclose whether these labor standards are integrated into supplier contracts. </t>
  </si>
  <si>
    <t xml:space="preserve">(1) Not disclosed. ZTE refers to individual rights under the ILO core labor standards, but it does not disclose whether they are integrated in supplier contracts. </t>
  </si>
  <si>
    <t>ZTE, "2018 Sustainability Report", https://res-www.zte.com.cn/mediares/zte/Files/PDF/white_book/CSR201905280912EN.pdf, p. 64.</t>
  </si>
  <si>
    <t xml:space="preserve">(1) Not disclosed. AAC Technologies does not disclose whether recruitment fees are fully forbidden, and it does not provide details on who should bear the cost. 
(2) Not disclosed. AAC Technologies does not disclose steps taken to ensure recruitment fees are reimbursed to workers or provide evidence of such payments. </t>
  </si>
  <si>
    <t>AAC Technologies, "2018 Sustainability Report", https://www.aactechnologies.com/uploadfile/2019/0508/AAC_SustainabilityRpt18_ENG_20190507_1557280606.pdf.</t>
  </si>
  <si>
    <t xml:space="preserve">(1) Fujifilm, (June 2015), "Fujifilm CSR Procurement Guideline for Suppliers", https://www.fujifilm.co.jp/corporate/environment/procurement/concept/pack/pdf/index_pdf_02_en.pdf, p. 8. </t>
  </si>
  <si>
    <t xml:space="preserve">(1) Maxim Integrated states that "workers should not be required to pay any fees to secure employment." However, it does not disclose whether the cost of recruitment should be borne by the employer. 
(2) Not disclosed. Maxim Integrated does not provide information on whether fees are reimbursed to workers and/or provides evidence of payment of recruitment-related fees by suppliers. </t>
  </si>
  <si>
    <t xml:space="preserve">(1) Maxim Integrated, "Code of Corporate Social Responsibility", https://www.maximintegrated.com/content/dam/files/aboutus/company/code-of-corporate-social-responsibility.pdf, p. 1. </t>
  </si>
  <si>
    <t>(1)-(2) Renesas (signed 29 August 2016), "Modern Slavery Statement", https://www.renesas.com/eu/en/about/company/profile/modern-slavery-act.html. Accessed 14 October 2019.</t>
  </si>
  <si>
    <t xml:space="preserve">(1)  Not disclosed. Xilinx does not provide details on recruitment fees for workers in its supply chain. 
(2) Not disclosed. Xilinx also does not disclose steps taken to ensure recruitment fees are reimbursed to workers nor provides evidence of payment of such fees. </t>
  </si>
  <si>
    <t>(1)-(2) Xilinx, Xilinx (October 2015), "Supplier Ethics and Compliance Policy", https://www.xilinx.com/publications/about/supplier-ethics-and-compliance-policy.pdf.
Xilinx, "Fiscal Year 2017 Corporate Responsibility Report", https://www.xilinx.com/publications/about/corporate-responsibility-2017.pdf.</t>
  </si>
  <si>
    <t xml:space="preserve">(1)-(2) Not disclosed. ZTE has established Management Procedures for Social
Recruitment, Regulations on Operation Management for China Campus Recruitment, and Guidelines of Compliance in Labor Employment to manage its recruitment process. However, it is unclear whether these documents address recruitment fees for workers in its supply chains. </t>
  </si>
  <si>
    <t>(1)-(2) ZTE, "2018 Sustainability Report", https://res-www.zte.com.cn/mediares/zte/Files/PDF/white_book/CSR201905280912EN.pdf, p. 50.</t>
  </si>
  <si>
    <t>Not disclosed. Fujifilm discloses the number of union members among employees in its group. However, the number does not appear to include workers in its supply chain.</t>
  </si>
  <si>
    <t xml:space="preserve">Fujifilm, "4.2.3 Freedom of Association", https://www.fujifilmholdings.com/en/sustainability/pdf/2019/society.pdf, p. 6. </t>
  </si>
  <si>
    <t xml:space="preserve">(1) Not disclosed. Maxim Integrated specifically refers to respecting freedom of association in its Code of Corporate Responsibility. However, it does not disclose whether it works with independent local or global trade unions to support freedom of association in its supply chain.
(4) Not disclosed. The company also does not disclose examples of how it has improved freedom of association and/or collective bargaining for its suppliers' workers. </t>
  </si>
  <si>
    <t xml:space="preserve">(1) Not disclosed. Renesas does not disclose whether it works with independent local or global trade unions to support freedom of association in its supply chains. 
(4) Not disclosed. Renesas refers to freedom of association as part of its CSR procurement promotion activities. However, it does not provide specific examples of how it has worked to promote freedom of association in its supply chains.  </t>
  </si>
  <si>
    <t xml:space="preserve">(1) &amp; (4) Renesas, "Acting Together With Suppliers", https://www.renesas.com/eu/en/about/company/procurement/supplier.html. Accessed 14 October 2019. </t>
  </si>
  <si>
    <t xml:space="preserve">(1) Not disclosed. Xilinx states that it requires suppliers to respect freedom of association, but it does not disclose specific steps to ensure freedom of association for workers in its supply chains. 
(4) Not disclosed. Xilinx also does not provide examples of how it improved freedom of association and/or collective bargaining for suppliers' workers. </t>
  </si>
  <si>
    <t>(1) &amp; (4) Xilinx (October 2015), "Supplier Ethics and Compliance Policy", https://www.xilinx.com/publications/about/supplier-ethics-and-compliance-policy.pdf.</t>
  </si>
  <si>
    <t xml:space="preserve">(1) ) Not disclosed. ZTE states that it requires suppliers to respect freedom of association, but it does not disclose specific steps taken to ensure freedom of association for workers in its supply chains. 
(4) Not disclosed. ZTE also does not provide examples of how it has improved freedom of association and/or collective bargaining for its suppliers' workers. </t>
  </si>
  <si>
    <t>(1) &amp; (4) ZTE, "2018 Sustainability Report", https://res-www.zte.com.cn/mediares/zte/Files/PDF/white_book/CSR201905280912EN.pdf, p.64.</t>
  </si>
  <si>
    <t xml:space="preserve">(1) Fujifilm (Revised in April 2019), "Human Rights Statement," https://www.fujifilmholdings.com/en/sustainability/vision/human/index.html.
Fujifilm, "Sustainability Report 2019 Management Performance", https://www.fujifilmholdings.com/en/sustainability/pdf/2019/management.pdf, p. 77. 
Fujifilm, "Contact Sustainability", https://www.fujifilmholdings.com/en/form/general/input.php?id=FHCSREn. Accessed 14 October 2019. </t>
  </si>
  <si>
    <t>(1) &amp; (4) Maxim Integrated (February 2019), "2019 Corporate Responsibility Report", https://s21.q4cdn.com/176677460/files/doc_downloads/2019/2019-Maxim-Corporate-Responsibility-Report.pdf, p. 14.
Maxim Integrated Ethics Point, https://secure.ethicspoint.com/domain/media/en/gui/27259/index.html. Accessed 21 October 2019.</t>
  </si>
  <si>
    <t xml:space="preserve">(1) Renesas, "Compliance",  https://www.renesas.com/kr/en/about/company/csr/report-csr/compliance.html. Accessed 1 October 2019. 
(4) Renesas, "Compliance",  https://www.renesas.com/kr/en/about/company/csr/report-csr/compliance.html. Accessed 1 October 2019. </t>
  </si>
  <si>
    <t xml:space="preserve">(1) Not disclosed. Xilinx states that it has established programs for anonymous reporting of incidents by employees, but it does not provide details on whether these channels are available to suppliers' workers and the contact details do not seem to be publicly available.
(4) Not disclosed. Xilinx also does not disclose data about the practical operation of programs for anonymous reporting. </t>
  </si>
  <si>
    <t>(1) &amp; (4) Xilinx, "Xilinx Code of Responsibility", https://www.xilinx.com/publications/about/Xilinx_Code_of_Social_Responsibility.pdf, p. 3.</t>
  </si>
  <si>
    <t xml:space="preserve">(1) ZTE, "2018 Sustainability Report", https://res-www.zte.com.cn/mediares/zte/Files/PDF/white_book/CSR201905280912EN.pdf, p. 22 and 61. </t>
  </si>
  <si>
    <t xml:space="preserve">A(1) Not disclosed. AAC Technologies states that it has "established multiple channels of communication including hotline, email, text messages, face-to-face meetings and online platforms such as WeChat." However, it is unclear whether these channels are open to stakeholders beyond its own employees and how it responds to complaints and violations of its supplier code.
A(2) Not disclosed. AAC Technologies does not provide examples of outcomes of its remedy process in practice. </t>
  </si>
  <si>
    <t>A(1) AAC Technologies (2018), "2018 Sustainability Report", https://www.aactechnologies.com/uploadfile/2019/0508/AAC_SustainabilityRpt18_ENG_20190507_1557280606.pdf, p. 20.</t>
  </si>
  <si>
    <t>A(1) Fujifilm, "Sustainability Report 2019 Management Performance", https://www.fujifilmholdings.com/en/sustainability/pdf/2019/management.pdf, p. 77.</t>
  </si>
  <si>
    <t xml:space="preserve">(1) Not disclosed. Maxim Integrated states that suppliers can report violations to the compliance officer or anonymously through a third-party hotline. However, the company does not disclose a process for responding to potential complaints or violations related to forced labor and human trafficking in its supply chains. 
(2) Not disclosed. Maxim Integrated does not provide examples of outcomes resulting from its remedy process. </t>
  </si>
  <si>
    <t xml:space="preserve">(1)-(2) Maxim Integrated, "2019 Corporate Responsibility Report", https://s21.q4cdn.com/176677460/files/doc_downloads/2019/2019-Maxim-Corporate-Responsibility-Report.pdf, p. 14. </t>
  </si>
  <si>
    <t xml:space="preserve">(1) Renesas, "Compliance", https://www.renesas.com/jp/en/about/company/csr/report-csr/compliance.html. Accessed 1 October 2019. </t>
  </si>
  <si>
    <t>(1)-(2) Xilinx, "Xilinx Code of Responsibility", https://www.xilinx.com/publications/about/Xilinx_Code_of_Social_Responsibility.pdf, p. 3.</t>
  </si>
  <si>
    <t xml:space="preserve">(1) Not disclosed. ZTE mentions various reporting channels. However, it does not provide details about the process for responding to potential complaints and/or violations related to forced labor and human trafficking in its supply chains. 
(2) Not disclosed. It also does not provide examples of outcomes of its remedy process. </t>
  </si>
  <si>
    <t xml:space="preserve">(1)-(2) ZTE, "2018 Sustainability Report", https://res-www.zte.com.cn/mediares/zte/Files/PDF/white_book/CSR201905280912EN.pdf,p. 22. </t>
  </si>
  <si>
    <t>Not disclosed. As a Full Member of the RBA, Cisco uses the RBA-ONLINE database to share audit reports and as an educational tool for employees and suppliers. Its Ethicsline also has a webform. However, neither of these mechanisms amount to efforts to eradicate forced labor or human trafficking by means of technology as the company has not itself developed technology solutions focused on these aspects.</t>
  </si>
  <si>
    <t xml:space="preserve">(1) Not disclosed. The company does not disclose details of a process for responding to allegations and providing remedy to workers. </t>
  </si>
  <si>
    <t xml:space="preserve">(2) Not disclosed. Hitachi discloses that it has made a request for corrective action and it has "received the reply that the requirement is made to Cal-Comp." However, it does not make clear that it has engaged with the stakeholders reportedly affected in the allegation.
(3) Not disclosed. The company does not report any remedial outcomes for workers. 
(4) Not disclosed. </t>
  </si>
  <si>
    <t xml:space="preserve">(2) Not disclosed. Infineon states that "the cases described are not consistent with ourself-commitment and requirements towards our supply chain." It states that it has addressed the concerns to the supplier. However, it is not clear that it has engaged with the affected stakeholders in the allegation. 
(3) Not disclosed. The company does not report any outcomes of remedy for the workers. 
(4) Not disclosed. </t>
  </si>
  <si>
    <t xml:space="preserve">Danwatch (2019), "Forced labor behind European electronics," https://danwatch.dk/en/undersoegelse/forced-labour-behind-european-electronics/. Accessed 11 October 2019. </t>
  </si>
  <si>
    <t xml:space="preserve">Not disclosed. The company has not disclosed a response to the allegation or any steps taken to address it. </t>
  </si>
  <si>
    <t>(2)-(4) Not disclosed.</t>
  </si>
  <si>
    <t>(1) Not disclosed. Panasonic disclosed that it would "consider" doing a more in-depth survey that does not rely solely on its suppliers information. However, it does not dislcose a process for responding to such allegations.</t>
  </si>
  <si>
    <t>(1)-(2) *Applied Materials (undated), "Leadership", http://www.appliedmaterials.com/company/about/leadership#executives. Accessed 27 August 2019.
*Applied Materials (undated), "Committee Composition", http://www.appliedmaterials.com/company/investor-relations/governance/committee-composition. Accessed 27 August 2019. 
*Applied Materials (undated), "Applied Materials CSR Report 2018", http://www.appliedmaterials.com/files/2018_csr_rev2.pdf, p. 6 and 17.
* Applied Materials, 2018 Additional Disclosure, https://www.business-humanrights.org/sites/default/files/2018-04%20KTC%20ICT_Applied%20Response.xlsx, accessed 23 October 2019.</t>
  </si>
  <si>
    <t>(1)-(2)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*Hewlett Packard Enterprise (undated), "Living Progress",  https://www.hpe.com/us/en/living-progress.html#latestInformation. Accessed 4 September 2019. 
*Hewlett Packard Enterprise (undated), "Leadership" https://www.hpe.com/uk/en/leadership.html. Accessed 4 September 2019.
*Hewlett Packard Enterprise (undated), "Board of Directors", https://investors.hpe.com/governance. Accessed 4 September 2019.
(2) HPE, Nominating, Governance and Social Responsibility Committee, https://investors.hpe.com/governance/committees/nominating-governance-and-social-responsibility-committee. Accessed 23 October 2019.</t>
  </si>
  <si>
    <t xml:space="preserve">(1) Hitachi states that the Chief Procurement Officer and procurement department is responsible for CSR supply chain management. The Chief Procurement Officer leads the company's Value Chain Integration Division, who discuss CSR supply chain policies and initiatives.  As this is disclosed within the company's procurement guidelines, it is implied this includes the company's supply chain standard addressing forced labor. 
The company also discloses a sustainability promotion division which organises sustainability promotion meetings and CSR meetings. 
Hitachi reports that its Executive Sustainability Committee "examined the opportunities and risks presented by the 17 sustainable development goals (SDGs)." It also states the committee is responsible for developing policies that address the social issues in the SDGs. 
(2) Not disclosed. The company's executive sustainability committee does not appear to comprise independent or non-executive directors. </t>
  </si>
  <si>
    <t>(1)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9 and 35. 
*Micron (undated), "Leadership", https://www.micron.com/about/our-company/leadership. Accessed 2 September 2019.
(2) *Micron (undated), "Accelerating Sustainability: 2019 Sustainability Report", https://www.micron.com/-/media/client/global/documents/general/about/sustainability_report_2019.pdf?la=en, p. 9. 
*Micron (18 January 2017), "Governance and Sustainability Committee", https://www.micron.com/about/our-commitment/operating-thoughtfully/governance/governance-and-sustainability-committee.</t>
  </si>
  <si>
    <t xml:space="preserve">(1) Microsoft discloses that it has a human rights group established in 2018 to focus on responsible sourcing. This includes experts from its social and environmental accountability team, indirect procurement, cloud supply chain, and the human rights team. It states that this team develops cross-company strategies. Further, the company states that the "social and environmental accountability [SEA] team within the Microsoft Experience and Devices Group is responsible for SEA programs that include human rights responsibilities for device packaging and hardware suppliers." The company's SEA program includes its supplier code of conduct (which covers forced labor). 
Additionally, the company reports that its Strategic Sourcing and Manufacturing staff have integrated responsible sourcing requirements into their business objectives. 
(2) Microsoft reports that the "Regulatory and Public Policy Committee of Microsoft’s Board of Directors is responsible for reviewing Microsoft's corporate responsibility policies and programs including human rights." This includes ethical business practices and responsible sourcing. However, no further detail is disclosed. </t>
  </si>
  <si>
    <t xml:space="preserve">(1) Sony discloses that its CSR and compliance groups, its employee &amp; general affairs groups, and procurement groups "take the lead in promoting responsible sourcing activities in cooperation with other related head office divisions." It states that the CSR group at its head office "formulates group-wide supply chain management policy. 
The company reports that the representative director and president of Sony Global Manufacturing &amp; Operations Corporation is responsible for implementing the supply chain management policy, with guidance from the corporate executive officer leading on production and procurement. 
The company also states that the Senior Executive Officer for CSR is responsible for the implementation of the supply chain code of conduct, as well as the senior executive officer for production and procurement. 
Sony also states that its CSR team is responsible for analyzing human rights risks throughout the business and supply chains, and reports to the CEO of CSR, who "works with relevant functions such as procurement, compliance, and employees to manage potential human rights issues related to Sony's business activities and supply chains." 
(2) Not disclosed. </t>
  </si>
  <si>
    <t xml:space="preserve">(1) Fujifilm (October 2018), "2018 Sustainability Report", https://www.fujifilm.com/sustainability/report/pdf/index/ff_sr_2018_en_all_a4.pdf, p. 44.
Fujifilm, "Our Approach to CSR and Related Policies", https://www.fujifilm.com/sustainability/approach/. Accessed 14 October 2019. 
Fujifilm (October 2018), "2018 Sustainability Report", https://www.fujifilm.com/sustainability/report/pdf/index/ff_sr_2018_en_all_a4.pdf, p. 46.
Fujifilm Group Human Rights Statement (Revised in April 2019), https://www.fujifilmholdings.com/en/sustainability/vision/human/index.html.
(2) Fujifilm, "Governance", https://www.fujifilmholdings.com/en/sustainability/svp2030/governance/#. Accessed 14 October 2019. </t>
  </si>
  <si>
    <t>(1) LG Electronics discloses launching an "Executive Council for Sustainability Management" consisting of executive employees in the labor, human rights and supply chain management teams. It discloses that this team "plays a leading role to decide CSR agenda which are reported to the BOD and CSR Committee and to strengthen our task execution while also to promote inter-departmental collaboration." However, it does not disclose further details on whether / how this team is responsible for the implementation of supply chain policies relevant to forced labor.
(2) Not disclosed.</t>
  </si>
  <si>
    <t>Not disclosed.
The company discloses a set of ethical corporate management practice principles, however they are available only in Taiwanese. 
Largan also discloses that the highest-level manager of the Administration Department serves as representative of "the CSR organization." This staff member is responsible for organizing a meeting every six months with representatives from all departments to jointly promote CSR and report the results to the Board of Directors. However, the company has not disclosed a supply chain policy that addresses forced labor and human trafficking and staff responsible for dealing with supply chain (forced) labor.</t>
  </si>
  <si>
    <t xml:space="preserve">(1) Murata discloses a CSR management committee, established on the basis of the company's CSR Charter, which addresses forced labor (elsewhere, the company states that it has asked its suppliers to comply with both the CSR Charter and its other expectations of suppliers). However, it does not give details on the responsibilities of the CSR management committee or whether it is responsible for implementing the company's supply chain human and labor rights policies.
[Additonally, Murata discloses that it has formulated a management system on human rights and labor and for implementing its policies, but references this in relation to its own worksites only, rather than its suppliers.]
(2) Murata discloses that its CSR management committee "mainly consists of Board of Directors." It states that the committee has had discussions regarding the prohibition of forced labor, but provides no further detail on whether the board has oversight of supply chain policies relating to forced labor, or on the board's discussions on the topic of forced labor. </t>
  </si>
  <si>
    <t xml:space="preserve">(1) The company reports that "specialists" at Infineon are responsible for reviewing the corporate social responsibility questionnaires (which include social and human rights criteria) which are distributed to suppliers. No further detail on responsibility for policies and standards relating to forced labor is disclosed. 
(2) Not disclosed. </t>
  </si>
  <si>
    <r>
      <t>(1) Not disclosed. Lam Research states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 It discloses that oversight for this program "requires an internal cross-functional team." However, it does not disclose further details on this responsibility and it does not specify that this includes responsibility for the day-to-day implementation of its supplier code of conduct (beyond the pilot project).</t>
    </r>
    <r>
      <rPr>
        <sz val="11"/>
        <color rgb="FFFF0000"/>
        <rFont val="Calibri"/>
        <family val="2"/>
        <scheme val="minor"/>
      </rPr>
      <t xml:space="preserve"> 
</t>
    </r>
    <r>
      <rPr>
        <sz val="11"/>
        <rFont val="Calibri"/>
        <family val="2"/>
        <scheme val="minor"/>
      </rPr>
      <t xml:space="preserve">
(2) Not disclosed. </t>
    </r>
  </si>
  <si>
    <t>(1) SK Hynix discloses having a “Partner Collaboration Team under the Purchase Strategy Team” and that “Global Compliance and CSM Promotion are in charge of fair practice and social environmental impact management of suppliers,” but it does not explicitly state that these teams hold responsibility for the implementation of its Supplier Code of Conduct.
(2) Not disclosed.</t>
  </si>
  <si>
    <t xml:space="preserve">(1) STMicroelectronics states that at corporate level, its supply chain team promotes sustainable sourcing "and develops long-term relationships by choosing suppliers and subcontractors with robust social and environmental standards and practices."
It also discloses that it has a Sustainability Council, responsible for managing the strategy and governance of sustainability, and that its President of Human Resources and Corporate Social Responsibility has overall responsibility for sustainability.  
It does not disclose further detail on responsibility for implementation of the RBA code of conduct (which covers forced labor). 
(2) Not disclosed. </t>
  </si>
  <si>
    <t xml:space="preserve">(1) Not disclosed. 
(2) Motorola discloses that in 2018 its governance and nominating committee of the board of directors added the responsibility to review environmental, social and governance strategy and policies. It does not disclose further detail on oversight of the supplier code of conduct, or board discussions on covering forced labor. </t>
  </si>
  <si>
    <t>(1) Not disclosed.
(2) Amphenol discloses that its Code of Business Conduct and Ethics and its Anti-Human Trafficking &amp; Slavery Statement have been approved by its Board of Directors. It also notes that its "corporate sustainability initiatives are supported and reviewed by Amphenol's Board of Directors." However, it does not disclose ongoing oversight of supply chain labor policies, and details, such as how often the board is updated, who at the board is responsible, etc.</t>
  </si>
  <si>
    <t>(1) Not disclosed. The company discloses having an in-house team of legal and compliance professionals to ensure compliance with relevant policies. However, it does not give any specific details on responsibilities for the implementation of supply chain labor provisions.
(2) Not disclosed. [Hexagon discloses that its own code of conduct is approved by its board of directors, and while it strives for its suppliers to follow the code, this is not a uniform requirement for all of its suppliers.]</t>
  </si>
  <si>
    <t xml:space="preserve">(1) Not disclosed. 
(2) In its additional disclosure from 2018, the company states that the board of directors approved its UK Modern Slavery Statement as well as "supply chain policy addressing human trafficking and forced labor." However, it does not outline a regular review process by the board for that policy, or whether the board has oversight. </t>
  </si>
  <si>
    <t>(1) [The company has established a Global Social and Environmental Responsibility (SER) Committee to ensure that SER policy (which includes forced labor, but does not apply to upstream suppliers) is implemented. It also discloses that the Group’s spokesperson and special assistant to the CEO, Louis Woo, acts as Chairman of the committee.SER teams are established within each of Foxconn's business groups.]
In its 2018 Additional Disclosure, the company notes that the "SER team is not only responsible for internal SER initiatives, but also for supply chain. The SER team in Procurement Department is specialized in supply chain management."  It does not provide further details, such as how the company’s committee cooperates with the rest of the company, or reports or escalates concerns regarding the implementation of labor standards in the supply chains. 
(2) Not disclosed.</t>
  </si>
  <si>
    <t>(1) Maxim Integrated states that it has established the Corporate Social Responsibility Council. This entity is "responsible for implementing our [Maxim Integrated's] policies and procedures regarding socially responsible business practices, which includes the prevention of forced labor and human trafficking." The Council is also responsible  for ensuring relevant Maxim personnel and those of the company's relevant suppliers receive training on the CSR Code (which covers forced labor). The Corporate Social Responsibility Council is comprised of representatives from various functions including Environmental, Health and Safety, Human Resources, Procurement, Manufacturing, and Legal.
(2) Maxim Integrated discloses that it has established the Governance and Corporate Responsibility Committee, whose responsibilities include reviewing significant environmental and corporate social responsibility issues related to the company. The committee is required to include at least three board members. However, it is unclear whether this committee oversees supply chain policies related to forced labor and human trafficking. (The Code of Corporate Social Responsibility covers labor and human rights including  forced labor.)</t>
  </si>
  <si>
    <t xml:space="preserve">(1) Not disclosed. 
(2) The company discloses that its board has a Governance Committee which is responsible for reviewing the "corporate responsibility and sustainability policies and programs, such as human rights, social and environmental, as well as the Company’s public reporting on these topics." It is not clear that this committee has oversight of policies and programs relating to forced labor in the supply chains, i.e. the RBA code of conduct. </t>
  </si>
  <si>
    <r>
      <t xml:space="preserve">(1) Best Buy discloses a cross-functional </t>
    </r>
    <r>
      <rPr>
        <b/>
        <sz val="11"/>
        <rFont val="Calibri"/>
        <family val="2"/>
        <scheme val="minor"/>
      </rPr>
      <t>corporate responsibility and sustainability advisory committee</t>
    </r>
    <r>
      <rPr>
        <sz val="11"/>
        <rFont val="Calibri"/>
        <family val="2"/>
        <scheme val="minor"/>
      </rPr>
      <t xml:space="preserve">, a cross-functional </t>
    </r>
    <r>
      <rPr>
        <b/>
        <sz val="11"/>
        <rFont val="Calibri"/>
        <family val="2"/>
        <scheme val="minor"/>
      </rPr>
      <t>conflict minerals and human rights advisory committee</t>
    </r>
    <r>
      <rPr>
        <sz val="11"/>
        <rFont val="Calibri"/>
        <family val="2"/>
        <scheme val="minor"/>
      </rPr>
      <t xml:space="preserve">, and a </t>
    </r>
    <r>
      <rPr>
        <b/>
        <sz val="11"/>
        <rFont val="Calibri"/>
        <family val="2"/>
        <scheme val="minor"/>
      </rPr>
      <t>corporate responsibility and sustainability team</t>
    </r>
    <r>
      <rPr>
        <sz val="11"/>
        <rFont val="Calibri"/>
        <family val="2"/>
        <scheme val="minor"/>
      </rPr>
      <t xml:space="preserve">. The corporate responsibility and sustainability team are responsible for auditing the factories where the company's private-label products are assembled, and the company states that the team works with the factories "to improve workplace conditions and labor practices." [The company does not seem to have its own factories, hence this applies to its supply chains.]
(2) Best Buy discloses that its independent nominating, corporate governance &amp; public policy committee of its board of directors has oversight of corporate responsibility and sustainability. It states that it annually reviews its corporate responsibility and sustainability program, and discusses risks and strategies with management. However, it does not disclose oversight of supply chain policies addressing forced labor specifically. </t>
    </r>
  </si>
  <si>
    <t>(1) NVIDIA discloses having a Combatting Trafficking in Persons Compliance Program (it makes clear in its modern slavery statement that it "expects" its suppliers to comply with the corresponding policy). It states that its Senior Manager of HR Operations, Jennifer Green (Ops Manager), leads the Program and its design and implementation. 
[It also discloses that it employs social and environmental compliance engineers in its "worldwide operations organization" who manage issues including human rights and conflict minerals. However, it does not disclose whether this includes a responsibility to implement its supply chain policies relevant to forced labor.]
(2) It discloses that its board of directors oversees its CSR work and that it is briefed annually on the risks and progress involved. However, it is unclear whether this includes oversight of its supply chain policies that address forced labor.</t>
  </si>
  <si>
    <t xml:space="preserve">(1) Microsoft discloses that suppliers must train their managers, employees, and agents to understand the contents of the supplier code of conduct. The company discloses that this training must be conducted annually. It states that there is a supplier version available of the Microsoft supplier code of conduct training, which it provides to suppliers. 
(2) Microsoft discloses that after establishing a grievance pilot project at six first-tier and second-tier suppliers in FY2017, it conducted refresher orientations for workers where it provided "education on labor rights." 
(3)-(4) Not disclosed. The company states that it works with first-tier hardware factories on worker development and life skills, including the HER Women Health project, and Migrant Parenting training, but it is not clear that it engages workers on their labor rights. </t>
  </si>
  <si>
    <t xml:space="preserve">(1) Not disclosed. Renesas states that it has established a Renesas Electronics Group Hotline, which serves as a third-party external contact point that suppliers can use to report compliance issues. However, it is unclear whether this hotline is available to workers in the supply chain. Further, details about the hotline, such as phone numbers and email addresses, are not publicly available. 
(4) Not disclosed. Renesas reports that the Renesas Electronics Group Hotline was used 12 times in fiscal year 2018 for consultations or reporting. However, the company does not disclose whether any of these cases were submitted by supply chain workers or their representatives. </t>
  </si>
  <si>
    <t xml:space="preserve">(1)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(4) Not disclosed. The company also does not provide data about the practical operation of its grievance mechanism. </t>
  </si>
  <si>
    <t>(1) * Western Digital, "Business integrity and ethics," https://www.westerndigital.com/company/corporate-sustainability/business-integrity-ethics. Accessed 11 September 2019.
* Western Digital, Ethics Line, https://secure.ethicspoint.com/domain/media/en/gui/48999/index.html. Accessed 23 october 2019.</t>
  </si>
  <si>
    <t>(1) The company uses the RBA Code version 6.0 as its supplier code of conduct (see 1.2(1)), which requires suppliers to provide an effective grievance mechanism allowing workers to report violations against the code. However, no mechanism seems to be available for worker representatives, such as unions or local NGOs, to report labor rights violations.
[KLA-Tencor also discloses having a grievance mechanism. However, it is only available to employees of the company and not to suppliers' workers or their legitimate representatives.]
(4) Not disclosed.</t>
  </si>
  <si>
    <t>(1) Not disclosed. The company's supplier code mentions suppliers should establish and adopt a system that manages "worker feedback and participation," but does not refer to a grievance mechanism.
(2)-(5) Not disclosed.</t>
  </si>
  <si>
    <t>SK Hynix (2017), "Supplier Code of Conduct", http://www.skhynix.com/static/filedata/fileDownload.do?seq=418.</t>
  </si>
  <si>
    <t xml:space="preserve">Skyworks Solutions, "Supplier Sustainability Specification", http://www.skyworksinc.com/downloads/suppliers/SQ030337.pdf. Accessed 23 October 2019. </t>
  </si>
  <si>
    <t>(1) *Motorola (2019), "Motorola Solutions 2018 Corporate Responsibility Report", https://www.motorolasolutions.com/content/dam/msi/docs/about-us/cr/2018_corporate_responsibility_report_v9.pdf, p. 8 and 9. Accessed 30 September 2019. 
*Motorola, "Supplier Code of Conduct," https://www.motorolasolutions.com/en_us/about/company-overview/corporate-responsibility/governance-and-policies/supplier-code-conduct.html. Accessed 23 October 2019. 
(4) Motorola (2019), "Motorola Solutions 2018 Corporate Responsibility Report", p. 8.</t>
  </si>
  <si>
    <t xml:space="preserve">* Hitachi (2018), "Sustainability Report 2018", http://www.hitachi.com/sustainability/download/pdf/en_sustainability2018.pdf, p. 46. Accessed 10 October 2019. 
*  Hitachi (2018), "Hitachi Group CSR Procurement Guideline," http://www.hitachi.com/procurement/csr/csr/__icsFiles/afieldfile/2019/07/31/HSC_CSR_GB_E.pdf. Accessed 23 October 2019. </t>
  </si>
  <si>
    <t>*Murata Manufacturing, "Suppliers", https://www.murata.com/en-global/about/csr/people/suppliers. Accessed 28 August 2019. 
*Murata Manufacturing (April 2018), "Additional Disclosure", https://www.business-humanrights.org/sites/default/files/2018-04%20KnowTheChain%20ICT%20-%20Murata.pdf, p. 10. Accessed 28 August 2019.
* Murata, "Procurement Guidelines," https://www.murata.com/en-global/about/procurement?intcid5=com_xxx_xxx_cmn_bc_xxx. Accessed 23 october 2019.</t>
  </si>
  <si>
    <t xml:space="preserve">(1) Not disclosed. Murata discloses a "supplier consultation window" which it states can be used by suppliers to report legal violations or social improprieties - in dealings with Murata. This is not publicly available. 
It additionally states that it has an external hotline, but that this is for use by Murata officers or employees. 
In its 2018 additional disclosure, the company also reports that it is encouraging its suppliers to have their own grievance mechanisms but does not require this and does not provide further information. However its procurement guidelines (both its 'Purchasing Policy' and 'Our Expectations of Suppliers') do not address grievance mechanisms.
It is therefore unclear that supply chain workers or their representatives have access to a grievance mechanism.
(2) Not disclosed. 
(3) Not disclosed. 
(4) Not disclosed. 
(5) Not disclosed. </t>
  </si>
  <si>
    <t>(1) AAC Technologies (2018), "2018 Sustainability Report", https://www.aactechnologies.com/uploadfile/2019/0508/AAC_SustainabilityRpt18_ENG_20190507_1557280606.pdf, p. 20 and 29.
(4) AAC Technologies (2018), "2018 Sustainability Report", https://www.aactechnologies.com/uploadfile/2019/0508/AAC_SustainabilityRpt18_ENG_20190507_1557280606.pdf, p. 20.</t>
  </si>
  <si>
    <t xml:space="preserve">(1) Not disclosed. Xilinx states that it has programs for reporting incidents for employees, but it does not provide details about the process for responding to potential complaints and/or violations related to forced labor in its supply chains. 
(2) Not disclosed. Xilinx also does not disclose examples of outcomes of its remedy process for supply chain workers. </t>
  </si>
  <si>
    <t xml:space="preserve">A(1) Not disclosed. Renesas states that it has established a Renesas Electronics Group Hotline, which serves as a third-party external contact point that suppliers can use to report compliance issues. However, it is unclear how potential complaints and/or violations are handled after they have been reported. 
A(2) Not disclosed. Renesas also does not report examples of outcomes of its remedy process for supply chain workers. </t>
  </si>
  <si>
    <t xml:space="preserve">Not disclosed.
The company has not responded to the allegation, or provided any information on steps it has taken to engage with those affected in the allegation and provide remedy. </t>
  </si>
  <si>
    <t xml:space="preserve">(1) The company states that "suppliers are required to provide remediation plans if any situation related to forced labor is identified and to provide immediate escalation to Microsoft." 
Microsoft discloses that its SEA team will conduct on-site investigations in the case of any allegations provioded by NGOs or others. It also states that if necessary, it will engage a third-party expert to investigate the allegations. 
It does not provide any further detail, such as timeframes, engagement with affected stakeholders, approval procedures, etc. </t>
  </si>
  <si>
    <r>
      <t xml:space="preserve">(1) Samsung states that it has been operating a hotline system to receive reports of violations including human rights violations in its suppliers' worksites since 2013. Complaints can be submitted via telephone, email or a mobile platform. 
It also states that in 2018 it sought to create further opportunities to report grievances, and has set up a "global communication address" for civil society, to improve stakeholder accessibility. 
Samsung's migrant worker guidelines also state that suppliers should have grievance mechanisms in place for migrant workers in their native language.
(2) The company states that </t>
    </r>
    <r>
      <rPr>
        <sz val="11"/>
        <color theme="9"/>
        <rFont val="Calibri"/>
        <family val="2"/>
        <scheme val="minor"/>
      </rPr>
      <t xml:space="preserve">posters displaying grievance channels in local languages are placed in offices, corridors, manufacturing sites, dining facilities, dormitories, and other high visibility locations. </t>
    </r>
    <r>
      <rPr>
        <sz val="11"/>
        <rFont val="Calibri"/>
        <family val="2"/>
        <scheme val="minor"/>
      </rPr>
      <t xml:space="preserve">
(3) Not disclosed. The hotline email address and phoneline, and the address for civil society, appear to be managed by Samsung. The hotline system online is operated by a third party. However, the company does not disclose any steps taken to ensure that suppliers' workers trust the mechanism. 
(4) Samsung reports that "the number of hotline reports has been decreasing due to suppliers' voluntary efforts." It reports that it received a total of 21 reports in 2018. 28% of these related to wages, and 5% related to work hours. 
(5) The company states "we assist our 1st-tier and 2nd-tier suppliers in voicing their grievances" through its hotline system and through on-site consultations. It does not disclose evidence that the mechanism has been used by workers below the first-tier. </t>
    </r>
  </si>
  <si>
    <r>
      <t xml:space="preserve">(1) Microsoft discloses a workers' voice hotline. It states that as of financial year 2019, this program has been extended to 153 supplier factories. It reports that this reaches 241,230 workers. 
Microsoft also specifies that the third party workers' voice hotline is available for workers to report concerns in China. 
In addition, the company discloses a business conduct hotline, which it states can be used to report human rights violations. It is not explicitly clear that this applies to supply chain violations, but the hotline is publicly available and appears to be accessible to anyone.
(2) The company's supplier code states that "suppliers must periodically provide workers with information and training on all grievance procedures." Microsoft also states that </t>
    </r>
    <r>
      <rPr>
        <sz val="11"/>
        <color theme="9"/>
        <rFont val="Calibri"/>
        <family val="2"/>
        <scheme val="minor"/>
      </rPr>
      <t>"on-site orientation in how to use our Worker’s Voice Hotline program was provided to 2,510 workers."</t>
    </r>
    <r>
      <rPr>
        <sz val="11"/>
        <rFont val="Calibri"/>
        <family val="2"/>
        <scheme val="minor"/>
      </rPr>
      <t xml:space="preserve">
(3) Microsoft discloses that in financial year 2016, 11 people operating its hotline which services its first-tier suppliers received training to increase their skills on basic counselling. It states that the training was delivered by a small, local organization with manufacturing supply chain experience, and psychological training experience. In addition, the company reports that complex cases will be referred to "an experienced organization that can provide comprehensive and professional psychological telephone counselling." 
(4) Microsoft discloses that the hotline which services its first-tier suppliers received 152 reports in financial year 2019 and that 25 cases are being followed up. It states "the majority of received inquiries/cases concerned wage calculation, resignation, work-shift and leave or holiday arrangement, social insurance, working hours, layoff, labor contract, delayed payment, and management attitude." 
(5) Microsoft states that "workers in our sub-tier suppliers who do not have direct business contract relationships with Microsoft utilized the hotline to report issues." No further detail is disclosed on this data. </t>
    </r>
  </si>
  <si>
    <t>(1) *HP (2015), "HP Supply Chain Foreign Migrant Worker Standard", http://h20195.www2.hp.com/V2/GetDocument.aspx?docname=c04484646. Accessed 6 September 2019.
*HP (2019), "Sustainable Impact Report 2018", http://h20195.www2.hp.com/v2/GetDocument.aspx?docname=c06293935, p. 67. Accessed 9 September 2019. 
*HP (2018), "Additional Disclosure", https://www.business-humanrights.org/sites/default/files/2017%20Additional%20disclosure%20-%20HP.pdf. Accessed P September 2019. 
(2) * *HP (2019), "Sustainable Impact Report 2018," p. 67.
HP (2018), "Additional Disclosure." Accessed 24 October 2019. 
(3) HP (2018), "Additional Disclosure", https://www.business-humanrights.org/sites/default/files/2017%20Additional%20disclosure%20-%20HP.pdf. Accessed 9 September 2019.</t>
  </si>
  <si>
    <t>(1) *Micron (undated), "Accelerating Sustainability: 2019 Sustainability Report", https://www.micron.com/-/media/client/global/documents/general/about/sustainability_report_2019.pdf?la=en.
* Micron (undated), Compliance Hotline, https://secure.ethicspoint.com/domain/media/en/gui/8715/index.html. Accessed 24 October 2019.</t>
  </si>
  <si>
    <r>
      <t>(1) Micron has a Compliance Hotline and states that "in most cases Compliance Hotline reports may be filed anonymously". It is operated by a third-party operater and is available 24 hours a day, 7 days a week. Standards including its Code of Business Conduct, which apply to its suppliers as well as its own employees and which incorporate the RBA standards, can be reported. The mechanism is publicly available, and so it can be used by</t>
    </r>
    <r>
      <rPr>
        <sz val="11"/>
        <color theme="5"/>
        <rFont val="Calibri"/>
        <family val="2"/>
        <scheme val="minor"/>
      </rPr>
      <t xml:space="preserve"> </t>
    </r>
    <r>
      <rPr>
        <sz val="11"/>
        <rFont val="Calibri"/>
        <family val="2"/>
        <scheme val="minor"/>
      </rPr>
      <t>suppliers' workers or their legitimate representatives.
(2) The mechanism is available in several European and Asian languages. However, the company does not report how the mechanism is communicted to suppliers' workers.
(3)-(5) Not disclosed.</t>
    </r>
  </si>
  <si>
    <t>(1) *TE Connectivity (2016), "TE Connectivity Guide to Supplier Social Responsibility", https://www.te.com/commerce/DocumentDelivery/DDEController?Action=srchrtrv&amp;DocNm=TEC-1015&amp;DocType=SS&amp;DocLang=EN, p. 22.</t>
  </si>
  <si>
    <t>(1) ASML states that its Speak Up Policy is open to the broader community. It states that the policy covers any possible violation of its Code of Conduct, Business Principles or its policies and procedures. While the company encourages those concerned to raise complaints internally, the Speak Up Service is also available which provides complainants with the opportunity to raise complaints anonymously, in their own language. ASML further states that it is an independent service provider and that it is available 24/7.
(2) As per (1), the company states that its Speak Up Policy is available in local languages and that it is availble 24/7. However, it does not demonstrate active communication of the policy to suppliers' workers.
(3) Not disclosed.
(4) Not disclosed. ASML states in its Annual Report that it registered 266 Speak Up complaints made by employees of the company and that most of these related to the company's commitment to "respect people and planet". However, it does not disclose the number of complaints made by non-employees.
(5) Not disclosed.</t>
  </si>
  <si>
    <t>EthicsPoint, "The Qualcomm Way", https://secure.ethicspoint.com/domain/media/en/gui/33575/index.html. Accessed 24 October 2019.</t>
  </si>
  <si>
    <t xml:space="preserve">*Sony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144. Accessed 2 October 2019. 
*Sony (2019), "Initiatives at Sony Electronics Manufacturing Sites," https://www.sony.net/SonyInfo/csr_report/sourcing/supplychain/manufacturing_sites.html. Accessed 2 October 2019. </t>
  </si>
  <si>
    <t xml:space="preserve">(1) The company discloses a compliance hotline operated by EthicsPoint. It states that this should be used to report violations of its Code of Ethics and Business Conduct which sets standards for its suppliers and clarifies that suppliers are expected to implement its supplier code. Further, the company's modern slavery statement includes details of the mechanism so that violations of the statement can be reported (the statement notes that Broadcom is committed to avoiding complicity in human rights abuse in its supply chains). The mechanism appears to be available to anyone. 
(2) Not disclosed. There is no evidence that the mechanism is communicated to suppliers' workers. The website states that "translators are available for reports submitted by telephone" but it is not clear which or how many languages are supported. 
(3)-(5) Not disclosed. </t>
  </si>
  <si>
    <t xml:space="preserve">(1) * Broadcom, "EthicsPoint: to file a report," https://secure.ethicspoint.com/domain/media/en/gui/41361/index.html. Accessed 24 October 2019.
* Broadcom (April 2019), "Broadcom's statement against slavery and human trafficking," https://docs.broadcom.com/docs/12395293, p. 1. Accessed 24 October 2019. </t>
  </si>
  <si>
    <t xml:space="preserve">(1) Hoya's supplier code of conduct includes an email address whereby violations of the code can be reported. The company does not specify who the mechanism is intended for, but it appears to be available to anyone to use. 
[Hoya discloses that it has established a helpline for whistleblowing purposes where there has been any violation of laws, regulations, or its Business Conduct Guidelines. It is not clear that this mechanism is available to anyone beyond its own employees.]
(2)-(5) Not disclosed. </t>
  </si>
  <si>
    <t xml:space="preserve">(1) Hoya discloses that it has a committee for the implementation and enforcement of its supplier code of conduct. It states that complaints received by the committee will be dealt with in collaboration with the relevant business division to respond to the report. However, no further details are disclosed, such timeframes, engagement with affected stakeholders, approval procedures, etc. 
(2) Not disclosed. </t>
  </si>
  <si>
    <t xml:space="preserve">(1) Within its Supplier CSR Guidelines, Canon states that anyone with concerns about human rights, labor, or other issues in its supply chains, including forced labor, they should use its "Feedback on CSR activities" webpage to submit their concerns. It reports that it will conduct an investigation based on what is reported. The submission form is publicly available and as such can be used by suppliers' workers and relevant stakeholders such as labor NGOs. 
(2)-(5) Not disclosed. </t>
  </si>
  <si>
    <t xml:space="preserve">(1) Not disclosed. Canon states that it will investigate grievances submitted to its inquiry page, but gives no further detail, such as timeframes, engagement with affected stakeholders, responsible parties, approval procedures, etc. 
(2) Not disclosed. </t>
  </si>
  <si>
    <t>(1)-(2)*Lam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9.</t>
  </si>
  <si>
    <t>(1) Not disclosed. The company notes that its "Ethics and Compliance Helpline reporting, investigations and trends are reported quarterly to the Board of Directors." It discloses no further details, such as timeframes, engagement with affected stakeholders, responsible parties, approval procedures, etc. 
(2) Not disclosed.</t>
  </si>
  <si>
    <t xml:space="preserve">(1) Hitachi's CSR procurement guideline suggests that with regards to "Worker Feedback and Participation," its suppliers should establish ongoing processes and that "methods of obtaining feedback from workers include establishing contact points such as hotlines where employees can make inquiries and report on matters of concern." It does not disclose a mechanism of worker representatives, such as unions or local NGOs to report labor rights violations.
[Hitachi discloses a "group-wide whistleblowing system." It states that this is in place to prevent illegal and unethical behavior, and can be used by Hitachi employees "but also by temporary staff and business partners, such as suppliers and distributors." It is not clear that the mechanism is intended for suppliers' workers or their representatives to report human rights violations in the supply chain and the mechanism does not appear to be publicly available.]
(2) Not disclosed. 
(3) Not disclosed. Reports are received by Hitachi's compliance department. 
(4) Not disclosed. 
(5) Not disclosed. </t>
  </si>
  <si>
    <t>(1) Amazon's supplier code states that suppliers must create a mechanism for workers to anonymously submit grievances. However, the company does not make any mechanism available for other stakeholders to report concerns such as unions, NGOs, or migrant worker rights organizations. 
(2)-(5) Not disclosed.</t>
  </si>
  <si>
    <t>(1) TSMC's supplier code requires suppliers to implement  "effective grievance mechanism, to assess employees’ understanding of and obtain feedback on or violations against practices and conditions covered by this Code" (which covers forced labor). A mechanism for worker representatives, such as unions or local NGOs, does not seem to be available.
[TSMC states that its Complaints Policy and Procedure for Certain Accounting &amp; Legal Matters provides a number of channels for reporting "business conduct concerns". It states that these mechanisms are open to external parties as well as being open to employees of the company. However, since the data on the mechanism refers to employees only, it appears as though it only considers grievances by employees and not by suppliers' workers. In addition, the policy states that all channels are for reporting accounting and legal matters and it does not appear to include the company's Supplier Code of Conduct.]
(2) Not disclosed.
(3) Not disclosed. The company states that "in 2017, reporting channels and whistleblower protection were both key communication points during the face-to-face training sessions to employees, the electronic training of 2017 TSMC Ethics and Compliance Training, and the face-to-face training sessions to suppliers". However, it does not disclose involving suppliers' workers or their legitimate representatives in the design or performance of the mechanism.
(4) Not disclosed. The company discloses disaggregated data on the practical operation of the mechanism, including the number of grievances filed through each of the separate reporting mechanisms between 2013 and 2017. However, since the mechanism does not appear to apply to suppliers' workers, this data is not relevant.
(5) Not disclosed. The company states that "by empowering our supply chain to get involved in our ethics and regulatory compliance efforts, TSMC will continue to keep its commitment to high ethics and regulatory standards." However, it does not disclose details on whether the mechanisms are available to workers below the first tiers in its supply chains and the mechanisms only appear to allow the reporting of forced labor within the confines of the law.</t>
  </si>
  <si>
    <t>(1) Best Buy discloses that concerns can be submitted to its online hotline, administered by a third party, or by phone. As it is included in the company's own code, the mechanism seems to be intended for the company's own employees, as opposed to suppliers' workers and their representatives. However, the code references the company's supplier code and expecations and the reporting details are publicly available. 
[The company also uses the RBA code, the latest version of which requires suppliers to implement effective grievance mechanisms, however it is unclear which version it is using.]
(2) Not disclosed. 
(3) Not disclosed. 
(4) Not disclosed. 
(5) Not disclosed.</t>
  </si>
  <si>
    <t>(1) Not disclosed. The company states that where a complaint is made through its ethics helpline it conducts an internal investigation and implements corrective actions "where warranted". However, it does not disclose the details of this process, and the helpline does not seem to be open to suppliers' workers and their representatives.
(2) Not disclosed.</t>
  </si>
  <si>
    <t>(1) The company uses the RBA code 6.0 as its supplier code, which requires suppliers to provide an effective grievance mechanism allowing workers to report violations against the code.  NVIDIA discloses that it complies with the RBA's guidance on stakeholder grievances relating to its social or environmental performance, and in its 2018 Additional Disclosure that it ensures grievance mechanisms are available to suppliers' workers
However,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workers. The company also discloses a hotline available to NVIDIA employees for reporting concerns relating to the Combatting Trafficking in Persons Policy, though it is not stated that this is available to suppliers' workers.] 
(2)-(5) Not disclosed.</t>
  </si>
  <si>
    <r>
      <t>(1) Not disclosed. In its code of conduct the company makes provision to contact its compliance team by email, which it makes publicly available, where there is a suspected violation of its code of conduct which includes provision on forced labor, but does not include firm requirements for its suppliers. [The mechanism is geared towards own employees ("all personnel are encouraged and required to report any incidents of non-compliance"), though as the email is publicly available, it may be used by suppliers' workers or their representatives.] [Hexagon discloses having a whistleblowing mechanism. However, it is only open to employees.]</t>
    </r>
    <r>
      <rPr>
        <sz val="11"/>
        <color theme="5"/>
        <rFont val="Calibri"/>
        <family val="2"/>
        <scheme val="minor"/>
      </rPr>
      <t xml:space="preserve">
</t>
    </r>
    <r>
      <rPr>
        <sz val="11"/>
        <rFont val="Calibri"/>
        <family val="2"/>
        <scheme val="minor"/>
      </rPr>
      <t>(2)-(5) Not disclosed.</t>
    </r>
  </si>
  <si>
    <t xml:space="preserve">(1) Skyworks has integrated the RBA Code version 6.0 into its Supplier Sustainability Specifications, which requires suppliers to provide an effective grievance mechanism allowing workers to report violations against the code. However, no mechanism seems to be available for worker representatives, such as unions or local NGOs, to report labor rights violations.
[Skyworks discloses a whistleblower channel in its Supplier Sustainability Specification, but this is intended for reporting complaints regarding accounting and auditing controls or matters.]
(2-5) Not disclosed. </t>
  </si>
  <si>
    <t>A(1) Not disclosed. Fujifilm states that "for outside stakeholders, the Group provides the Contact Sustainability form and is ready to receive a wide range of comments on our CSR activities, including human rights." However, the company does not disclose a process for how it responds to potential complaints or violations regarding forced labor and human trafficking. 
A(2) Not disclosed.</t>
  </si>
  <si>
    <t>(1) The company states that all ethics-related complaints made will be "thoroughly investigated" and that where it finds a violation, "appropriate action will be taken." It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However, the company does not disclose detail on responsibilities, investigation procedures, and responses provided to victims of the violations. 
(2) Not disclosed.</t>
  </si>
  <si>
    <t>(1) Not disclosed. 
Sony discloses that "if a violation by a supplier is confirmed, Sony requires the supplier to take corrective action." 
The company also states that where assessments or external sources suggest a violation has taken place, CSR and compliance groups work to "determine the facts and take action deemed necessary." However, it does not disclose any detail or a process of providing remedy to impacted workers, including include engagement with affected stakeholders, timeframes, responsible parties, etc. 
[Sony reports that where violations are reported by external sources including media and NGO reports, "the manufacturing site in question determines the facts of the case." This appears to apply to the company's own manufacturing operations rather than supply chain allegations.]</t>
  </si>
  <si>
    <t>(1) Not disclosed.
(2) The company discloses that "NT$5.5M in recruitment fees were returned to 360 foreign migrant workers of our suppliers." It does not disclose a second example of remedy provided to suppliers' workers.</t>
  </si>
  <si>
    <t>(2) *Electronics Watch, "Compliance report update: Cal-Comp Electronics, Thailand. Brands: HP, Western Digital", accessed 22 July 2019, http://electronicswatch.org/compliance-report-update-cal-comp-samut-sakorn-and-petchaburi-thailand-october-2018_2555998.pdf, p. 8.
* Business &amp; Human Rights Resource Centre (7 March 2019), "HP's Response", https://www.business-humanrights.org/en/thailand-ngos-allege-ongoing-recruitment-fees-migrant-worker-abuses-at-supplier-to-global-electronics-brands-incl-co-responses/?page=1#c185547. Accessed 10 September 2019. 
(3) Business &amp; Human Rights Resource Centre (7 March 2019), "HP's Response". Accessed 10 September 2019. 
(4) *Electronics Watch, "Compliance report update: Cal-Comp Electronics, Thailand. Brands: HP, Western Digital", p. 8.</t>
  </si>
  <si>
    <t>(2) Not disclosed. HP discloses that it has engaged with the supplier through assessing them and working with them on the ground to drive improvements. It also reports working with industry peers and a third-party audit firm to look further into the allegations. However, it is not clear that it has engaged with the workers affected by the allegation. 
(3) HP reports that has conducted multiple assessments of the supplier in question and worked with them directly to make improvements - including returning personal documentation to workers, directly hiring workers, and reimbursing fees. 
(4) The Electronics Watch reports states that "workers expressed some level of satisfaction with the results" of the remediation to Migrant Worker Rights Network, in relation to direct hiring and the return of passports. No further details are provided.</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</si>
  <si>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STMicroelectronics.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</si>
  <si>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Allegation regarding bonded labour, deception, retention of identity documents (Nov 2016)
Summary: Allegations of bonded labour - migrant workers are being duped, exploited and underpaid in the supply chain. 
In 2016, The Guardian interviewed 30 Nepalese migrants working for both Samsung and Panasonic. Some were employed directly by Samsung, but many were hired through a labour supply company. The workers alleged that they were deceived about pay, had their passports confiscated on arrival, were charged recruitment fees of up to £1000, and had to pay large fines if they wanted to leave before the end of their contract. These fines amounted to the equivalent of three to four months' salary. The workers also claimed they were forced to work for up to 14 hours on their feet without adequate rest, and with restricted toilet breaks, in an attempt to settle recruitment fees of up to £1,000. 
A follow up investigation in 2018 by the Guardian found improved working conditions, direct employment, and no payment of recruitment fees. However conditions for workers employed by labor agencies remained poor: The investigator reports following 21 migrant workers from Bangladesh back to their accommodation who been hired by a company that supplied workers to the factory. The workers alleged paying extremely high fees to come to Malaysia, including some as high as £3,500. It is also reported that the workers were earning less than they were promised. Workers also reported that their passports were being withheld, and the investigator also reports that workers appeared afraid and were concerned about speaking to him for fear of being deported or punished. 
Sources:
* The Guardian (21 November 2016), https://www.theguardian.com/global-development/2016/nov/21/samsung-panasonic-accused-over-supply-chain-labour-abuses-malaysia; 
* The Guardian (21 November 2016), https://www.theguardian.com/global-development/2016/nov/21/malaysia-workers-speak-of-their-despair-samsung-only-knows-how-to-take
*The Guardian (8 November 2018), "Samsung should try imagining a world where big firms respect workers", https://www.theguardian.com/global-development/2018/nov/08/samsung-should-try-imagining-a-world-where-big-firms-respect-workers
*Company response (12 March 2019): https://www.business-humanrights.org/sites/default/files/documents/190312_BHRRC_%20Samsung%20Response%20Malaysia.pdf</t>
  </si>
  <si>
    <t>Allegation regarding intimidation and threats, withholding of wages, retention of identity documents, abuse of vulnerability, excessive overtime, debt bondage (Jul 2019)
Summary: Danwatch interviewed five migrant workers in Malaysia who worked at a Mctronic factory, which supplies telephone parts to Panasonic. The factory closed down part of its production and sacked its migrant employees, meaning that workers were not able to complete their work contracts. Danwatch states that it has copies of workers' ID cards and documents showing that they worked at the factory and did not get to finish their contracts. 
The contracts guaranteed work for three years, but after one year and four months, a group of approximately 40 Nepalese workers were reportedly told there was no more work for them. As migrant workers in Malaysia are tied to their original employer (according to visa/work permit terms) they were stuck in their hostel with no income. The worker interviewed by Danwatch reported that the company stopped paying their wages and told them to wait in the hostel until they were called back in a week or so. Several months passed and workers began using their savings and/or borrowing money to buy food and essentials. Danwatch reports that many workers wanted to leave and return to their home country, but the employer demanded vast amounts of money for the return of their passports. 
One worker said that the factory demanded EUR 870 to return her passport and provide her with a flight home. [Danwatch reports this is five times the price of the cheapest flight to Kathmandu, and the equivalent of nearly four months' basic salary at the factory.] Other workers reported paying the employer: EUR 400 for passport and travel, and EUR 970. Furthermore, it alleges that the price decreased for workers who refused to pay initially - after waiting for months at the hostel, some workers were able to travel home for EUR 180. 
Additionally, workers alleged paying recruitment fees to get the job: one worker said she paid EUR 950, and it took most of the first year of income to pay this off. Another said she paid EUR 1100 in recruitment fees. Both workers said that the recruitment agent in Nepal promised them higher wages and better working and living conditions at the factory, before they agreed to pay the fees and travel to Malaysia. 
For workers unable to pay to get their passport back, and who were no longer receiving a salary, they turned to find other work in Malaysia although this is illegal. The worker interviewed by Danwatch said she was scared to go outside for fear of being arrested. 
Source: Danwatch "Forced labour behind your screen", accessed 16 July 2019: https://danwatch.dk/en/undersoegelse/forced-labour-in-your-electronics/. See specifically: "'I feel scared going out': how migrant workers become outlaws in Malaysia's electronics industry", accessed 16 July 2019: https://danwatch.dk/en/undersoegelse/i-feel-scared-going-out-how-migrant-workers-become-outlaws-in-malaysias-electronics-industry/</t>
  </si>
  <si>
    <t>Danwatch "Forced labour behind your screen", accessed 16 July 2019: https://danwatch.dk/en/undersoegelse/forced-labour-in-your-electronics/. See specifically: "'I feel scared going out': how migrant workers become outlaws in Malaysia's electronics industry", accessed 16 July 2019: https://danwatch.dk/en/undersoegelse/i-feel-scared-going-out-how-migrant-workers-become-outlaws-in-malaysias-electronics-industry/</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</si>
  <si>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NXP.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NXP response: https://www.business-humanrights.org/sites/default/files/documents/NXP%20Statement%20Danwatch.pdf</t>
  </si>
  <si>
    <t xml:space="preserve">(2) Not disclosed. STMicroelectronics discloses that it has been collaborating with RBA to address the allegation, but it is not clear whether it has engaged in a dialogue with the impacted stakeholders. 
(3) The company reports that "March and April salaries have been paid to the impacted workers," and that it was continuing to work on the remaining issues along with the RBA. It does not disclose further detail. 
(4) Not disclosed. </t>
  </si>
  <si>
    <t xml:space="preserve">(2) Not disclosed. Amazon reports that it sent investigators to Foxconn upon learning of the allegation, and would follow up with weekly audits of the issue. It also said that it was engaging with Foxconn "at the most senior level." However, it does not disclose details of any engagement with workers effected.
(3) Not disclosed. Amazon has not disclosed any outcomes of the remedy process. 
(4) Not disclosed. </t>
  </si>
  <si>
    <t>Not disclosed. The company has disclosed a response to the allegation or any steps taken to address it. [The supplier, Possehl, reports that it has launched several internal enquiries and that it will pay the "justified outstanding salaries to the former contract workers concerned."]</t>
  </si>
  <si>
    <t>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</si>
  <si>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*Company non-response: https://www.business-humanrights.org/en/western-digital-did-not-respond</t>
  </si>
  <si>
    <t>Panasonic responded to Danwatch, stating that Mctronic "told a different story". The supplier company alleges that it proposed to the workers that they should change their workplace, but the workers refused to accept this proposal and resigned, and their wages were fully paid. Panasonic states it is considering doing a more in-depth survey that does not rely solely on the supplier's information. 
(2)-(4) Not disclosed.</t>
  </si>
  <si>
    <t>Significant own operations (at least 25% of outputs)</t>
  </si>
  <si>
    <t xml:space="preserve">1.2(1) </t>
  </si>
  <si>
    <t xml:space="preserve">3.3(1) </t>
  </si>
  <si>
    <t>(1) has a supplier code of conduct that requires suppliers to respect the ILO core labor standards, which include the elimination of forced labor; and</t>
  </si>
  <si>
    <t xml:space="preserve"> (2) integrates the ILO core labor standards, which include the elimination of forced labor, into supplier contracts.</t>
  </si>
  <si>
    <t xml:space="preserve">1.3(1) </t>
  </si>
  <si>
    <t xml:space="preserve">1.3(2) </t>
  </si>
  <si>
    <t>(2) has tasked a board member or board committee with oversight of its supply chain policies that address forced labor and human trafficking.</t>
  </si>
  <si>
    <t xml:space="preserve">1.5(1) </t>
  </si>
  <si>
    <t xml:space="preserve">1.5(2) </t>
  </si>
  <si>
    <t xml:space="preserve">2.1(1) </t>
  </si>
  <si>
    <t>(2) at least two types of data points on its suppliers' workforce (e.g. number of workers, gender or migrant worker breakdown, or level of unionization per supplier).</t>
  </si>
  <si>
    <t xml:space="preserve">2.1(4) </t>
  </si>
  <si>
    <t>(1) the names and addresses of first-tier suppliers; and</t>
  </si>
  <si>
    <t xml:space="preserve">2.2(1) </t>
  </si>
  <si>
    <t xml:space="preserve">2.2(2) </t>
  </si>
  <si>
    <t>(1) is adopting responsible purchasing practices in the first tier of its supply chains, which includes planning and forecasting; and</t>
  </si>
  <si>
    <t xml:space="preserve">3.1(2) </t>
  </si>
  <si>
    <t>(2) provides procurement incentives to first-tier suppliers to encourage or reward good labor practices (such as price premiums, increased orders, and longer-term contracts).</t>
  </si>
  <si>
    <t xml:space="preserve">3.1(3)  </t>
  </si>
  <si>
    <t>(1) requires that no worker in its supply chains should pay for a job—the costs of recruitment should be borne not by the worker but by the employer ("Employer Pays Principle"); and</t>
  </si>
  <si>
    <t xml:space="preserve">4.2(1) </t>
  </si>
  <si>
    <t>(2) in the event that it discovers that fees have been paid by workers in its supply chains, takes steps to ensure that such fees are reimbursed to the workers, and/or provides evidence of payment of recruitment related fees by suppliers.</t>
  </si>
  <si>
    <t xml:space="preserve">4.2(2) </t>
  </si>
  <si>
    <t>(1) works with independent local or global trade unions to support freedom of association in its supply chains; and</t>
  </si>
  <si>
    <t xml:space="preserve">5.2(1) </t>
  </si>
  <si>
    <t>(2) provides at least two examples covering different supply chain contexts of how it improved freedom of association and/or collective bargaining for suppliers' workers such as migrant workers (e.g., by taking action where suppliers impede workers' rights to freedom of association and/or collective bargaining, or by engaging policy makers to improve respect for such rights).</t>
  </si>
  <si>
    <t xml:space="preserve">5.2(4) </t>
  </si>
  <si>
    <t>5.3(1)</t>
  </si>
  <si>
    <t>(1) takes steps to ensure a formal mechanism to report a grievance to an impartial entity regarding labor conditions in the company's supply chains is available to its suppliers' workers and their legitimate representatives; and</t>
  </si>
  <si>
    <t>(2) discloses data about the practical operation of the mechanism, such as the number of grievances filed, addressed, and resolved, or an evaluation of the effectiveness of the mechanism.</t>
  </si>
  <si>
    <t xml:space="preserve">5.3(4) </t>
  </si>
  <si>
    <t>Reference to indicator # of full methodology</t>
  </si>
  <si>
    <t>Foxconn (undated), "Foxconn Global Code of Conduct Policy: Social and Environmental Responsibility (SER)", http://ser.foxconn.com/javascript/pdfjs/web/viewer.html?file=/upload/policyAttachments/979c9ad3-a8e3-4eb6-9779-86ce2e51c8a3_.pdf&amp;page=1, p. 11. Accessed 8 October 2019.</t>
  </si>
  <si>
    <t>Sony reports that it is committed to ensuring there are no human rights violations in its business operations and supply chains, and that it is working with stakeholders, suppliers, and industry to implement programs to prevent slavery and human trafficking "particularly in our electronics manufacturing supply chain, which...is an area at higher risk of slavery and human trafficking."</t>
  </si>
  <si>
    <t xml:space="preserve">The company is an RBA Member, and as such publicly commits to the RBA code, which addresses forced labor in its own operations and supply chains.
STMicroelectronics cites respect for all human rights including the prohibition on forced labor, and that it expects business partners and suppliers to ensure that they are in alignment with these principles. </t>
  </si>
  <si>
    <t xml:space="preserve">Texas Instruments pledges to uphold human rights and reports that it engages with suppliers to ensure they are committed to the same principles. It also states that it addresses risks of human trafficking and slavery through requiring conformance to its supplier code, which prohibits forced labor. </t>
  </si>
  <si>
    <t>(1) Amphenol discloses that suppliers are prohibited from engaging workers in forced labor, human trafficking and child labor. It discloses that they must commit to eliminating "unlawful discrimination" and to protect freedom of assocation and the right to collective bargaining. However, it limits freedom of association and the right to collectively bargain to compliance with local law. [Amphenol discloses in its Anti-Human Trafficking &amp; Slavery Statement that it "has made a commitment to implement the RBA Code of Conduct across our supply chain."]
(2) Yes [Home &gt; Amphenol Corporate &gt; Sustainability &gt; Supplier Code of Conduct].
(3)-(4) Not disclosed. 
(5) Amphenol discloses in its Supplier Code of Conduct that it "expects suppliers (and their respective employees, subcontractors and suppliers)" to implement its requirements throughout its supply chains. It also discloses that it requires suppliers to "establish a management system whose scope is related to the content" of its Supplier Code of Conduct to ensure conformance with the code. It requires suppliers to "clearly identify the senior executive and company representative[s] responsible for ensuring implementation of the management systems and associated programs".</t>
  </si>
  <si>
    <t>(1) The company uses the RBA Code as its supplier code of conduct, which covers forced labor, child labor, and discrimination. However, the code limits the right to freedom of association and collective bargaining to conformance with local law.
(2) Yes. Home page &gt; Sustainability &gt; Responsible Supply Chain &gt; Responsible Business Alliance Code of Conduct. [A link to the RBA Code of Conduct Version 6.0 is provided.] 
(3) The company uses the RBA Code of Conduct, which is reviewed every three years and includes input from RBA members and external stakeholders, as its supplier code of conduct. 
(4) The company states in its Integrated Report 2018: "Compliance with the Responsible Business Alliance Code of Conduct is a prerequisite for doing business with us, and we actively pursue our suppliers' adherence to this code. The requirement to meet human rights and other ethical RBA standards is included in our long-term product-related supplier contracts, along with the right to audit RBA compliance." It does not disclose steps taken to communicate the code beyond including it in supplier contracts. 
(5) The company has adopted the RBA Code of Conduct Version 6.0 which requires suppliers to cascade their standards. It states that it "expects" its major suppliers and their own suppliers to comply with the RBA Code of Conduct. It further states that it "encourages" its suppliers to engage with and audit their own suppliers.</t>
  </si>
  <si>
    <t>(1)-(5) *ASML (undated), "Responsible Supply Chain", https://www.asml.com/en/company/sustainability/responsible-supply-chain.
(4) ASML (5 February 2019), "Integrated Report 2018", https://www.asml.com/-/media/asml/files/investors/financial-results/a-results/2018/asml-integrated-report-based-on-us-gaap-2018.pdf, p. 35.</t>
  </si>
  <si>
    <t>(1) The company refers to a Code of Professional Conduct. However, this code applies only to employees of the company. It discloses that its CSR Management Regulations for Suppliers set out requirements for suppliers on eight topics: "human rights, child/ underage/ female labor, forced or compulsory labor, working hours and rest, basis salary and social security, non-discrimination, freedom of association and communication, and employee rights and interests protection system" but these regulations are not publicly available.
(2)-(5) Not disclosed.</t>
  </si>
  <si>
    <t>(1) Keyence's procurement guidelines prohibit forced labor. They also prohibit discrimination and state that workers must meet "applicable minimum legal age requirements". However, the guidelines contain no reference to freedom of association or collective bargaining. The company states that the guidelines are applicable to all of its suppliers.
(2) Yes. Home &gt; About us &gt; Corporate overview &gt; Compliance 
(3) Not disclosed. The guidelines are undated and it is not clear whether they have been updated. 
(4) Keyence states that its procurement guidelines are provided to all suppliers but does not explain how it communicates the policy. It reports that its procurement contracts "include the requirements and/or obligation the supplier must follow" but does not refer to the procurement guidelines specifically. 
(5) Not disclosed. In its modern slavery statement, Keyence discloses that its procurement contracts with suppliers "includes the requirements and/or obligation the supplier must follow." It is not clear that this relates specifically to the procurement guidelines. The company further states that "especially in relation to human rights, it includes the obligation to have their sub-contractor and/or supplier complied with the same requirements". This requirement is not comprised within the procurement guidelines.</t>
  </si>
  <si>
    <t xml:space="preserve">The company uses the RBA Code as its supplier code of conduct. the code. It links to the RBA code version 6.0, which covers forced labor, child labor, and discrimination. However,  which the code limits the right to freedom of association and collective bargaining to conformance with local law. </t>
  </si>
  <si>
    <t xml:space="preserve">(1) NXP discloses a supplier code of conduct which it states embodies the principles of the RBA code of conduct version 6.0. It also states that in some places the code is more detailed than the RBA code to provide clarity and assess suppliers' compliance. The code covers forced labor, child labor, and discrimination. However, the code limits the right to freedom of association and collective bargaining to conformance with local law.
(2) Yes. Home &gt; About: Corporate Responsibility &gt; Social Responsibility &gt; Labor and Human Rights.
(3) The company's supplier code includes a revision history, detailing the changes that have been made on each date. The code has been revised or updated every 1-2 years (most recently in October 2018). 
(4) NXP discloses that the supplier code of conduct is included in supplier contracts. Additionally, it states that suppliers must sign a conformance letter agreeing to comply with the supplier code. It states that it conducts training for suppliers including on the requirements of the code, focusing on labor and human rights.
(5) NXP's code states that suppliers are required to comply with its provisions and must ask their suppliers to do the same. </t>
  </si>
  <si>
    <t>(1) Sony discloses a supply chain code of conduct which it states adopts version 6 of the RBA code of conduct. The code prohibits forced labor, child labor, and discrimination, but limits the right to freedom of association to conformance with local law only. 
(2) Yes. Home &gt; Responsible Supply Chain &gt; Establishing and promoting the Sony Supply Chain Code of Conduct &gt; Sony Supply Chain Code of Conduct. 
(3) The company's supply chain code was revised and updated in 2016 and 2018. 
(4) Sony reports that in 2018 it "sent a written reminder to our suppliers stressing the importance of compliance with our supply chain code." The company also reports that the code is included in contracts. In addition, it reports that it trains suppliers on the supplier code during assessments. 
(5) The company's code states that participants must require their next tier suppliers to acknowledge and implement the code. Sony also states that "primary suppliers communicate the Sony Supply Chain Code of Conduct to their own supply chains and require compliance."</t>
  </si>
  <si>
    <t xml:space="preserve">(1) Infineon reports that it has carried out 10,000 hours of training on its Code of Conduct (the business conduct guidelines). It states that this included information related to human rights. It also states that training is delivered to all employees, but "in particular to those with direct responsibility for supply chain management." The Business Conduct Guidelines include the prohibition of forced labor [but do not apply to the company's supply chain.] It does not disclose more specific training on forced labor policies and risks in supply chains for its procurement or sourcing staff. 
(2) Not disclosed. 
(3) Not disclosed. </t>
  </si>
  <si>
    <t xml:space="preserve">(1) The company states that it has in place a mandatory web-based human trafficking and anti-slavery training for all global operations and supply chain management. [The company also states that in 2018 it provided ethics training by the institute of Supply Management (ISM) to over 300 supply chain employees but it does not disclose whether forced labor and human trafficking were topics covered in this particular training.] 
(2) Not disclosed. It also states that, “ethics and compliance training ensures that employees and key suppliers are informed about their ethical responsibilities and are held accountable”. However, it does not disclose whether this includes training specific to forced labor or human trafficking.
(3) Not disclosed.  </t>
  </si>
  <si>
    <t xml:space="preserve">(1) The company states that all major STMicroelectronics sites "have the obligation to provide an annual refresher on ST's Code of Conduct to all employees. The Code addresses human rights and a prohibition on forced labor (though not risks in the supply chain). It is not clear that this includes training on forced labor in supply chains for procurement staff. 
(2) Not disclosed. STMicroelectronics makes reference to supplier training but does not disclose whether this covers forced labor risks and policies. 
(3) Not disclosed. </t>
  </si>
  <si>
    <t xml:space="preserve">(1) TE reports that every employee must participate in an annual training session on its Guide to Ethical Conduct, which addresses forced labor. It also states that TE "employees and contractors" are continuously trained on issues relevant to supplier social responsibility. 
It does not disclose more specific training on forced labor policies and risks in supply chains for its procurement or sourcing staff. 
(2) Not disclosed.
TE discloses that more than 100 hours of "social responsibility topical guidance trainings" were offered to suppliers in 2016, but does not provide further detail on whether this included forced labor and does not disclose more recent data.
(3) Not disclosed. </t>
  </si>
  <si>
    <t xml:space="preserve">(1) Western Digital reports that it trains employees who have direct responsibility for supply chain on the RBA Code compliance requirements. 
(2) Western Digital discloses that it "encourages suppliers, contract manufacturers, labor brokers, and on-site service providers to avail themselves of the resources available on RBA's website." It also states that it "occasionally conducts periodic training for these vendors." It does not disclose further detail or provide information onwhat percentage of suppliers this covers. 
(3) Not disclosed. </t>
  </si>
  <si>
    <t xml:space="preserve">(1) Not disclosed. The company's list of stakeholder engagements do not mention activities related to human rights with relevant stakeholders, such as local worker organisation or peer companies (the only stakeholder mentioned in relation to human rights are suppliers themselves).
(2) Not disclosed. The company does not provide examples of actively participating in one or more multi-stakeholder or industry initiatives focused on forced labor and human trafficking. </t>
  </si>
  <si>
    <r>
      <t xml:space="preserve">(1) </t>
    </r>
    <r>
      <rPr>
        <sz val="11"/>
        <color theme="1"/>
        <rFont val="Calibri"/>
        <family val="2"/>
        <scheme val="minor"/>
      </rPr>
      <t xml:space="preserve">Not disclosed. </t>
    </r>
    <r>
      <rPr>
        <sz val="11"/>
        <rFont val="Calibri"/>
        <family val="2"/>
        <scheme val="minor"/>
      </rPr>
      <t xml:space="preserve">The company states on its Society page that it interacts with government officials, elected representatives and candidates "to advocate for the company, its stakeholders and the business and trade associations to which we belong". It states that these initiatives are led by the Government Affairs group which aims "to help shape public policy on issues that affect our business and to increase opportunities across the entire industry". However it does not disclose efforts related to forced labor in its supply chains.
(2) </t>
    </r>
    <r>
      <rPr>
        <sz val="11"/>
        <color theme="1"/>
        <rFont val="Calibri"/>
        <family val="2"/>
        <scheme val="minor"/>
      </rPr>
      <t xml:space="preserve">The company states it is a full member of the RBA. However, it does not disclose how it actively participates in this initiative. </t>
    </r>
  </si>
  <si>
    <t xml:space="preserve">(1)-(2) *Applied Materials (undated), "Society", http://www.appliedmaterials.com/company/corporate-responsibility/society. Accessed 27 August 2019.
</t>
  </si>
  <si>
    <t>(1) Not disclosed. Hitachi's European subsidiary states that it has collaborated with Shift to input into the European Responsible Supply Chain Working Group. It does not disclose how this addresses forced labor or whether it includes the group company, and does not dislose engagement with local stakeholders.
(2) Hitachi discloses that it leads the CSR committee of the Japan Business Council in Europe, which it states focuses on responsible supply chains and human rights. It states that it has held two sessions on the UK Modern Slavery Act, one of which was held in June 2017. 
The company also discloses that it is a member of the BSR Human Rights Working Group, and forced labor is one topic dealt with by the working group. 
[The company makes reference to the RBA code of conduct but does not disclose that it is a member of the Responsible Business Alliance. 
The company also states that it participates in the UN Global Compact supply chain working group in Japan. However, it does not disclose how this initiative address forced labor in the supply chain. 
The company's European subsidiary states that the UN Global Compact's modern slavery working group takes part in a modern slavery statement peer review exercise but the group company's participation is unclear, and no further detail is provided.]</t>
  </si>
  <si>
    <t>(1) Not disclosed. In its additional disclosure 2018 the company states it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states that it is an active member of the RBA but does not give examples of its active engagement on addressing forced labor in the initiative.</t>
  </si>
  <si>
    <t xml:space="preserve">(1) Not disclosed. The company states that "in 2018, the Company maintained a list of 408 suppliers in PRC and Vietnam." However, it is unclear whether this is a full list of sourcing countries. Further, the company does not disclose the names and addresses of its suppliers.
(4) Not disclosed. AAC Technologies does not provide data points on its supplier workforce. </t>
  </si>
  <si>
    <t xml:space="preserve">(1) Not disclosed.
(2) Amphenol discloses the names and countries of smelters and refiners of 3TG identified in a reasonable country of origin enquiry.
(3) It includes a list of countries of origin of 3TG in its supply chains. 
(4) Not disclosed. </t>
  </si>
  <si>
    <t>(1) Not disclosed. Analog Devices states that the majority of its external wafer purchases and foundry services come from a limited number of suppliers, primarily Taiwan Semiconductor Manufacturing Company. However, it does not disclose a list of its first tier suppliers.
(2) Analog Devices states that it is a member of the RMI and that it has adopted the OECD Due Diligence Guidance to fulfil its reporting requirements in relation to conflict minerals. It also states that it supports the Responsible Minerals Assurance Initiative of the RMI in the way in which it conducts supply chain due diligence and that it requires its suppliers to use the RMI Conflict Minerals Reporting Template. In its Specialized Disclosure Report it includes the names and countries of smelters and refiners of 3TG identified in a reasonable country of origin enquiry.
(3) The report includes a list of countries of origin of 3TG in its supply chains.
(4) Not disclosed.</t>
  </si>
  <si>
    <r>
      <t>(1) The company list</t>
    </r>
    <r>
      <rPr>
        <sz val="11"/>
        <color theme="1"/>
        <rFont val="Calibri"/>
        <family val="2"/>
        <scheme val="minor"/>
      </rPr>
      <t>s the names and addresses of</t>
    </r>
    <r>
      <rPr>
        <sz val="11"/>
        <rFont val="Calibri"/>
        <family val="2"/>
        <scheme val="minor"/>
      </rPr>
      <t xml:space="preserve"> its production suppliers and </t>
    </r>
    <r>
      <rPr>
        <sz val="11"/>
        <color theme="9"/>
        <rFont val="Calibri"/>
        <family val="2"/>
        <scheme val="minor"/>
      </rPr>
      <t>provides information on their sustainability practices. It states that this list covers 95% of first tier production suppliers by spend</t>
    </r>
    <r>
      <rPr>
        <sz val="11"/>
        <rFont val="Calibri"/>
        <family val="2"/>
        <scheme val="minor"/>
      </rPr>
      <t>.
(2) It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(4) It discloses that suppliers in China with student workers represents 20% or less of their total number of w</t>
    </r>
    <r>
      <rPr>
        <sz val="11"/>
        <color theme="1"/>
        <rFont val="Calibri"/>
        <family val="2"/>
        <scheme val="minor"/>
      </rPr>
      <t>orkers. However, it does not disclose a second data point.</t>
    </r>
  </si>
  <si>
    <t>(1)-(2) Not disclosed.
(3) Foxconn discloses conducting conflict mineral research on 3,836 suppliers in 2018 and that no conflict minerals from the DRC or neighboring countries were found. It states that it has been collecting conflict mineral reports from suppliers through a management platform that adopts the RMI's Conflict Minerals Reporting Template. However, it does not disclose the sourcing countries of raw materials at risk of forced labor in its supply chains. 
(4) Not disclosed.</t>
  </si>
  <si>
    <t>Foxconn (2018), "Social and Environmental Responsibility Report", http://ser.foxconn.com/javascript/pdfjs/web/viewer.html?file=/upload/serReport/f5915802-4e39-4cb2-914b-48dbf433a557_.pdf&amp;page=1, p. 39 and 41. Accessed 8 October 2019.</t>
  </si>
  <si>
    <r>
      <t xml:space="preserve">(1) Microsoft discloses the names, but not addresses, of its top 100 production suppliers for hardware products. 
(2) The company discloses </t>
    </r>
    <r>
      <rPr>
        <sz val="11"/>
        <color theme="9"/>
        <rFont val="Calibri"/>
        <family val="2"/>
        <scheme val="minor"/>
      </rPr>
      <t>twelve confirmed cobalt smelters including their names and addresses</t>
    </r>
    <r>
      <rPr>
        <sz val="11"/>
        <rFont val="Calibri"/>
        <family val="2"/>
        <scheme val="minor"/>
      </rPr>
      <t>. It states that these have been identified by the company's directly contracted battery suppliers. The countries in which they are located include Belgium, Finland, and China. It also discloses a list of smelters and refiners of 3TG in its supply chains.
(3)</t>
    </r>
    <r>
      <rPr>
        <sz val="11"/>
        <color theme="9"/>
        <rFont val="Calibri"/>
        <family val="2"/>
        <scheme val="minor"/>
      </rPr>
      <t xml:space="preserve"> Microsoft also discloses the cobalt countries of origin confirmed by its suppliers which include Australia, Canada, Democratic Republic of the Congo, and Zambia.</t>
    </r>
    <r>
      <rPr>
        <sz val="11"/>
        <rFont val="Calibri"/>
        <family val="2"/>
        <scheme val="minor"/>
      </rPr>
      <t xml:space="preserve"> It notes that cobalt may be produced with forced labor. It also discloses potential countries of origin of 3TG in its supply chains. 
(4) Not disclosed.</t>
    </r>
  </si>
  <si>
    <t>(2) Nintendo (undated), Smelters and Refiners on the CFSI Standard Smelter List in Nintendo's Supply Chain,  https://www.nintendo.co.jp/csr/en/pdf/smelter_list2019.pdf.
(3)  Nintendo (undated), "Putting Smiles on the Faces of Our Supply Chains", https://www.nintendo.co.jp/csr/en/report/partners/index.html#production. Accessed 11 October 2019.</t>
  </si>
  <si>
    <t xml:space="preserve">Panasonic discloses that it uses the Conflict Minerals Reporting Template and the Cobalt Reporting Template of the RMI. It also disloses that it requires all of its suppliers to provide information on the smelters and refiners in its supply chains and that it identified 322 smelters and refineries of conflict minerals of which 80% had "Conformant Smelter" certification. However it does not appear to disclose the details from this enquiry.
(1)-(4) Not disclosed.
</t>
  </si>
  <si>
    <t>(1) Not disclosed.
(2) The company discloses a list of the names of smelters and refiners of 3TG in its supply chains.
(3) The company is a member of the Responsible Mineral Initiative, and as such works on tracing its raw materials. However, it does not disclose the sourcing countries of raw materials at risk of forced labor.
(4) Not disclosed.</t>
  </si>
  <si>
    <t>Tokyo Electron discloses that it conducts due diligence surveys of its supply chains using the Conflict Minerals Reporting Template (CMRT) and the OECD Due Diligence Guidance for Responsible Supply Chains of Minerals from Conflict-Affected and High-Risk Areas. However, it does not appear to fully disclose its findings.
(1)-(2) Not disclosed. Tokyo Electron does not appear to disclose its findings other than the aggregate number of smelters assessed.
(3) Not disclosed. 
(4) Not disclosed.</t>
  </si>
  <si>
    <r>
      <t>(1)</t>
    </r>
    <r>
      <rPr>
        <sz val="11"/>
        <color rgb="FF00B050"/>
        <rFont val="Calibri"/>
        <family val="2"/>
        <scheme val="minor"/>
      </rPr>
      <t xml:space="preserve"> </t>
    </r>
    <r>
      <rPr>
        <sz val="11"/>
        <color theme="9"/>
        <rFont val="Calibri"/>
        <family val="2"/>
        <scheme val="minor"/>
      </rPr>
      <t xml:space="preserve">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t>
    </r>
    <r>
      <rPr>
        <sz val="11"/>
        <rFont val="Calibri"/>
        <family val="2"/>
        <scheme val="minor"/>
      </rPr>
      <t>However, it does not disclose a risk assessment that looks beyond the three suppliers / one customer.
(2) Not disclosed.</t>
    </r>
  </si>
  <si>
    <t>(1) Dell discloses undertaking an “Internal assessment of supply chain risk based on commodity produced, independent research that identifies labor risks associated with geographic locations, spend, past performance, and other targeted risk factors. This risk assessment is conducted annually and incorporates data on human trafficking incidence from the U.S. State Department's annual "Trafficking in Persons Report," as well as other risk factors including human rights risk and country governance and accountability.”
(2) Not disclosed.</t>
  </si>
  <si>
    <r>
      <t>(1) Not disclosed. [The company's European subsidiary discloses that it performed a high-level risk analysis of its suppliers "based on their operating sector and country location." It reports that the International Trade Union Confederation Global Rights Index, the Global Slavery Index, ILO data, and World Bank Governance indicators. It is assumed that this includes the group company's supply chains, but it is not clear.]</t>
    </r>
    <r>
      <rPr>
        <sz val="11"/>
        <color rgb="FFFF0000"/>
        <rFont val="Calibri"/>
        <family val="2"/>
        <scheme val="minor"/>
      </rPr>
      <t xml:space="preserve">
</t>
    </r>
    <r>
      <rPr>
        <sz val="11"/>
        <rFont val="Calibri"/>
        <family val="2"/>
        <scheme val="minor"/>
      </rPr>
      <t>[Hitachi discloses that in 2013 it conducted human rights due diligence and analyzed human rights risks in six ASEAN countries, and conducted further due diligence in 2015. However, these activities fall outside the scope of the research timeframe.]
[The company reports that it visited a supplier in Malaysia with BSR, "to conduct an assessment on migrant workers, who are socially vulnerable and often said to be exploited by forced labor." However, this assessment focuses on one supplier and not on the company's supply chains as a whole.]
(2) Hitachi reports that it conducted an assessment of migrant workers at a supplier in Malaysia as they are often deemed at risk of forced labor. It therefore implies that it has identified migrant workers in Malaysia as at risk of forced labor in its supply chains. The company does not identify forced labor risks in multiple tiers of its supply chains.
[The risk assessment conducted by the company's European subsidiary identified high risk suppliers in China, Greece, Malaysia, Oman, Russia, Thailand, Turkey, and UAE, but it is not clear that this refers to forced labor risks specifically.]</t>
    </r>
  </si>
  <si>
    <t>(1) Not disclosed. KLA discloses visiting suppliers "to review their operations, SAQs [self-assessment questionnaires] and overall practices". It further discloses that it "expanded the RBA assessment of key suppliers located in high risk regions that could be susceptible to forced labor practices". However, this process does not amount to a risk assessment as it does not appear to go beyond monitoring and auditing.
(2) Not disclosed.</t>
  </si>
  <si>
    <t>(1) Not disclosed. Kyocera states in its Basic Policy on Risk Management on its Risk Management and Compliance page states that it will "attempt to continuously develop its business through implementing risk management". It states that in 2018 it "assigned risk management personnel at each department and domestic site, provided education on major risks such as natural disasters, terrorist responses, and information security and reinforced risk management". The processes it refers to do not include any reference to forced labor risks in its supply chains and appear to be carried out in relation to its own operations. 
(2) Not disclosed.</t>
  </si>
  <si>
    <r>
      <t xml:space="preserve">(1) The company reports that in financial year 2018, it conducted "focused forced labor analyses and surveys" which it states helped it to identify vulnerable workers, high risk countries and laws, "to focus our attention on the regions that pose a higher human trafficking risk." 
In an earlier report, Microsoft states that its social and environmental accountability team </t>
    </r>
    <r>
      <rPr>
        <sz val="11"/>
        <color theme="9"/>
        <rFont val="Calibri"/>
        <family val="2"/>
        <scheme val="minor"/>
      </rPr>
      <t>conducted a supply chain risk mapping for Asian countries. It states that the assessment covered working hours, wages, freedom of association, migrant workers, student and juvenile workers, interns, and temporary workers. It included "analyzing legal requirements and interviewing auditors from eight countries: Japan, South Korea, Malaysia, Philippines, Singapore, Taiwan, Thailand, and Vietnam."</t>
    </r>
    <r>
      <rPr>
        <sz val="11"/>
        <rFont val="Calibri"/>
        <family val="2"/>
        <scheme val="minor"/>
      </rPr>
      <t xml:space="preserve">
(2) Microsoft reports that cobalt is associated with a number of social and environmental risks including forced labor. It states that it is working with directly contracted battery suppliers to build their capabilities through training and engagement. 
It also states that Taiwan is a high risk region due to the number of foreign migrant workers.
</t>
    </r>
    <r>
      <rPr>
        <sz val="11"/>
        <color theme="9"/>
        <rFont val="Calibri"/>
        <family val="2"/>
        <scheme val="minor"/>
      </rPr>
      <t xml:space="preserve">Microsoft also discloses the results of its Asian country supply chain risk mapping. It states that "migrant workers and working hours remain at high risk for violations in over 50 percent of the countries." Additionally, it states that migrant workers are "mainly from China, Bangladesh, Indonesia, Vietnam, and the Philippines, and North Korean workers are not banned in-country." The company noted payment of recruitment fees and other issues related to working conditions, health and safety, excessive overtime, and discrimination. It highlights malaysia and South Korea are at high risk for migrant and temporary workers, and in relation to working hours. </t>
    </r>
  </si>
  <si>
    <t>(1) *Microsoft (2018), "Microsoft Modern Slavery and Human Trafficking Statement Fiscal Year 2018," http://download.microsoft.com/download/5/F/A/5FAB2AC0-0421-4EEB-A57C-CE7D297126A9/Microsoft_Modern_Slavery_and_Human_Trafficking_Statement_Fiscal_Year_2018.pdf, p. 13. Accessed 8 October 2019. 
*Microsoft (2018), "Devices Sustainability at Microsoft," https://query.prod.cms.rt.microsoft.com/cms/api/am/binary/RWovpA, p. 72. Accessed 24 October 2019. 
(2) *Microsoft (2019), "Devices sustainability at Microsoft," https://aka.ms/devicessustainability, p. 44 and 77. Accessed 9 October 2019. 
*Microsoft (2018), "Devices Sustainability at Microsoft," p. 72.</t>
  </si>
  <si>
    <t xml:space="preserve">(1) Motorola reports that it conducts an annual risk assessment on its supply chain, by "evaluating the type of supplier and the type of service or product each is providing". It states that it completed 156 risk assessments in 2018, representing 81% of its supply chain spend. 
It also states that it uses the RBA risk assessment platform, which "evaluates risks with respect to the RBA code by inherent risk, sector and location." No further detail is disclosed as to other materials or sources used as part of the assessment, focusing on forced labor specifically.  
(2) Not disclosed. </t>
  </si>
  <si>
    <t>(1) Not disclosed. Panasonic discloses that it requires suppliers to establish "policies concerning human rights and disclose them on the website or in any other means. In addition, suppliers conduct risk assessment and take corrective measures by establishing management systems." However, it does not disclose conducting risk assessments relevant to forced labor on its supply chains.
(2) Not disclosed.</t>
  </si>
  <si>
    <t xml:space="preserve">(1) Not disclosed. Qualcomm reports that it conducts an annual human rights risk assessment at corporate level, but does not make clear that this includes supply chains (and forced labor risks specifically).
[The company discloses that it engaged Article One Advisors to conduct a risk assessment in 2016, which identified working conditions in supply chains as a risk, but this now falls out of scope of the research period.]
(2) Not disclosed. </t>
  </si>
  <si>
    <t xml:space="preserve">(1) Not disclosed. The company reports on an: "expansion of risk assessment targets and conduction of consulting (41 cases)". It further reports that its 2019 target is "enhancing ESG consulting and raising supplier awareness" and "expanding consulting targets (80 cases)" and that one of its 2022 targets is "expanding consulting targets (150 cases)". However, it is unclear if this includes forced labor or labor more broadly.
(2) Not disclosed. It discloses that compliance with labor and human rights laws is a high risk factor with all suppliers. However, it does not provide further detail on this finding. </t>
  </si>
  <si>
    <t xml:space="preserve">(1) Sony reports that in 2018 it updated its analysis of human rights risks with BSR "so as to reflect the current state of global affairs, stakeholder concerns, evolving human rights laws and changes in Sony's business activities." It reports that it referenced international treaties on human rights, and reviewed relevant NGO and media reports to identify human rights risk, and contrasted these risks with its relevant business areas.  
Sony discloses that it uses the results of suppliers' self-assessment questionnaires to determine how high risk they are. 
(2) The company broadly identifies that its electronics manufacturing supply chain is at higher risk of slavery and human trafficking, but does not disclose risks identified in different tiers of its supply chain.
Sony also notes that there are increasing concerns over labor conditions for migrant workers (and has conducted risk assessments at its own manufacturing sites as a result). It also highlights reports of forced labor for foreign workers in Malaysia, and states it has worked with suppliers in Malaysia to address the issues of passport management, working hours, and wages of foreign workers. However, the company does not not disclose risks identified in different tiers of its supply chains. </t>
  </si>
  <si>
    <t xml:space="preserve">(1) TSMC states in its Corporate Social Responsibility Report that in 2018 it established risk assessments for new suppliers and that it conducts risk evaluation and management via Self-Assessment Questionanaire (SAQ) and human rights supply chain risks. The company states that it follows the SAQ with "on-site audit, serious violation assessments and high-risk suppliers identification by TSMC's team of experts". It further states that suppliers' performance on sustainability related issues is assessed quarterly using its QCDSS (Quality, Cost, Delivery, Service, Sustainability) protocol (labor performance is a component). It states that it also includes the research of external stakeholders including China Labor Watch, Verité and the US Department of State on relevant forced labor issues. However, it does not provide further details or disclose an overarching risk assessment that covers forced labor risks across its supply chains (as opposed to at individual suppliers).
(2) The company notes that suppliers operating in China, Malaysia and Taiwan are classified higher risk (compared to its top spend suppliers in Japan, USA and Western Europe) due to weaker labor rights and longer working hours, but it does not give detail on how it identified these risk countries. The company does not disclose risks identified in different tiers of its supply chains. </t>
  </si>
  <si>
    <t xml:space="preserve">
(1) Ericsson states that human rights due diligence is embedded within its sales and sourcing processes. It states that it uses Verisk Maplecroft’s Modern Slavery Index to understand the geographical risks of forced labor. It states that it focuses on “internal and external awareness” in the countries deemed to be at higher risk and that it bases this approach on a workshop which it carried out in collaboration with Shift in 2016. It further discloses that it reviewed the activities being carried out as part of its sourcing in 2017 by looking at workforce skill level and risk of informal employment to workers in its supply chains and that risk was mapped by sourcing category group. It carried out a review of the category risks in 2018. It further states that it carries out human rights impact assessments, stakeholder consultations and internal processes such as responsible sourcing.
(2) Ericsson discloses that prioritized risk areas in its supply chains include labor rights and communication of requirements further down its supply chains. It discloses that it classifies the risk of forced labor as low, medium or high for each sourcing category and that components and services which it sources from China and India, as well as the sourcing and extraction of raw materials are at a high-risk of forced labor.</t>
  </si>
  <si>
    <t xml:space="preserve">(1) Not disclosed. ZTE discloses that its CSR management system involves "supplier CSR questionnaire and the self-assessment form" are required as part of the certification process. The company then conducts a CSR risk assessment of the supplier. However, it is unclear whether this includes forced labor and whether ZTE conducts broader assessments to identify forced labor/human trafficking risks in its supply chain. 
(2) Not disclosed. ZTE does not provide details on forced labor risks in different tiers of its supply chain. </t>
  </si>
  <si>
    <t>(2) Not disclosed.
(3) Not disclosed. KLA-Tencor discloses using a "Supplier Score Card" to assess suppliers' performance on a range of issues including suppliers' social responsibility programs and programs to train employees and adherence to RBA standards. However, it is unclear whether performance impacts on procurement and awarding future business.</t>
  </si>
  <si>
    <t>(1) Not disclosed. Walmart discloses that it expects its suppliers to support the company's conflict minerals compliance efforts by "adopting responsible mineral sourcing policies in dealing with their supply chains that are consistent with this policy and the OECD guidance." However, it does not disclose any detail as to how it seeks to address forced labor risks in raw material sourcing. 
(2)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However, the company does not disclose information on planning and forecasting. 
[The company also states that its merchants use data "such as KPIs and health check reports" to hold suppliers accountable for supply chain health and risks. It states that it uses these to maintain an overview of the highest risk suppliers and supply chains, and uses the information to prioritize. However, it is not clear that this includes forced labor risks.]
(3) Not disclosed. 
(4) Not disclosed.</t>
  </si>
  <si>
    <t xml:space="preserve">(1) Amazon reports that its purchase and service agreements require manufacturing suppliers and service providers to comply with its supplier code of conduct. The contract language is not disclosed, and while the company's code prohibits forced labor, child labor, and discrimination, and protects the right to freedom of association, it does not explicitly protect the right to collective bargaining. 
(2) Not disclosed. 
(3) Not disclosed. </t>
  </si>
  <si>
    <t xml:space="preserve">(1) Analog Devices states in its Statement on Slavery and Human Trafficking that it asks its key suppliers to sign an agreement to represent that they comply with the RBA Code and that they will notify the company if they stop complying. It also states that its standards terms of purchase and standard service agreements contain a clause with the RBA Code and that it requires suppliers to notify the company in the case of non-compliance. However, the RBA Code limits the freedom of association and the right to collectively bargain to compliance with law and the company does not disclose the contract terms.
(2) Not disclosed. It states on its Ethics and Suppliers page that 100% of its suppliers have signed its Agreement on Responsible Business Conduct. However, this is separate from its purchase and standard service agreement.
(3) Not disclosed. </t>
  </si>
  <si>
    <t xml:space="preserve">(1) Apple states that in order to do business suppliers must agree to adhere to its supplier code and standards. 
It also states that it strictly prohibits human trafficking and the use of involuntary labor in its supply chain, which is enforced through audits "and in contracts with direct suppliers." However, the company does not disclose the contract language used and its code limits the right to freedom of association to conformance with local law. 
(2) Not disclosed. 
(3) Not disclosed. </t>
  </si>
  <si>
    <t>(1) ASML states that its "policy stipulates that compliance with human rights standards and other Responsible Business Alliance standards should be included in our supplier agreements". It further states that it includes a requirement to adhere to RBA standards in its long-term contracts for product-related suppliers. The RBA standards include the ILO core labor standards but limit freedom of association and the right to collectively bargain to compliance with law. The company does not disclose the language of these contracts.
(2) Not disclosed. The company states that adhereance to RBA standards is a "prerequisite for doing business" with the company. However, as per (1) it states that the standards are only included in long term contracts. In addition, freedom of association and the right to collectively bargain are limited to compliance with local law.
(3) Not disclosed.</t>
  </si>
  <si>
    <t xml:space="preserve">(1) Not disclosed. Broadcom states that its suppliers are "contractually bound to comply with forced labor laws through the terms and conditions of our purchase orders and supply agreements". However, as this would require supplier conformance to local law only, it does not prohibit forced labor according to international standards, and ILO core labor standards are therefore not incorporated into contracts. It also states that it asks for written acknowledgement of compliance with the Supplier Environmental and Social Responsibility Code of Conduct (which it states includes forced labor), but it is not clear that this is incorporated within supplier contracts. 
(2) Not disclosed. 
(3) Not disclosed. </t>
  </si>
  <si>
    <t>(1) Not disclosed. Foxconn discloses that its procurement department counter-signs "letters of commitment" with its suppliers "to ensure that all suppliers abide by the principles of fairness, impartiality and openness in the transaction process". However, it does not explicitly state that this incorporates the terms of its supplier code including on forced labor into supplier contracts. In its 2018 Additional Disclosure it discloses that it "requires suppliers to sign Social Responsibility Undertaking first, and it covers SER standard [its supplier code which cover forced labor] or forced labor." However, it does not provide further details and does not disclose the language used in its contracts. Both of these documents appear to refer to separate agreements rather than supplier contracts. 
(2)-(3) Not disclosed.</t>
  </si>
  <si>
    <t>(1) Foxconn (2018), "Social and Environmental Responsibility Report", http://ser.foxconn.com/javascript/pdfjs/web/viewer.html?file=/upload/serReport/f5915802-4e39-4cb2-914b-48dbf433a557_.pdf&amp;page=1, p. 40. Accessed 8 October 2019.</t>
  </si>
  <si>
    <t>(1) Hoya discloses that compliance with its supplier code of conduct is a contractual requirement in all newly adopted distributor and supplier contracts. However it does not disclose the language of such contracts. Moreover, the code appears to limit the right to freedom of association to conformance with local law only. 
(2) Not disclosed. The company states that this includes all newly adopted distributor and supplier contracts, but does not disclose a percentage.
(3) Not disclosed.</t>
  </si>
  <si>
    <t xml:space="preserve">(1) Not diclosed. The company states "our new main suppliers are contractually obliged to uphold our environmental, occupational safety and health as well as CSR commitments." It is not clear that this includes the company's Principles of Purchasing. 
(2-3) Not disclosed. </t>
  </si>
  <si>
    <t xml:space="preserve">(1) Maxim Integrated states that it "requires conformance with the Maxim CSR Code in contracts with its relevant suppliers." The CSR Code refers to freedom of association, elimination of forced and compulsory labor, child labor, and discrimination, but limits the right to freedom of association and collective bargaining to adherence to local law. Further, the company does not disclose the contracts or language used in contracts. </t>
  </si>
  <si>
    <r>
      <t xml:space="preserve">(1) Nintendo discloses requiring its suppliers "to formally agree" to its Procurement Guidelines which incorporate forced labor, child labor, and discrimination, but do not call out explicitly the right to freedom of association and collective bargaining. It further discloses that it has incorporated a requirement to comply with the guidelines into its "Basic Partner Agreement". In its 2018 additional disclosure, the company confirms that its basisc partner agreement is its supplier contract. The contract language is not disclosed. 
(2) Not disclosed.
(3) Not disclosed. It discloses that its </t>
    </r>
    <r>
      <rPr>
        <sz val="11"/>
        <rFont val="Calibri"/>
        <family val="2"/>
        <scheme val="minor"/>
      </rPr>
      <t>"asks [its] f</t>
    </r>
    <r>
      <rPr>
        <sz val="11"/>
        <color theme="1"/>
        <rFont val="Calibri"/>
        <family val="2"/>
        <scheme val="minor"/>
      </rPr>
      <t xml:space="preserve">irst-tier suppliers to notify upstream suppliers about the guidelines." However, it is not clear that suppliers should include this in contracts. </t>
    </r>
  </si>
  <si>
    <r>
      <t xml:space="preserve">(1) Not disclosed.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However, this appears to be a separate agreement signed with suppliers rather than a clause incorporated in supplier contracts. </t>
    </r>
    <r>
      <rPr>
        <sz val="11"/>
        <color rgb="FFFF0000"/>
        <rFont val="Calibri (Body)"/>
      </rPr>
      <t xml:space="preserve">
</t>
    </r>
    <r>
      <rPr>
        <sz val="11"/>
        <rFont val="Calibri"/>
        <family val="2"/>
        <scheme val="minor"/>
      </rPr>
      <t>(2) Not disclosed.
(3) Not disclosed. TSMC states in its 2018 CSR Report that it "requires all key suppliers' fabs in Taiwan to complete third party audits in line with RBA standards." It is a member of the RBA and states in its code of conduct that it expects its suppliers to hold their suppliers, contractors and service providers to the standards provided in the code. However, it does not explicitly mention contracts.</t>
    </r>
  </si>
  <si>
    <t xml:space="preserve">(1) Not disclosed. The company states that as part of its global terms and conditions of purchase, it requires suppliers to comply with applicable laws. However, the company does not require adherence to international standards relating to forced labor. In addition, its terms and conditions of purchase do not incorporate the guide for supplier social responsibility.
(2) Not disclosed. 
(3) Not disclosed. </t>
  </si>
  <si>
    <t>(1) The company uses the RBA Code version 6 as its supplier code,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However, it does not disclose evidence that fees have been repaid to supply chain workers.</t>
  </si>
  <si>
    <t xml:space="preserve">(1) Dell discloses a policy that "[w]orkers shall not be required to pay employers or agents’ recruitment fees." 
(2) The company uses the RBA Code (version 6.0), which includes a provision that employment related fees paid by workers shall be reimbursed to the workers. Dell discloses that it identified 16 supplier sites in which workers were charged recruitment fees and worked with their suppliers to return $825,000 USD in fees to workers. 
</t>
  </si>
  <si>
    <t>(1)-(2) 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 p. 5.</t>
  </si>
  <si>
    <t>(1)*Foxconn (undated), "Foxconn Global Code of Conduct Policy: Social and Environmental Responsibility (SER)", http://ser.foxconn.com/javascript/pdfjs/web/viewer.html?file=/upload/policyAttachments/979c9ad3-a8e3-4eb6-9779-86ce2e51c8a3_.pdf&amp;page=1, p. 5.
*Foxconn (2016), "Supplier Code of Conduct", http://www.sser.foxconn.com/Attachment/Template/%E5%AF%8C%E5%A3%AB%E5%BA%B7%E4%BE%9B%E6%87%89%E5%95%86%E7%A4%BE%E6%9C%83%E5%8F%8A%E7%92%B0%E5%A2%83%E8%B2%AC%E4%BB%BB%E8%A1%8C%E7%82%BA%E5%AE%88%E5%89%87.pdf, pp. 4-5. Accessed 8 October 2019.
(2) "Supplier Code of Conduct", pp. 4-5.</t>
  </si>
  <si>
    <t>(1) Not disclosed. Renesas states that it provides "written employment practices and procedures which ensure fair recruitment and treatment of employees." However, it is unclear if these practices and procedures refer to recruitment costs. It is also unclear whether these employment  practices and procedures apply to workers in its supply chains. 
(2) Not disclosed. The company does not disclose information on steps it has taken to ensure that recruitment fees are reimbursed or provide evidence of such payments by suppliers.</t>
  </si>
  <si>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However, it does not provide evidence that fees have been repaid to workers in its supply chains. </t>
  </si>
  <si>
    <r>
      <t xml:space="preserve">(1) Not disclosed. Applied Materials states that it uses the RBA's Validated Assessment Program (VAP). However, it does not disclose whether it uses this to assess labor agents used by suppliers.
(2) </t>
    </r>
    <r>
      <rPr>
        <sz val="11"/>
        <color theme="9"/>
        <rFont val="Calibri"/>
        <family val="2"/>
        <scheme val="minor"/>
      </rPr>
      <t xml:space="preserve">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t>
    </r>
  </si>
  <si>
    <t>(1) Corning states that it requires labor agents acting on behalf of its suppliers to conduct due diligence with employment and recruitment agencies and sub-agents to ensure compliance with its Code of Conduct. However, it does not disclose what this process involves or evidence that audits have been conducted.
(2) Not disclosed.</t>
  </si>
  <si>
    <t>(1)-(2)*Hewlett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t>
  </si>
  <si>
    <t xml:space="preserve">(1) Not disclosed.
(2) Not disclosed. The company reports that it visited a supplier in Malaysia with BSR, "to conduct an assessment on migrant workers, who are socially vulnerable and often said to be exploited by forced labor." The company reports that it interviewed recruitment agencies and migrant workers as part of this visit to a supplier in Malaysia but does not report on the goals or the outcomes of these interviews. It does not disclose information on how it supports responsible recruitment in its supply chains. </t>
  </si>
  <si>
    <r>
      <t>(1) Not disclosed.
(2) Not disclosed. It discloses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t>
    </r>
    <r>
      <rPr>
        <sz val="11"/>
        <rFont val="Calibri (Body)"/>
      </rPr>
      <t>.” The company does not disclose further detail on this program.</t>
    </r>
  </si>
  <si>
    <t xml:space="preserve">(1) Not disclosed. 
(2) Micron states that it is actively involved in RBA initiatives which include training, dialogue with government officials and interviews with foreign migrant workers. It also states that it is working with the RBA and a number of suppliers in Taiwan to understand the experiences of foreign migrant workers and to address violations that might be ocurring in these locations. </t>
  </si>
  <si>
    <t xml:space="preserve">(1)-(2) *Micron (undated), "Accelerating Sustainability: 2019 Sustainability Report", https://www.micron.com/-/media/client/global/documents/general/about/sustainability_report_2019.pdf?la=en, p. 35.
*Micron (undated), "Micron Code of Business Conduct and Ethics", https://www.micron.com/about/our-commitment/operating-thoughtfully/compliance-and-ethics/ethics. 
</t>
  </si>
  <si>
    <t xml:space="preserve">(1) Not disclosed. The company discloses that it has audited ten of its labor agencies, but does not disclose that it has audited labor agencies used by its suppliers. 
(2) Not disclosed. STMicroelectronics states that it is "part of a panel to develop a pre-departure orientation pack for foreign workers, in partnership with the International Organization on Migration." It is not clear whether the company is working on this initiative for its supply chains or own operations only. </t>
  </si>
  <si>
    <t xml:space="preserve">(1) Hitachi's guidelines state "workers must be provided with a written employment agreement in their native language that contains a description of terms and conditions of employment prior to the worker departing from his or her country of origin." However, it does not disclose evidence of how this policy provision is implemented in practice.
(2) Hitachi's guidelines state that workers' identification documents must not be withheld. However, it does not disclose evidence of how this policy provision is implemented in practice.
(3) Not disclosed. The company states that it visited a supplier in Malaysia, alongside BSR, "to conduct an assessment on immigrant workers, who are often subject to forced labor."  The company reports that it interviewed recruitment agencies and migrant workers as part of this visit. However, no outcomes are disclosed. </t>
  </si>
  <si>
    <t>(1)-(2)*Foxconn (2018), "Social and Environmental Responsibility Report", http://ser.foxconn.com/javascript/pdfjs/web/viewer.html?file=/upload/serReport/f5915802-4e39-4cb2-914b-48dbf433a557_.pdf&amp;page=1, p. 5. Accessed 8 October 2019.
*Foxconn (undated), "Foxconn Global Code of Conduct Policy: Social and Environmental Responsibility (SER)", http://ser.foxconn.com/javascript/pdfjs/web/viewer.html?file=/upload/policyAttachments/979c9ad3-a8e3-4eb6-9779-86ce2e51c8a3_.pdf&amp;page=1, p. 4. Accessed 8 October 2019.</t>
  </si>
  <si>
    <t>(1) Not disclosed.
(2) Kyocera states in its Supply Chain CSR Procurement Guide that suppliers "are not to require employees to submit their identification, passport or work permit as part of conditions of employment". However, the company does not demonstrate implementation of this policy.
(3) Not disclosed.</t>
  </si>
  <si>
    <t xml:space="preserve">(1) The company uses the RBA Code (version 6.0), which requires that workers be provided with a written employment agreement in their native language prior to the worker departing from his or her country of origin. However, it does not demonstrate evidence of how it implements this policy.
(2) The company uses the RBA Code (version 6.0), which prohibits passport retention and restrictions on workers’ freedom of movement. It does not disclose evidence as to how it implements this policy provision. [Lam Research states that in 2018 it participated in a pilot program “to ensure the human rights of contract, migrant and temporary workers of our suppliers that are located in high risk geographies” and that it includes a comprehensive policy that prohibits forced labor. It states that this policy covered freedom of movement, fees, voluntary separation and humane work conditions. It does not describe how the program addresses passport retention.]
(3) Not disclosed. 
</t>
  </si>
  <si>
    <t>(1) The company also uses the RBA Code (version 6.0), which requires that workers be provided with a written employment agreement in their native language prior to the worker departing from his or her country of origin. However, it does not demonstrate active implementation of this policy.
(2) While it does not explicitly include a related principle directly into its Code of Business Conduct, it uses the RBA Code (version 6.0), which prohibits passport retention and restrictions on workers’ freedom of movement. In its Sustainability Report, Micron demonstrates awareness of exploitation of migrant workers through passport retention, but does not disclose concrete action taken / implementation of the aforementioned policy. 
(3) Not discloseed.</t>
  </si>
  <si>
    <t>(1) The company uses the RBA Code (version 6), which requires that workers must be provided with a written employment agreement in their native language prior to the worker departing from his or her country of origin. However, it does not demonstrate active implementation of this policy provision.
(2) The company uses the RBA Code (version 6), which prohibits passport retention and restrictions on workers’ freedom of movement. However, it does not demonstrate active implementation of this policy provision.
(3) Not disclosed.</t>
  </si>
  <si>
    <r>
      <t>(1) Micron states that it conducts human rights risk assessments that aligns with its Code of Business Conduct and Ethics and the RBA Code of Conduct which include forced labor risks. It states that its sourcing risk and compliance group oversees supply chain risk management which includes human rights and geopolitical risks and applies "new and incumbent supplier screening, assessments, investigations, risk profiling, development and auditing". It states that the initial assessment is based on business continuity processes including a consideration of suppliers' geographic locations, type of commodity or service, Micron's past relationship with the supplier and third-party reviews.
(2) Micron states that many of its suppliers are located in Asia where human rights violations agains</t>
    </r>
    <r>
      <rPr>
        <sz val="11"/>
        <color theme="1"/>
        <rFont val="Calibri"/>
        <family val="2"/>
        <scheme val="minor"/>
      </rPr>
      <t xml:space="preserve">t foreign migrant </t>
    </r>
    <r>
      <rPr>
        <sz val="11"/>
        <rFont val="Calibri"/>
        <family val="2"/>
        <scheme val="minor"/>
      </rPr>
      <t xml:space="preserve">workers have been documented. </t>
    </r>
    <r>
      <rPr>
        <sz val="11"/>
        <color theme="1"/>
        <rFont val="Calibri"/>
        <family val="2"/>
        <scheme val="minor"/>
      </rPr>
      <t>It notes that abuses may include passport retention, recruitment fees, and debt bondage.</t>
    </r>
    <r>
      <rPr>
        <sz val="11"/>
        <rFont val="Calibri"/>
        <family val="2"/>
        <scheme val="minor"/>
      </rPr>
      <t xml:space="preserve">  However, it does not provide additional examples of forced labor risks identified in another tier of its supply chains.
</t>
    </r>
  </si>
  <si>
    <t xml:space="preserve">Amazon reports that suppliers who manufacture its private label products are assessed for compliance with its supplier code of conduct before it begins ordering products. It states that supplier facilities must demonstrate the absence of any issue which could cause harm to workers, and any egregious unethical behavior including forced labor. Further to this it reports that any issue that occurs prior to beginning a relationship with Amazon must be resolved before it can qualify for production.
The company also states that suppliers must meet "a basic set of requirements to qualify for initial and continued production of Amazon products" termed "qualification requirements." It discloses examples of the qualification requirements, which include voluntary work (recruitment fees and passport retention are specifically cited). Amazon also reports that suppliers "may not begin work in certain countries without prior review and approval from Amazon" and discloses a list of these countries. In particular it states that production of its products cannot begin until it has conducted due diligence including "a risk analysis from global external stakeholders; a plan to consult with local organizations...[and] a supplier commitment to participate in capacity-building and worker engagement programs." It also states that suppliers in those regions will be subject to enhanced due diligence. 
However, it does not report on the outcomes of these processes. </t>
  </si>
  <si>
    <t>Not disclosed. In its 2018 additional disclosure it states that suppliers are being assessed prior to entering into contract but it is unclear whether this risk analysis covers forced labor.</t>
  </si>
  <si>
    <t>Not disclosed. ASML states that it scans new suppliers on "potential high risks" and that it works with potential suppliers during the onboarding process to "remedy any issues identified". However, it is unclear whether the risk analysis includes forced labor.</t>
  </si>
  <si>
    <t xml:space="preserve">Not disclosed. BOE discloses having a supplier certification process. BOE selects suppliers based on criteria which include "environmental performance, CSR performance." The company notes that "in 2018, BOE introduced 200 new suppliers, all of which met environmental and social performance standards and passed environmental assessment." The assessment of potential suppliers includes a review of the suppliers' qualifications, and a "document review or field investigations." It does not provide further details of this process.
</t>
  </si>
  <si>
    <t xml:space="preserve">Not disclosed. Cisco states in its 2018 Corporate Social Responsibility Report that it "consider[s] supplier responsibility when evaluating and onboarding new suppliers". However, it is unclear whether the risk analysis covers forced labor. </t>
  </si>
  <si>
    <r>
      <t>Lam Research states that in order to verify prospective first tier suppliers it “requires all</t>
    </r>
    <r>
      <rPr>
        <b/>
        <sz val="11"/>
        <rFont val="Calibri"/>
        <family val="2"/>
        <scheme val="minor"/>
      </rPr>
      <t xml:space="preserve"> new</t>
    </r>
    <r>
      <rPr>
        <sz val="11"/>
        <rFont val="Calibri"/>
        <family val="2"/>
        <scheme val="minor"/>
      </rPr>
      <t xml:space="preserve"> direct materials suppliers, as part of the supplier screening process, to provide a completed written certification that addresses risks of human trafficking and slavery”. However, it neither provides further details nor outcomes.</t>
    </r>
  </si>
  <si>
    <t xml:space="preserve">Not disclosed. Microchip states that suppliers' capabilities and quality standards are reviewed at the time of selection, but does not disclose whether any assessment of forced labor risks is undertaken. </t>
  </si>
  <si>
    <t>Micron states that all new potential suppliers are required to complete a Level 1 pre-assessment at a minimum. It also states that its human rights risk assessment aligns with its Code of Business Conduct and Ethics and the RBA Code of Conduct which include forced labor risks. It states that it assesses all "new and incumbent supplier screening, assessments, investigations, risk profiling, development and auditing". However it does not report on outcomes.</t>
  </si>
  <si>
    <t>(1) *Micron (2019), "Accelerating Sustainability: 2019 Sustainability Report", https://www.micron.com/-/media/client/global/documents/general/about/sustainability_report_2019.pdf?la=en, p. 32-33.
*Micron (3 May 2019), "Supplier Quality Requirements Document", https://www.micron.com/-/media/client/global/documents/general/about/sqrd.pdf?la=en, p. 10.</t>
  </si>
  <si>
    <t>Microsoft states that "all new and directly contracted hardware and packaging suppliers for our devices…undergo initial risk and capability assessments and audits to assess their conformance to our standards and requirements which specifically prohibit any form of modern slavery and human trafficking." The company discloses that eight suppliers demonstrated the ability to self-manage at their initial capability assessment in financial year 2019. In an earlier report the company states that assessments are conducted prior to supplier selection.</t>
  </si>
  <si>
    <t xml:space="preserve">Murata discloses a purchasing policy, in which it states that it evaluates and selects suppliers fairly based on standards including consideration for human rights and labor safety. It does not disclose details on the process or its outcomes. </t>
  </si>
  <si>
    <t>Not disclosed. Nokia states that its purchasing procedures "are strictly applied in our relationships with existing suppliers and whenever we engage with potential new suppliers". However, it does not give additional detail. It also states that its general audit covers supplier requirements which includes corporate responsibility requirements. It states that it uses this type of audit with new high-risk suppliers but it is not clear whether this includes an assessment of forced labor risks or whether it refers to pre or post-onboarding.</t>
  </si>
  <si>
    <t>Not disclosed. NVIDIA discloses that its, "supplier specification outlines our compliance requirements and covers all manufacturers in our supply chain." It states that this process "involves using the RBA online system to vet suppliers against product compliance industry standards, conflict minerals data, and RBA Code compliance." However, it is unclear whether this assessment takes place prior to onboarding.</t>
  </si>
  <si>
    <t xml:space="preserve">Not disclosed. NXP discloses a supplier selection procedure which "defines the risk assessment and supplier selection process." It discloses a diagram which states that a supplier undergoes a risk assessment and is selected, followed by a training needs analysis. If the supplier needs training, that is delivered before the supplier completes a self-assessment and then prepares for an on-site audit. 
It is not clear that this selection process involves an assessment for risks of forced labor prior to contract. </t>
  </si>
  <si>
    <t>The company discloses conducting a "new registration evaluation" on all potential suppliers that includes a review of labor and human rights practices. However, it does not report on the outcomes of this process.</t>
  </si>
  <si>
    <t xml:space="preserve">Not disclosed. Skyworks reports that conformance to the Code is part of its supplier qualification process. In its Supplier Sustainability Specification, the company states that suppliers must complete a self-assessment according to its Skyworks Qualification and Monitoring requirements, and that it is the responsibility of suppliers to ensure that they meet minimum sustainability requirements. However, it is unclear whether this assessment takes place prior to onboarding. </t>
  </si>
  <si>
    <t>Sony reports that the supply chain code of conduct is "factored in" when choosing suppliers, who are assessed and selected on factors including human rights. 
The company also sets out a graphic which states that suppliers must complete a document assessment of risks, and if a risk of violation of the code of conduct is identified, the company may conduct an on-site assessment of the supplier and then conduct an investigation to see whether any improvements have been implemented. In the case of a minor risk, the company states that it will instruct the supplier to make improvements. Its procurement officer will then make a final decision as to whether to start doing business with the supplier. However, it does not report on the outcomes of this process.</t>
  </si>
  <si>
    <r>
      <t xml:space="preserve">Not disclosed. TSMC states in its Corporate Social Responsibility Report that, when onboarding new suppliers, they first sign the Supplier Code of Conduct and then undergo a risk assessment and periodic audit. While the Supplier Code of Conduct includes commitments in relation to forced labor, it is unclear whether the audit assesses forced labor risks. In any case, it is implied that this takes place after both parties have signed a contract. </t>
    </r>
    <r>
      <rPr>
        <i/>
        <sz val="11"/>
        <rFont val="Calibri"/>
        <family val="2"/>
        <scheme val="minor"/>
      </rPr>
      <t>[In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It states that supplier's application will be denied if there is evidence that the supplier is engaging in unacceptable labor practices. However, this disclosure is now outside the scope of research.]</t>
    </r>
    <r>
      <rPr>
        <sz val="11"/>
        <rFont val="Calibri"/>
        <family val="2"/>
        <scheme val="minor"/>
      </rPr>
      <t xml:space="preserve">
</t>
    </r>
  </si>
  <si>
    <t>Tokyo Electron states that before entering into a new supplier relationship it ensures that a self-assessment that includes human rights is carried out. It states that if it discovers any “risks to quality” it visits suppliers to help them improve their processes. However, it neither provides further details nor outcomes.</t>
  </si>
  <si>
    <t xml:space="preserve">Amazon discloses that suppliers have the option of submitting an audit from an Amazon approved industry association (amfori BSCI, Better Work, Responsible Business Alliance, SMETA, and SA8000) or undergoing an Amazon-managed audit. 
(1) The company discloses that it conducts unannounced and announced audits. 
(2) Amazon states that its supplier assessments may include a review and analysis of site documents and licenses with a view to assessing the age of workers, their contracts, compenstaion, working hours, and working conditions. 
(3) The company states that audits may include worker interviews conducted confidentially and without site management present. However, it does not indicate that interviews are carried out off-site. 
(4) Amazon reports that its assessments "may" include site inspection, including any living quarters. 
(5) Not disclosed. </t>
  </si>
  <si>
    <t>BOE discloses that it carries out "annual assessments on the general operation of suppliers, including legal affairs, finance and other aspects" and that it reviews "CSR management of suppliers, covering management system, labor practices, safety and occupational health, environmental impact and business ethics, and make sure that suppliers' production is sustainable."
(1) Not disclosed.
(2)  As stated above, the company discloses monitoring its suppliers. However, it does not explicitly disclose including an assessment of forced labor risks in its supply chains in this process, and does not disclose whether the assessment includes a review of relevant documents, such as worker contracts, payroll, etc. 
(3)-(5) Not disclosed.</t>
  </si>
  <si>
    <t>The company states that it assesses existing suppliers on a rolling basis to "track how they deal with problems and make improvements." It reports that these assessments are carried out in accordance with its supplier assessment procedures, but it is not clear whether this includes an assessment of forced labor or human rights. The assessments appear to focus on quality, delivery, cost, and technical support. 
(1)-(5) Not disclosed.</t>
  </si>
  <si>
    <t xml:space="preserve">The company discloses that “in some cases, Hexagon performs audits of both new and existing suppliers based on both desk research and onsite visits.” It further discloses that its subsidiaries that manufacture hardware have adopted an evaluation process for all new suppliers which includes assessing compliance with the company’s policies. It also discloses that “[k]ey suppliers of manufacturing entities are evaluated through internal formal visits, reviews and evaluations in order to ensure that they strictly respect the Hexagon Code of Business Conduct and Ethics", which covers forced labor. 
(1)-(3) Not disclosed.
(4) As stated above, the company disclsoes that it carries out on-site visits of suppliers. However, it does not disclose carrying out inspections of worker housing.
(5) Not disclosed. </t>
  </si>
  <si>
    <t xml:space="preserve">(1)-(4) Hitachi (2018), "Sustainability Report 2018", http://www.hitachi.com/sustainability/download/pdf/en_sustainability2018.pdf, p. 78. Accessed 10 October 2019. </t>
  </si>
  <si>
    <t>Hoya states that it "retains the right to periodically conduct audits of suppliers" to assess compliance with its supplier code of conduct. No further details are provided in relation to the audit process. 
(1) Not disclosed.
(2) As disclosed above, the company carries out audits but it does not disclose whether this includes a review of relevant documents that detail labor conditions, such as wage slips, information on labor recruiters, contracts, etc.
(3)-(5) Not disclosed.</t>
  </si>
  <si>
    <t xml:space="preserve">(1)-(2) Infineon Technologies (March 2019), "Slavery and Human Trafficking Statement," https://www.infineon.com/dgdl/Infineon+Slavery+and+Human+Trafficking+Statement_March+2019.pdf?fileId=5546d461694c91a7016981d611190012. Accessed 10 October 2019. </t>
  </si>
  <si>
    <t xml:space="preserve">Kyocera states in its Supply Chain CSR Procurement Guideline that suppliers "are to regularly conduct an internal audit to check compliance with laws and regulations and customer requests regarding CSR-related items". It also states in its CSR Report that it ensures "through compliance with business-related laws such as the Subcontracted Act, by regularly implementing in-house education and audits of personnel in charge of materials and business divisions." However, it does not appear to proscribe any specific audit requirements relevant to forced labor in its supply chains.
(1)-(5) Not disclosed. </t>
  </si>
  <si>
    <t>We periodically audit major direct product supplier operations, including to address the risks of human trafficking and slavery in our supply chain.
(1) The company states that during the last fiscal year its audits were announced but that it reserves the right to conduct unannounced audits. However, it is not clear whether unannounced audits have been undertaken.
(2)-(5) Not disclosed.</t>
  </si>
  <si>
    <t>The company does not report that it conducts social audits or other monitoring processes on its suppliers. 
(1)-(5) Not disclosed.</t>
  </si>
  <si>
    <t xml:space="preserve">(2)-(4) Qualcomm (2018), "2018 Sustainability Report", https://www.qualcomm.com/media/documents/files/2018-qualcomm-sustainability-report.pdf, p. 23. Accessed 23 August 2019. </t>
  </si>
  <si>
    <t xml:space="preserve">(2)-(4) Skyworks (2018) "Growing Sustainably 2018 Report", http://www.skyworksinc.com/downloads/Flipbooks/SustainabilityReport2018/offline/download.pdf, p. 6. Accessed 29 August 2019. </t>
  </si>
  <si>
    <t xml:space="preserve">Sony states that it uses risk assessment data, including self assessments, to identify suppliers that are high risk for forced labor. It states that "for example, if a supplier employs foreign migrant workers" it will conduct an inspection. 
(1) Not disclosed. 
(2) Not disclosed. The company reviews documentation in the form of self-assessments before conducting on-site visits, but does not disclose that this includes a review of documents that detail labor conditions, such as wage slips, information on labor recruiters, contracts, etc.
(3) Not disclosed.
(4) Sony reports that it will inspect the supplier's workplace to determine whether workers are subject to forced labor, whether dormitories meet international standards, and that the working environment is clean and safe. 
(5) Not disclosed. Sony states that "where any possibility of violations is reported at a secondary supplier, Sony works with the primary supplier to ensure that remedial action is carried out" but it is not clear that it conducts or requires monitoring of second-tier suppliers. </t>
  </si>
  <si>
    <t xml:space="preserve">(2)-(4) Texas Instruments (May 2019), "Anti-Human Trafficking Statement," http://www.ti.com/lit/ml/sszo047b/sszo047b.pdf, p. 2. Accessed 9 October 2019. </t>
  </si>
  <si>
    <t xml:space="preserve">
(1) Not disclosed. 
(2) Not disclosed. The company states that it conducts a self-assessment questionnaire in accordance with the RBA Code of Conduct and that it analyses the responses and provides feedback to suppliers. However, it does not disclose carrying out supplier audits or a review of relevant supplier documents that detail labor conditions, such as wage slips, information on labor recruiters, contracts, etc.
(3)-(5) Not disclosed. </t>
  </si>
  <si>
    <t>(2)-(4) Western Digital, "Compliance Statement for UK Modern Slavery Act and California Transparency in Supply Chains Act for FY2018," https://www.westerndigital.com/company/corporate-sustainability/uk-modern-slavery-california-transparency. Accessed 11 September 2019.</t>
  </si>
  <si>
    <t xml:space="preserve">(1) Not disclosed. Amazon reports that some sites may be assessed multiple times a year including for follow-up audits. However, it does not disclose the percentage of suppliers audited annually. 
(2)-(3) Not disclosed. 
(4) Amazon discloses that it accepts audits from amfori BSCI, Better Work, Responsible Business Alliance, SMETA, and SA8000. It states that Amazon-managed audits may also be conducted, which would be carried out by third-party audit firms on Amazon's behalf by "experienced and qualified auditors to utilize industry and region-specific knowledge to evaluate working conditions." It does not disclose further detail on the qualification of auditors in relation to identifying forced labor. 
(5) Not disclosed. </t>
  </si>
  <si>
    <t>(1) ASML (5 February 2019), "Integrated Report 2018", https://www.asml.com/-/media/asml/files/investors/financial-results/a-results/2018/asml-integrated-report-based-on-us-gaap-2018.pdf.</t>
  </si>
  <si>
    <r>
      <t>(1) Not disclosed. The company states that it conducted 292 SER audits and assessments in 2018, with 103 conducted at supplier facilities. However, it does not disclose the percentage of suppliers audited.
(2) Not disclosed. 
(3) The company discloses that it uses the RBA's Validated Assessment Program (VAP) audits, which conduct worker interviews totaling at least the square-root of the total production and/or service workforce on site.</t>
    </r>
    <r>
      <rPr>
        <sz val="11"/>
        <color rgb="FFFF0000"/>
        <rFont val="Calibri"/>
        <family val="2"/>
        <scheme val="minor"/>
      </rPr>
      <t xml:space="preserve">
</t>
    </r>
    <r>
      <rPr>
        <sz val="11"/>
        <rFont val="Calibri"/>
        <family val="2"/>
        <scheme val="minor"/>
      </rPr>
      <t>(4) The company uses the RBA’s VAP, i.e. it conducts audits using an RBA approved audit firm with qualified auditors, with further quality assurance and verification undertaken by RBA.
(5) The company discloses that labor-related findings represented 30% of all major nonconformancees in 2018. It discloses the number of critical findings relating to the ILO Declaration on Fundamental Principles and Rights at Work including freedom of association, freedom from forced, bonded, or indentured labor, freedom from child labor, and freedom from discrimination.</t>
    </r>
  </si>
  <si>
    <t>(1) Not disclosed. Hitachi discloses that in fiscal year 2017, it conducted CSR audits of 18 suppliers. However, it does not disclose the percentage of suppliers audited. 
(2)-(3) Not disclosed. 
(4) The company uses the SA 8000 auditing standard, under which audits are conducted by SAAS accredited audit firms, but does not provide further details. It also states that audits may be conducted by an RBA-recognized auditor, but again does not provide further detail on the qualifications of auditors in relation to forced labor. 
(5) The company states that it did not identify any major violations at the 18 suppliers audited, but found that overtime work exceeded the "stipulated rules", as well as infringements related to health and safety. No further details are disclosed.</t>
  </si>
  <si>
    <t>(1) Not disclosed. Lam Research discloses in its Slavery and Human Trafficking Statement that it periodically audits its “major direct product supplier operations”. It also states in its CSR report that the facilities of its “top spend suppliers” are audited by in-house personnel. However it does not disclose a percentage of overall suppliers audited.
(2) Not disclosed. The company discloses that in 2018, all of its audits were announced.
(3) Not disclosed.
(4) The company discloses on its Supply Chain page that in the last financial year it has implemented annual training for front-line employees and managers with direct responsibility for supply chain management and onsite audits on identifying risks of forced labor and human trafficking. It also states that audits are at times conducted in conjunction with third parties.
(5) Not disclosed.</t>
  </si>
  <si>
    <t xml:space="preserve">(1) NVIDIA (2019), "NVIDIA Corporate Social Responsibility Report", https://s22.q4cdn.com/364334381/files/doc_downloads/governance_documents/2019/FY2019-NVIDIA-CSR-Social-Responsibility.pdf, p. 61. 
(3)-(4) "NVIDIA Corporate Social Responsibility Report", p. 27.
(5) NVIDIA (2018), "Slavery and Human Trafficking Statement", https://www.nvidia.com/content/dam/en-zz/Solutions/about-us/documents/NVIDIA%20Slavery%20and%20Human%20Trafficking%20Statement%202018.pdf, p. 2. </t>
  </si>
  <si>
    <t>(1)  The company states that it audited 23 suppliers in 2017. It also states that it has approximately 10,000 suppliers in total, but does not disclose the percentage of suppliers audited.
(2) Not disclosed. 
(3) NXP discloses that it takes the square root of the worker population at a supplier to determine how many interviews to conduct. It states that 559 workers were interviewed at random in 2018 audits, of which 33% were male and 67% were female. 
(4) NXP discloses that supplier audits are conducted by a third party audit firm (but does not disclose details) and an NXP certified RBA lead auditor. No further detail is given as to auditors expertise on forced labor. 
(5) The company discloses its top 10 audit findings. The most common finding related to freely chosen employment. It also reports that 310 supplier findings in 2017 related to labor and human rights. 
The company also reports that 39% of its suppliers are considered high risk. 
NXP also states that of 298 human rights violation findings in 2018 supplier audits, 30% related to violations of its no-fees policy and 9% to passport retention. 
It also states that it discovered 7 suppliers with non-conformances related to wages and benefits, including that overtime rates were not reflected in payslips and fines or deductions had been made from the worker's salary. 
[NXP also notes that overall the number of priority violations in its supply chains has decreased.]</t>
  </si>
  <si>
    <t>(1) NXP, "Supplier Engagement", https://www.nxp.com/about/about-nxp/about-nxp/corporate-responsibility/engagement/supplier-engagement:SUPPLIER-RESPONSIBILITY. Accessed 17 September 2019. 
(3) NXP Semiconductors (2019), "2018 Slavery and Human Trafficking Statement", https://www.nxp.com/docs/en/company-information/2018-NXP-MSA.pdf, p. 24. Accessed 4 October 2019. 
(4) NXP, "Supplier Engagement: risk assessments and audits".
(5) *NXP Semiconductors (2018), "2017 Slavery and Human Trafficking Statement", https://www.nxp.com/docs/en/supporting-information/HUMAN-TRAFICKING-STATEMENT-2017.pdf, p. 16, 20 and 21. Accessed 16 September 2019.
*NXP Semiconductors (2019), "2018 Slavery and Human Trafficking Statement", p. 27.</t>
  </si>
  <si>
    <t xml:space="preserve">(1) Qualcomm (2018), "2018 Sustainability Report", https://www.qualcomm.com/media/documents/files/2018-qualcomm-sustainability-report.pdf, p. 23. Accessed 23 August 2019. 
(3) and (4) *Qualcomm (2018), "2018 Sustainability Report", p. 23.
*Qualcomm (2018) "Additional disclosure", https://www.business-humanrights.org/sites/default/files/2017%20KnowTheChain%20ICT%20Sector%20-%20Additional%20disclosure%20-%20Qualcomm.pdf, p. 12. Accessed 27 August 2019. </t>
  </si>
  <si>
    <t xml:space="preserve">(3) and (4) SK Hynix (approved 20 March 2019), "UK Modern Slavery Act Statement", http://www.skhynix.com/static/filedata/fileDownload.do?seq=566, p. 1. 
(5) SK Hynix (2019), "SK Hynix Sustainability Report", https://www.skhynix.com/eng/sustain/sustainManage.do#, p. 45. </t>
  </si>
  <si>
    <t xml:space="preserve">(3) and (4) Skyworks (2018) "Growing Sustainably 2018 Report", http://www.skyworksinc.com/downloads/Flipbooks/SustainabilityReport2018/offline/download.pdf, p. 6. Accessed 29 August 2019. </t>
  </si>
  <si>
    <t xml:space="preserve">(1) Not disclosed. The company reports that assessments were completed for 233 suppliers, which resulted in 15 on-site visits of supplier facilities in 2018. It does not report the percentage of suppliers audited annually and the total number of suppliers is unclear. 
(2)-(3) Not disclosed. 
(4) The company states that it may ask suppliers to undergo a third party RBA audit, but it is not clear that it uses these systematically. Additionally, it states that its own staff are trained to conduct effective assessments. No further detail on the qualification of the auditors to detect forced labor risk is disclosed. 
(5) The company discloses that it has discovered excessive working hours at a supplier in China (more than 60 hours per week), passport retention at a supplier in Malaysia, and that young and student workers were made to work long hours and night shifts at a supplier in China. </t>
  </si>
  <si>
    <t>(1) The company reports that it has conducted 75 site audits during financial year 2018. It also discloses that it has 7,928 direct material suppliers (used in FY2018). It does not disclose a percentage of suppliers audited. 
(2)-(5) Not disclosed.</t>
  </si>
  <si>
    <t xml:space="preserve">(1) TE Connectivity (2018), "Corporate Responsibility Report", https://www.te.com/content/dam/te-com/documents/about-te/corporate-responsibility/global/TEConnectivityCorporateResponsibilityReport2018.pdf, p. 39. Accessed 28 August 2019. </t>
  </si>
  <si>
    <t>(1) Walmart reports that in financial year 2019 it reviewed more than 14,700 audit reports. The company also states that it has 25,800 active supplier facilities. The company does not disclose a percentage of suppliers audited annually. 
(2)-(3) Not disclosed. 
(4) Walmart discloses that it "accepts audits" from programs including the RBA, amfori BSCI, and Social Accountability International SA8000. These auditors are conducted by RBA-approved auditors or SAAS accredited audit firms, but the  company does not provide further details as to the expertise of auditors on forced labor. 
Walmart also reports that third-party audit firms (supported by companies that use social compliance audits and NGOs) established the Association of Professional Social Compliance Auditors (APSCA) in 2017. It states that more than 3,200 auditors have registered with APSCA and must pass an auditor examination process. The company states "Walmart requires that reports from social compliance audits be conducted by an ASPCA-registered auditor in order for them to be considered acceptable." The company does not disclose whether APSCA have particular expertise on forced labor. 
(5) Walmart discloses that approximately 24% of its supplier facilities were found to be compliant in financial year 2019, 63% failed to meet at least one important requirement, 11% had more significant violations and were assigned an orange rating (meaning that Walmart will continue to source from the facility while violations are remediated) and 0.3% had serious violations which resulted in permanently or temporarily terminating the facility as a supplier. The company states that violations identified lack of required posters to more serious violations. It does not disclose details on the nature of the violations identified, or for example where they were identified.</t>
  </si>
  <si>
    <t xml:space="preserve">(1) and (4) Walmart, "Using our size and scale for positive change: auditing," https://corporate.walmart.com/responsible-sourcing/using-our-size-and-scale-for-positive-change. Accessed 24 September 2019. 
(5) Walmart (2019), "2019 Environmental, Social &amp; Governance Report", https://corporate.walmart.com/media-library/document/2019-environmental-social-governance-report/_proxyDocument?id=0000016c-20b5-d46a-afff-f5bdafd30000, p. 57 and 58. Accessed 24 September 2019. </t>
  </si>
  <si>
    <t>(1), (3) and (4) Western Digital, "Compliance Statement for UK Modern Slavery Act and California Transparency in Supply Chains Act for FY2018," https://www.westerndigital.com/company/corporate-sustainability/uk-modern-slavery-california-transparency. Accessed 11 September 2019.</t>
  </si>
  <si>
    <t>Not disclosed.
Canon states that it may terminate business with suppliers if they "fail to abide by laws and ordinances covering such areas as human rights and labor." However, it does not disclose how it works with suppliers to put corrective actions in place. 
The company also reports within its Guidelines that where problems are found "we may administer guidance, education, etc. geared to remedying those problems, and ask for your cooperation in that regard" but provides no further detail and whether such processes have been carried out. 
(1)-(4) Not disclosed.</t>
  </si>
  <si>
    <t>The company reports that it is committed to working with suppliers "to ensure the correct management systems are in place to prevent breaches" but provides no further detail. 
(1)-(4) Not disclosed.</t>
  </si>
  <si>
    <t xml:space="preserve">(1) Not disclosed. The company reports that if it identifies deviations in supplier CSR questionnaires, "which include social and human rights questions" it states these will be discussed directly with the supplier. It discloses that where deviations could mean a risk for Infineon, they are classified as a "red light" the supplier cannot be registered for business with Infineon, and must take measures to resolve the issues. However, it does not disclose a corrective action process for suppliers.
(2) Not disclosed. It is not clear how corrective actions are verified - the company states that suppliers will be blocked "until those measures are positively assessed by the experts" but does not make clear how re-assessment takes place. 
(3) Not disclosed. The company reports that it may terminate business relationships where standards are not met, but does not make clear the consequences where corrective actions have not been taken. 
(4) Not disclosed. </t>
  </si>
  <si>
    <t>(1) Not disclosed. In relation to its grievance mechanism, Kyocera states that details of grievances "are investigated and ascertained in cooperation with the relevant divisions. This is followed by corrective action and preventive measures against recurrence. At Kyocera, consultations were undertaken on 27 matters in FY2018, and steps toward resolution were taken in each case." However, this is an internal mechanism only and so, corrective action plans do not apply to suppliers' workers.
(2)-(4) Not disclosed.</t>
  </si>
  <si>
    <t>(1)-(4)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</si>
  <si>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 xml:space="preserve">(1) Microsoft states that its strategic sourcing and manufacturing team and its responsible sourcing team work with suppliers "to ensure that corrective action plans will remedy the audit findings".
(2) Microsoft discloses that follow-up audits are conducted to ensure that corrective actions have been implemented and are effective. 
(3) The company states that if suppliers are unwilling to implement corrective actions within the specified time frame they are phased out of its supply chains. 
(4) Microsoft discloses that it discovered an instance of child labor in 2017. It reports that its SEA team followed up with an on-site investigation and worked closely with the factory management team to remediate the issue, and improve the supplier's management system and recruitment process to prevent it from happening again. </t>
  </si>
  <si>
    <t xml:space="preserve">(1) NXP states that it "works with suppliers to meet our requirements" and provides them the opportunity to rectify issues and implement corrective action plans. It states that if a core violation is discovered, the corrective action plan must be completed within 30 days. It also states that training may be delivered during corrective action periods. 
(2) NXP discloses that all corrective actions "must be approved by NXP." It states that suppliers should send NXP updates to their corrective action plan every 30 days. It further reports that it may conduct verification audits to check whether all corrective actions have been implemented. 
(3) The company states that "in the rare instance that a supplier is unable or unwilling to meet our requirements and work on a corrective action plan, NXP will escalate according to management processes to determine the business relation status with the supplier, which could lead to termination of the business relationship." 
(4) NXP states that of all suppliers that had a no-fee policy violation, all have now implemented a no-fees policy. It states that four of the suppliers have repaid fees to workers and successfully closed the violation. It further reports that three remaining suppliers with no-fee violations are in the processing of repaying workers. NXP reports that in the case of recruitment fee findings, this is classified as a core violation, and fees must be repaid to workers within 30 days. It then conduct a re-audit to ensure that the fees have been paid. </t>
  </si>
  <si>
    <t>(1) and (2) SK Hynix (2017), "Supplier Code of Conduct", http://www.skhynix.com/static/filedata/fileDownload.do?seq=418.
(4) SK Hynix (2019), "SK Hynix Sustainability Report", https://www.skhynix.com/eng/sustain/sustainManage.do#, p. 38.</t>
  </si>
  <si>
    <t xml:space="preserve">(1) Texas Instruments states that issues identified during audit are "escalated to our purchasing managers and suppliers for issues to be verified and corrective actions developed to address gap areas." It states that it will deliver targeted training to help build capability where necessary. 
(2) The company states that it monitors suppliers' progress in the areas which require improvement and to ensure corrective actions are implemented. 
(3) The company states "suppliers who do not comply with our standards, laws or regulations must implement corrective actions within a specified time or risk termination of the relationship." 
(4) Not disclosed. Texas Instruments states that types of corrective action have included additional training, policy updates, and "improving work schedule management." It does not disclose further detail on an example of the corrective action process in practice. </t>
  </si>
  <si>
    <t xml:space="preserve">N/A
</t>
  </si>
  <si>
    <t xml:space="preserve">Nokia commits to have a comprehensive supplier sustainability risk mitigation by 2020 which will include 90% of its suppliers being assessed with a Satisfactory Sustainability Score and 100 on-site audits, which include an assessment of forced labor, conducted per year. As against this target it states that 74% of its suppliers have achieved a satisfactory EcoVadis score and 75 on-site audits in 2018. </t>
  </si>
  <si>
    <t>Nokia (13 May 2019), "People and Planet Report 2018", https://www.nokia.com/sites/default/files/2019-05/Nokia_People_and_Planet_Report_2018.pdf, p. 88 and 109.</t>
  </si>
  <si>
    <t>TSMC (2018), "TSMC Corporate Social Resonsibility Report", https://www.tsmc.com/download/csr/2018_tsmc_csr_report_published_May_2019/english/pdf/e_all.pdf, p. 72-74.</t>
  </si>
  <si>
    <t xml:space="preserve">*Ericsson (2018) "Sustainability and Corporate Responsibility Report", https://www.ericsson.com/495ba6/assets/local/about-ericsson/sustainability-and-corporate-responsibility/documents/2018/sustainability-and-corporate-responsibility-report-2018.pdf, p. 171.
*Ericsson (26 February 2019) "Modern Slavery and Human Trafficking Statement", https://www.ericsson.com/493221/assets/local/about-ericsson/sustainability-and-corporate-responsibility/documents/2018/ericsson_statement_on_modern_slavery_2018.pdf p. 4. </t>
  </si>
  <si>
    <t xml:space="preserve">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It further states on its Code of Conduct page that it is "committed to ensuring that all levels of its supply chain comply with the highest international standards of fairness, sustainability and ethical conduct, including a strict prohibition on forced and involuntary labor and illegal trafficking in persons".
[ASML's California Transparency in Supply Chains Act disclosure is from 2015-2016  is no longer available.]
</t>
  </si>
  <si>
    <t>Nokia (approved 27 June 2019), "Modern Slavery Statement", https://www.nokia.com/sites/default/files/2019-07/1191-modern-slavery-statement.pdf.</t>
  </si>
  <si>
    <t>Please note we could only identify a statement under the UK Modern Slavery Act, but could not identify a statement with refencen to the California Supply Chains Transparency Act.</t>
  </si>
  <si>
    <t xml:space="preserve">KLA Corp. (18 March 2019), "Modern Slavery Statement", https://www.modernslaveryregistry.org/companies/9232-kla-tencor-corporation. </t>
  </si>
  <si>
    <t>KLA Corp. (18 March 2019), "Modern Slavery Statement", https://www.modernslaveryregistry.org/companies/9232-kla-tencor-corporation, p. 2.</t>
  </si>
  <si>
    <t>Please provide confirmation via email of the reasons why Samsung is not required to report under the California legislation.</t>
  </si>
  <si>
    <t>In case you are not required to report under the UK and/or California legislations, please provide evidence.</t>
  </si>
  <si>
    <t>The company has published a joint UK Modern Slavery Act and California Transparency in Supply Chains Act statement dated April 2019.</t>
  </si>
  <si>
    <t xml:space="preserve">Please confirm which version of the RBA code your company uses for the purposes of 1.2(5), 4.2 and 4.4 </t>
  </si>
  <si>
    <r>
      <t xml:space="preserve">Please provide confirmation for the use of VAP in the last year. </t>
    </r>
    <r>
      <rPr>
        <sz val="11"/>
        <color theme="1"/>
        <rFont val="Calibri"/>
        <family val="2"/>
        <scheme val="minor"/>
      </rPr>
      <t xml:space="preserve"> </t>
    </r>
  </si>
  <si>
    <t>Please provide evidence of the use of VAP in the last year
Please clarify which version of the RBA code your company is using for the purposes of 1.2(5), 4.2 and 4.4 
1.3(1) and (2): we would welcome further information and clarification of the governance committee's role relating to oversight of the RBA code of conduct</t>
  </si>
  <si>
    <t>Please clarify why recrutitment provisions are not included in the supplier code (if suppliers are required to adhere to the RBA code a- unclear which version - also)
Please provide evidence of the use of VAP in the last year</t>
  </si>
  <si>
    <t xml:space="preserve">Please provide evidence of the use of VAP in the last year
3.2 - we would welcome information as to whether forced labor risks are assessed when selecting new suppliers
5.3(2) - Grievance mechanisms: please clarify whether the communcatio of contact details for its ethics and compliance office refers to suppliers' workers, or contracted workers on TI's own sites </t>
  </si>
  <si>
    <t xml:space="preserve">(1) Not disclosed. TSMC states that the issues on which it engages with government include water management, waste management and occupational safety and health. In its Society section, in which it includes enagegments with organizations, it states that the issues on which it engages include minority education, charity and "commitment to education". However, it does not reference any engagement on forced labor issues.
(2) In its 2018 additional disclosure, the company notes that it is an RBA full member (confirmed by RBA). However, it does not disclose active participation to address forced labor,
</t>
  </si>
  <si>
    <t>Note that the 2016 Additional Disclosure is now out of scope. We would therefore welcome additional disclosure where relevant, e.g.,:
1.2 Link to supplier code is not working
* 1.4: Could the company provide more details / confirm whether the training included forced labor / its supplier code that covers forced labor?
* 2.2(1) Could the company provide details on its human rights risk assessment, and on whether it includes forced labor?
We would also welcome more information on the following areas:
3.2 Assessing risks prior to entering business relationships
5.3 Grievance Mechanisms
6.1+6.2: Is the company still using VAP?</t>
  </si>
  <si>
    <t xml:space="preserve">(1) Not disclosed.
(2) The company is an RBA Full Member, and as such is required to undertake audits on at least 25% of high-risk major supplier facilities (may include own facilities), and to demonstrate this to RBA.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t>
  </si>
  <si>
    <t>Best Buy, "Supplier Code of Conduct," https://partners.bestbuy.com/documents/20126/46231/Supplier+Code+of+Conduct.pdf/9d7062b9-2233-e7a9-c51a-2f1a34747927?t=1544638155228. Accessed 23 September 2019. 
Best Buy (last updated 25 July 2019), "Supplier Policies" https://partners.bestbuy.com/-/supplier-policies-nonmerch-gnfr.</t>
  </si>
  <si>
    <r>
      <rPr>
        <b/>
        <sz val="10"/>
        <color theme="1"/>
        <rFont val="Calibri"/>
        <family val="2"/>
        <scheme val="minor"/>
      </rPr>
      <t>UK Modern Slavery Act (UK MSA)</t>
    </r>
    <r>
      <rPr>
        <sz val="10"/>
        <color theme="1"/>
        <rFont val="Calibri"/>
        <family val="2"/>
        <scheme val="minor"/>
      </rPr>
      <t xml:space="preserve">
The company discloses:</t>
    </r>
  </si>
  <si>
    <r>
      <rPr>
        <b/>
        <sz val="10"/>
        <color theme="1"/>
        <rFont val="Calibri"/>
        <family val="2"/>
        <scheme val="minor"/>
      </rPr>
      <t>California Transparency in Supply Chains Act (CTSCA)</t>
    </r>
    <r>
      <rPr>
        <sz val="10"/>
        <color theme="1"/>
        <rFont val="Calibri"/>
        <family val="2"/>
        <scheme val="minor"/>
      </rPr>
      <t xml:space="preserve">
The company publishes:</t>
    </r>
  </si>
  <si>
    <r>
      <t xml:space="preserve">The company is required to report under the UK MSA.
</t>
    </r>
    <r>
      <rPr>
        <sz val="10"/>
        <color theme="0"/>
        <rFont val="Calibri"/>
        <family val="2"/>
        <scheme val="minor"/>
      </rPr>
      <t>(* = company or sub published statement)</t>
    </r>
  </si>
  <si>
    <r>
      <t xml:space="preserve">The company is required to report under the CTSTA
</t>
    </r>
    <r>
      <rPr>
        <sz val="10"/>
        <color theme="0"/>
        <rFont val="Calibri"/>
        <family val="2"/>
        <scheme val="minor"/>
      </rPr>
      <t>(* = company or sub published disclosure).</t>
    </r>
  </si>
  <si>
    <r>
      <t xml:space="preserve">The company has relevant disclosure.
</t>
    </r>
    <r>
      <rPr>
        <sz val="10"/>
        <color theme="0"/>
        <rFont val="Calibri"/>
        <family val="2"/>
        <scheme val="minor"/>
      </rPr>
      <t xml:space="preserve">
(yes / no/ N/A)</t>
    </r>
  </si>
  <si>
    <r>
      <rPr>
        <sz val="10"/>
        <rFont val="Calibri"/>
        <family val="2"/>
        <scheme val="minor"/>
      </rPr>
      <t>Forward-looking targets: Dell discloses committing to audit 100% of its "high-risk materials suppliers and select service suppliers" by 2020. While it does not specify whether this goal includes forced labor in its audits, its report of its 2019 progress on this goal discloses use of RBA audits which include forced labor.</t>
    </r>
    <r>
      <rPr>
        <sz val="10"/>
        <color theme="1"/>
        <rFont val="Calibri"/>
        <family val="2"/>
        <scheme val="minor"/>
      </rPr>
      <t xml:space="preserve">
</t>
    </r>
    <r>
      <rPr>
        <sz val="10"/>
        <color theme="5"/>
        <rFont val="Calibri"/>
        <family val="2"/>
        <scheme val="minor"/>
      </rPr>
      <t xml:space="preserve">
</t>
    </r>
    <r>
      <rPr>
        <sz val="10"/>
        <rFont val="Calibri"/>
        <family val="2"/>
        <scheme val="minor"/>
      </rPr>
      <t xml:space="preserve">Reporting against previous targets: Dell </t>
    </r>
    <r>
      <rPr>
        <sz val="10"/>
        <color theme="1"/>
        <rFont val="Calibri"/>
        <family val="2"/>
        <scheme val="minor"/>
      </rPr>
      <t>discloses its progress on its 2019 targets so far and states that 97% of its high-risk suppliers' facilities underwent third-party audits based on the RBA Code of Conduct which includes provisions on forced labor. It also states that it addressed audit findings by requiring suppliers to complete corrective action plans.</t>
    </r>
  </si>
  <si>
    <r>
      <t>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t>
    </r>
    <r>
      <rPr>
        <sz val="10"/>
        <color theme="5"/>
        <rFont val="Calibri"/>
        <family val="2"/>
        <scheme val="minor"/>
      </rPr>
      <t xml:space="preserve"> </t>
    </r>
  </si>
  <si>
    <t>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[ASML had published a  Modern Slavery Act statement in 2015-2016 but is no longer available. The 2015-2016 statement was a combined UK and California statement.]</t>
  </si>
  <si>
    <t>2020 Rank</t>
  </si>
  <si>
    <t>2020 Score</t>
  </si>
  <si>
    <t>(1) Apple discloses a supplier code of conduct which it states draws from internationally recognized standards. It reports that all suppliers are required to meet the standards in the code. 
The code prohibits forced labor, child labor, and discrimination. In relation to freedom of association and collective bargaining, the code states: "supplier shall freely allow workers' lawful rights to associate with others, form, and join (or refrain from joining) organizations of their choice, and bargain collectively, without interference, discrimination, retaliation, or harassment." The code therefore appears to limit freedom of association to local law only. 
(2) Yes. Home &gt; Supplier Responsibility &gt; Supplier Code of Conduct 
(3) The code is version 4.5 and has been updated in January 2019. The code was established in 2004. 
(4) Apple states that suppliers must agree to adhere to its supplier code of conduct. It also provides training to suppliers on the requirements of the supplier code of conduct. Apple's supplier code states that suppliers should perform periodic evaluations of the facilities and operations of their subcontractors and next-tier suppliers to ensure compliance with the code. 
(5) The code states that it applies to Apple suppliers and their subcontractors. The company also discloses that the code "applies to our partners at all levels."</t>
  </si>
  <si>
    <t xml:space="preserve">(1) Amazon (2019), "Amazon Supply Chain Standards," https://d39w7f4ix9f5s9.cloudfront.net/4d/80/9e681da64536a287f9e658216ff9/amazon-supplier-code-of-conduct-2019-09-18-2.pdf. Accessed 16 October 2019. 
(2) * Amazon (2019), "Amazon Supply Chain Standards."
* Amazon (September 2019), "Sustainability: Thinking Big," https://sustainability.aboutamazon.com/pdfBuilderDownload?id=0000016d-3bde-dff0-a7ef-3fff9ad60000, p. 43. Accessed 27 November 2019. </t>
  </si>
  <si>
    <t>(1) The company discloses a supplier map which lists facilities that "produce Amazon-branded apparel, consumer electronics, and home goods products." The company notes that the list was last updated November 2019.
(2) Amazon discloses a list of the smelters and refiners of 3TG in its supply chains. 
(3) Amazon also reports a list of potential sourcing countries of 3TG.  
(4) The supplier list (in map format) includes a range of workers per factory and the range of the percentage of women workers.</t>
  </si>
  <si>
    <t>Allegation regarding bonded labour, deception, retention of identity documents (Nov 2016)
Summary: Allegations of bonded labour - migrant workers are being duped, exploited and underpaid in the supply chain. 
The Guardian interviewed 30 Nepalese migrants working for both Samsung and Panasonic. The workers making parts for Panasonic were employed by subcontracting companies.  The workers alleged that they were deceived about pay, had their passports confiscated on arrival, were charged recruitment fees of up to £1000, and had to pay large fines if they wanted to leave before the end of their contract. These fines amounted to the equivalent of three to four months' salary. The workers also claimed they were forced to work for up to 14 hours on their feet without adequate rest, and with restricted toilet breaks, in an attempt to settle recruitment fees of up to £1,000. One worker claimed they were only allowed to stop work to go to the toilet twice in a 12-hour shift. “I wouldn’t have come here if I had known the real conditions and salary. I was manipulated,” said one man. One man reportedly paid £750 to secure his job in Malaysia – more than the average annual salary in his home district in Nepal.
Sources:
* The Guardian, https://www.theguardian.com/global-development/2016/nov/21/samsung-panasonic-accused-over-supply-chain-labour-abuses-malaysia; 
* The Guardian, https://www.theguardian.com/global-development/2016/nov/21/malaysia-workers-speak-of-their-despair-samsung-only-knows-how-to-take</t>
  </si>
  <si>
    <t>ISIN</t>
  </si>
  <si>
    <t>KYG2953R1149</t>
  </si>
  <si>
    <t>US0231351067</t>
  </si>
  <si>
    <t>US0320951017</t>
  </si>
  <si>
    <t>US0326541051</t>
  </si>
  <si>
    <t>US0378331005</t>
  </si>
  <si>
    <t>US0382221051</t>
  </si>
  <si>
    <t>US0404131064</t>
  </si>
  <si>
    <t>NL0010273215</t>
  </si>
  <si>
    <t>US0865161014</t>
  </si>
  <si>
    <t>CNE000000R44</t>
  </si>
  <si>
    <t>US11135F1012</t>
  </si>
  <si>
    <t>JP3242800005</t>
  </si>
  <si>
    <t>US17275R1023</t>
  </si>
  <si>
    <t>US2193501051</t>
  </si>
  <si>
    <t>US24703L2025</t>
  </si>
  <si>
    <t>JP3814000000</t>
  </si>
  <si>
    <t>CNE100000PM8</t>
  </si>
  <si>
    <t>US42824C1099</t>
  </si>
  <si>
    <t>SE0000103699</t>
  </si>
  <si>
    <t>JP3788600009</t>
  </si>
  <si>
    <t>TW0002317005</t>
  </si>
  <si>
    <t>JP3837800006</t>
  </si>
  <si>
    <t>US40434L1052</t>
  </si>
  <si>
    <t>DE0006231004</t>
  </si>
  <si>
    <t>US4581401001</t>
  </si>
  <si>
    <t>JP3236200006</t>
  </si>
  <si>
    <t>US4824801009</t>
  </si>
  <si>
    <t>JP3249600002</t>
  </si>
  <si>
    <t>US5128071082</t>
  </si>
  <si>
    <t>TW0003008009</t>
  </si>
  <si>
    <t>KR7066570003</t>
  </si>
  <si>
    <t>US57772K1016</t>
  </si>
  <si>
    <t>US5950171042</t>
  </si>
  <si>
    <t>US5951121038</t>
  </si>
  <si>
    <t>US5949181045</t>
  </si>
  <si>
    <t>US6200763075</t>
  </si>
  <si>
    <t>JP3914400001</t>
  </si>
  <si>
    <t>JP3756600007</t>
  </si>
  <si>
    <t>FI0009000681</t>
  </si>
  <si>
    <t>US67066G1040</t>
  </si>
  <si>
    <t>NL0009538784</t>
  </si>
  <si>
    <t>JP3866800000</t>
  </si>
  <si>
    <t>US7475251036</t>
  </si>
  <si>
    <t>JP3164720009</t>
  </si>
  <si>
    <t>KR7005930003</t>
  </si>
  <si>
    <t>JP3359600008</t>
  </si>
  <si>
    <t>KR7000660001</t>
  </si>
  <si>
    <t>US83088M1027</t>
  </si>
  <si>
    <t>JP3435000009</t>
  </si>
  <si>
    <t>NL0000226223</t>
  </si>
  <si>
    <t>TW0002330008</t>
  </si>
  <si>
    <t>CH0102993182</t>
  </si>
  <si>
    <t>SE0000108656</t>
  </si>
  <si>
    <t>US8825081040</t>
  </si>
  <si>
    <t>JP3571400005</t>
  </si>
  <si>
    <t>US9311421039</t>
  </si>
  <si>
    <t>US9581021055</t>
  </si>
  <si>
    <t>KYG9830T1067</t>
  </si>
  <si>
    <t>US9839191015</t>
  </si>
  <si>
    <t>CNE1000004Y2</t>
  </si>
  <si>
    <t>(1) assesses risks of forced labor at potential
suppliers before entering into any contracts
with them and discloses details on the
outcomes of this process.</t>
  </si>
  <si>
    <t xml:space="preserve">(1) Walmart's standards for suppliers state that migrant workers should be provided with "an understandable and accurate employment contract in their native language prior to departure from their home country." It does not disclose detail on its efforts to ensure this policy provision is implemented (beyond undertaking audits against its supplier code). 
(2) Walmart's standards for suppliers prohibit the retention of workers' personal identity documents. It does not disclose detail on its efforts to ensure this policy provision is implemented (beyond undertaking audits against its supplier code). 
(3) Not disclosed. </t>
  </si>
  <si>
    <t>No longer respond</t>
  </si>
  <si>
    <t>First time responder (all newly included)</t>
  </si>
  <si>
    <t>(1) Amazon (2019), "Amazon Supply Chain Standards," https://d39w7f4ix9f5s9.cloudfront.net/4d/80/9e681da64536a287f9e658216ff9/amazon-supplier-code-of-conduct-2019-09-18-2.pdf. Accessed 16 October 2019. 
(2) * Amazon (2019), "Amazon Supply Chain Standards."
* Amazon, "Amazon Supply Chain
Standards Manual," https://d39w7f4ix9f5s9.cloudfront.net/ba/73/23a785f24c809ee05445d5ab623f/supplier-manual-5sep2019-final.pdf. Accessed  4 February 2020.</t>
  </si>
  <si>
    <t xml:space="preserve">(1) Amazon states that it uses a "combination of desk-based research, supply chain mapping against existing human rights indices, as well as internal and industry audit results to analyze the risk of modern slavery in our supply chain and operations". It reports that it has also started assessing suppliers for risk particularly in relation to migrant workers, where it has listened to workers' accounts of their recruitment experience and working or living conditions. 
The company's Human Rigths Principles further note that the company "continuously evaluate[s its] operations and value chain to identify, assess, and address salient human rights risks."
(2) Amazon discloses that it acknowledges there is a heightened risk of forced labor with domestic and international migrant labor; contract, agency and temporary workers; vulnerable populations such as refugees; and young or student workers. It does not disclose risks identified in different tiers of its (electronics) supply chains. </t>
  </si>
  <si>
    <t>(1) *Amazon (2019), "Modern Day Slavery Statement", https://www.amazon.co.uk/gp/help/customer/display.html?ie=UTF8&amp;nodeId=202151760&amp;ref_=help_search_1. Accessed 2 September 2019. 
* Amazon, "Amazon Global Human Rights Principles," https://sustainability.aboutamazon.com/governance/amazon-global-human-rights-principles. Accessed 4 February 2020.</t>
  </si>
  <si>
    <t xml:space="preserve">Amazon states that it is committed to improving the working conditions for people in its supply chains, and states that it recognizes the need to monitor conditions that put workers at risk of forced labor. 
It further discloses "key commitments," i.e. key areas where the company is committed to focus its efforts. These include "Freely chosen employment. All work should be voluntary; no worker should have to pay for a job." </t>
  </si>
  <si>
    <t xml:space="preserve">* Amazon, "Training on human trafficking," https://sustainability.aboutamazon.com/social-responsibility/training-on-human-trafficking. Accessed 4 February 2020. 
* Amazon, "Key commitments," https://sustainability.aboutamazon.com/social-responsibility#section-nav-id-1. Accessed 4 February 2020. </t>
  </si>
  <si>
    <t>Amazon discloses that "in 2020, [it] will train employees across [its entire global operations network" on identifying indicators of modern slavery and reporting concerns to authorities (while taking a "victims first" approach).
It further notes that it aims to train 100% of its drivers on the Truckers Against Trafficking curriculum by 2020 (thus enabling truck drivers to recognise signs of modern slavery and responding appropriately).
The company does not report progress against previous targets.
[The company publishes "key commitments" that include "Freely chosen employment
All work should be voluntary; no worker should have to pay for a job." However, no further details or timelines are disclosed.]</t>
  </si>
  <si>
    <t xml:space="preserve">(2) *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t>
  </si>
  <si>
    <t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t>
  </si>
  <si>
    <t xml:space="preserve">(1) Amazon reports that its sourcing teams take on social responsibility goals and monitor working conditions, including assessment of compliance with the supplier code of conduct (which covers forced albor) before orders are placed with suppliers. It states that performance against the social responsibility goals is reported to leadership regularly. Additionally, it discloses that the social responsibility team "consults with Amazon business teams on new sourcing geographies." 
It also notes that its "social responsibility team regularly reviews and updates Amazon’s human trafficking prevention policies and updates executive leadership on our progress on human trafficking prevention initiatives throughout the year."
(2) Not disclosed. </t>
  </si>
  <si>
    <t>TE Connectivity discloses that it "plans to issue a new human trafficking policy in spring 2020."
[It also notes that its fiscal year 2019 supplier meeting will have a focus on compliance.] 
The company does not report against progress on previous targets to address forced labor.</t>
  </si>
  <si>
    <t>* TE Connectivity (January 2020), "2020 Additional Disclosure," https://www.business-humanrights.org/sites/default/files/2020-01%20Additional%20Disclosure%20-%20KnowTheChain%20ICT%20benchmark_TE%20Connectivity.pdf.
* TE Connectivity, "2018 Corporate Responsibility Report,"
https://www.te.com/content/dam/te-com/documents/about-te/corporate-responsibility/global/TEConnectivityCorporateResponsibilityReport2018.pdf, p. 18.</t>
  </si>
  <si>
    <t>TE Connectivity (2016), "TE Connectivity Guide to Supplier Social Responsibility", https://www.te.com/commerce/DocumentDelivery/DDEController?Action=srchrtrv&amp;DocNm=TEC-1015&amp;DocType=SS&amp;DocLang=EN. Accessed 29 August 2019. 
(4) *TE Connectivity (2018), "Corporate Responsibility Report", https://www.te.com/content/dam/te-com/documents/about-te/corporate-responsibility/global/TEConnectivityCorporateResponsibilityReport2018.pdf, p. 17 and 48. Accessed 3 September 2019. 
[*TE Connectivity, "TE Connectivity Guide to Ethical Conduct", https://www.te.com/content/dam/te-com/documents/about-te/corporate-responsibility/global/TE%20COC_Final_EN_Web_Spread.pdf, p. 42. Accessed 3 September 2019.]</t>
  </si>
  <si>
    <t>(1) * TE Connectivity (April 2018),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 p. 1-2.
(2) TE Connectivity (January 2020), "2020 Additional Disclosure," p. 2.
* TE Connectivity (15 March 2018), "Nominating, Governance and Compliance Committee Charter," https://www.te.com/content/dam/te-com/documents/about-te/our-company/global/leadership/leadership-documents/te-connectivity-nominating-governance-compliance-committee-charter-english.pdf, p. 5.</t>
  </si>
  <si>
    <t>(1) TE discloses that its supply base compliance team is responsible for enforcing its guide for supplier social responsibility, which addresses forced labor. It also reports that responsibility for supplier compliance with the guide is shared between the supply base compliance team, procurement, legal leadership, and the Office of the Ombudsman. 
(2) TE discloses that the responsibilities of the Nominating Governance and Compliance Committee of its Board of Directors include a periodic review of the company's "social responsibility, sustainability and related programs." The committee receives reports from the  Global Corporate Responsibility Director. No further detail on oversight governing human rights in the company's supply chains is provided.</t>
  </si>
  <si>
    <t>(2) TE Connectivity (2019), "Conflict Minerals Report", http://d18rn0p25nwr6d.cloudfront.net/CIK-0001385157/728fef91-39ff-4994-8503-db2b39b067cf.pdf. Accessed 29 August 2019. 
(3) *TE Connectivity (2018), "Corporate Responsibility Report", https://www.te.com/content/dam/te-com/documents/about-te/corporate-responsibility/global/TEConnectivityCorporateResponsibilityReport2018.pdf, p. 17. 
* TE Connectivity (January 2020), "2020 Additional Disclosure," https://www.business-humanrights.org/sites/default/files/2020-01%20Additional%20Disclosure%20-%20KnowTheChain%20ICT%20benchmark_TE%20Connectivity.pdf, p.3.</t>
  </si>
  <si>
    <t xml:space="preserve">(1) Not disclosed. 
(2) TE discloses a list of smelters and refiners of 3TG in its supply chains, and the countries in which they are based. 
(3) The company is a member of the Responsible Mineral Initiative, and as such works on tracing its raw materials. As part of the initiative, it undertakes supplier surveys to " map cobalt sources and smelters." However, it does not disclose the sourcing countries of raw materials at high risk of forced labor. 
(4) Not disclosed. </t>
  </si>
  <si>
    <t>* TE Connectivity (April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t>
  </si>
  <si>
    <t xml:space="preserve">(1) Not disclosed. The company states that it uses supplier self-assessments and audits, but does not disclose a broader risk assessment process carried out on its supply chains which is going beyond audits. 
(2) Not disclosed. </t>
  </si>
  <si>
    <t xml:space="preserve">(1) TE reports that it has a confidential Concern Line which is accessible online or by phone. This is included in the company's Guide for Supplier Social Responsibility. 
Additionally, TE has an "Office of the Ombudsman" where employees, suppliers, or others can report possible violations. The office of the ombudsman also oversees the concern line. 
(2) The company reports that translators are available on its concern line, and a caller can specify which interpreter they need. The concern line is available 24 hours a day and 7 days a week. However, the company does not disclose how it communicates the mechanism to suppliers' workers. 
(3) Not disclosed. 
(4) Not disclosed. The company reports that in FY2018, the office of the ombudsman received 9000 cases, 42% of which were substantiated and actions were taken to address the issues. It adds that of those which were unsubstantiated, 12% led to additional corrective actions anyway. However, it is unclear whether these were submitted by supply chain workers or their representatives. 
(5) Not disclosed. TE discloses that its ombudsman is listed as among the top 10 people in Assent Compliance's top 100 conflict mineral influence leaders, implying that complaints may be submitted to the ombudsman from multiple tiers of the company's supply chains. However, this is not clear. </t>
  </si>
  <si>
    <t xml:space="preserve">(1-2) *TE Connectivity (2016), "TE Connectivity Guide to Supplier Social Responsibility", https://www.te.com/commerce/DocumentDelivery/DDEController?Action=srchrtrv&amp;DocNm=TEC-1015&amp;DocType=SS&amp;DocLang=EN, p. 22. Accessed 29 August 2019. 
*TE Connectivity (2018), "Corporate Responsibility Report", https://www.te.com/content/dam/te-com/documents/about-te/corporate-responsibility/global/TEConnectivityCorporateResponsibilityReport2018.pdf, p. 31. Accessed 28 August 2019.
(4) TE Connecitivity (2018), "Corporate Responsibility Report", p. 31 and 37.
(5) TE Connectivity (2016), "Corporate Responsibility Report 2016", http://www.te.com/content/dam/te-com/documents/about-te/corporate-responsibility/global/TEConnectivityCorporateResponsibilityReport2016.pdf, p. 8. Accessed 3 September 2019. </t>
  </si>
  <si>
    <t xml:space="preserve">The company reports that it audits major suppliers to evaluate compliance with its requirements. It states that audits are used to assess supplier compliance including with the guide to supplier social responsibility. However, it does not disclose further details of its monitoring process.
(1) Not disclosed. 
(2) As noted above, the company discloses monitoring supplier compliance. However it does not disclose whether this includes a review of relevant documents that detail labor conditions, such as wage slips, information on labor recruiters, contracts, etc.
(3)-(5) Not disclosed. </t>
  </si>
  <si>
    <t>(1) * Intel Corporation (May 2019), "Anti-slavery and human trafficking statement",
https://www.intel.com/content/www/us/en/policy/policy-human-trafficking-and-slavery.html, p. 3 and 2. Accessed 1 August 2019.
* Intel (updated Nov 2019), "Intel Global Human Rights Principles," https://www.intel.com/content/dam/www/public/us/en/documents/corporate-information/policy-human-rights.pdf.
(2) *Intel Corporation (May 2019), "Anti-slavery and human trafficking statement",
https://www.intel.com/content/www/us/en/policy/policy-human-trafficking-and-slavery.html, p. 3. Accessed 1 August 2019.
*Intel Corporation (2018), "Corporate Responsibility Report", http://csrreportbuilder.intel.com/pdfbuilder/pdfs/CSR-2018-Full-Report.pdf, p. 44. Accessed 1 August 2019.</t>
  </si>
  <si>
    <r>
      <t xml:space="preserve">(1) As part of its risk assessment, Intel discloses that it uses the US Department of State's Responsible Sourcing Tool, the Trafficking in Persons Report, and the List of Goods produced by child labor or forced labor. The company states that these materials help it to identify higher-risk countries in its supply chains. It also engages with experts such as Verite, the FAIR Hiring Initiative, Elevate, and other third parties with knowledge of slavery and trafficking. Further to this, it states that some companies may be considered higher risk based on their geographical location, foreign migrant worker population, or other factors. [The company also uses information collected in supplier self-assessments to create a risk profile.]
</t>
    </r>
    <r>
      <rPr>
        <sz val="11"/>
        <color theme="9"/>
        <rFont val="Calibri"/>
        <family val="2"/>
        <scheme val="minor"/>
      </rPr>
      <t xml:space="preserve">In order to assess for risks associated with migrant workers, the company asked 17 of its suppliers to map the journeys of their migrant workers and the risks associated with those journeys. It states that it has used this information to conduct a gap analysis. In 2018 it expanded this to 51 of its critical suppliers, who were asked to roll the plan out to at least three of their own major suppliers to assess and address risks of forced labor. 
</t>
    </r>
    <r>
      <rPr>
        <sz val="11"/>
        <rFont val="Calibri"/>
        <family val="2"/>
        <scheme val="minor"/>
      </rPr>
      <t xml:space="preserve">The company's human rigths policy also notes that it "regularly assess[es] human rights related risks and potential impacts, review[s its] policies and management processes, and seek input from stakeholders on [its] approach." 
(2) Intel discloses that it has focused on </t>
    </r>
    <r>
      <rPr>
        <b/>
        <sz val="11"/>
        <rFont val="Calibri"/>
        <family val="2"/>
        <scheme val="minor"/>
      </rPr>
      <t>suppliers in Malaysia, Singapore, Taiwan, and Thailand</t>
    </r>
    <r>
      <rPr>
        <sz val="11"/>
        <rFont val="Calibri"/>
        <family val="2"/>
        <scheme val="minor"/>
      </rPr>
      <t xml:space="preserve">, as these countries have been identified as higher-risk, due to </t>
    </r>
    <r>
      <rPr>
        <b/>
        <sz val="11"/>
        <rFont val="Calibri"/>
        <family val="2"/>
        <scheme val="minor"/>
      </rPr>
      <t>higher employment of foreign migrant workers through "recruitment agencies</t>
    </r>
    <r>
      <rPr>
        <sz val="11"/>
        <rFont val="Calibri"/>
        <family val="2"/>
        <scheme val="minor"/>
      </rPr>
      <t xml:space="preserve"> in countries of known risk". The company highlights that it is </t>
    </r>
    <r>
      <rPr>
        <b/>
        <sz val="11"/>
        <rFont val="Calibri"/>
        <family val="2"/>
        <scheme val="minor"/>
      </rPr>
      <t>common in Taiwan for migrant workers to pay recruitment fees</t>
    </r>
    <r>
      <rPr>
        <sz val="11"/>
        <rFont val="Calibri"/>
        <family val="2"/>
        <scheme val="minor"/>
      </rPr>
      <t xml:space="preserve"> to obtain employment, as well as ongoing service fees - as a result, it discloses that it has audited additional suppliers in Taiwan. Additionally, it states that it has worked with </t>
    </r>
    <r>
      <rPr>
        <b/>
        <sz val="11"/>
        <rFont val="Calibri"/>
        <family val="2"/>
        <scheme val="minor"/>
      </rPr>
      <t>suppliers in China</t>
    </r>
    <r>
      <rPr>
        <sz val="11"/>
        <rFont val="Calibri"/>
        <family val="2"/>
        <scheme val="minor"/>
      </rPr>
      <t xml:space="preserve"> who were found to be charging workers fees. It also states that it will increase its focus on "</t>
    </r>
    <r>
      <rPr>
        <b/>
        <sz val="11"/>
        <rFont val="Calibri"/>
        <family val="2"/>
        <scheme val="minor"/>
      </rPr>
      <t>Japan's</t>
    </r>
    <r>
      <rPr>
        <sz val="11"/>
        <rFont val="Calibri"/>
        <family val="2"/>
        <scheme val="minor"/>
      </rPr>
      <t xml:space="preserve"> </t>
    </r>
    <r>
      <rPr>
        <b/>
        <sz val="11"/>
        <rFont val="Calibri"/>
        <family val="2"/>
        <scheme val="minor"/>
      </rPr>
      <t>Technical Intern</t>
    </r>
    <r>
      <rPr>
        <sz val="11"/>
        <rFont val="Calibri"/>
        <family val="2"/>
        <scheme val="minor"/>
      </rPr>
      <t xml:space="preserve"> Training Program prompted in part by the US State Department Trafficking in Persons Report, which stated that this program has not been fully enforced and is </t>
    </r>
    <r>
      <rPr>
        <b/>
        <sz val="11"/>
        <rFont val="Calibri"/>
        <family val="2"/>
        <scheme val="minor"/>
      </rPr>
      <t>allowing employers to charge candidates and workers fees</t>
    </r>
    <r>
      <rPr>
        <sz val="11"/>
        <rFont val="Calibri"/>
        <family val="2"/>
        <scheme val="minor"/>
      </rPr>
      <t xml:space="preserve">." 
Intel discloses that as a result of asking 50 of its suppliers to work with at least three of their own major suppliers to assess and address risks of forced labor, its work in the </t>
    </r>
    <r>
      <rPr>
        <b/>
        <sz val="11"/>
        <rFont val="Calibri"/>
        <family val="2"/>
        <scheme val="minor"/>
      </rPr>
      <t>second tier</t>
    </r>
    <r>
      <rPr>
        <sz val="11"/>
        <rFont val="Calibri"/>
        <family val="2"/>
        <scheme val="minor"/>
      </rPr>
      <t xml:space="preserve"> has resulted in stronger engagements with recruiting and labor agents, and uncovering and addressing issues such as </t>
    </r>
    <r>
      <rPr>
        <b/>
        <sz val="11"/>
        <rFont val="Calibri"/>
        <family val="2"/>
        <scheme val="minor"/>
      </rPr>
      <t>fees and passport retention</t>
    </r>
    <r>
      <rPr>
        <sz val="11"/>
        <rFont val="Calibri"/>
        <family val="2"/>
        <scheme val="minor"/>
      </rPr>
      <t>.</t>
    </r>
  </si>
  <si>
    <t>(1) *Intel Corporation (2018), "Corporate Responsibility Report", http://csrreportbuilder.intel.com/pdfbuilder/pdfs/CSR-2018-Full-Report.pdf, p. 22. Accessed 1 August 2019.
*Intel Corporation (updated November 2019), "Global Human Rights Principles", https://www.intel.co.uk/content/www/uk/en/policy/policy-human-rights.html. 
*Intel Corporation (2018), "Salient Human Rights Risk Mapping", https://www.intel.com/content/www/us/en/corporate-responsibility/csr-report-builder.html, p. 1. Accessed 23 October 2019.
(2) * Intel Corporation (May 2019), "Anti-slavery and human trafficking statement",
https://www.intel.com/content/www/us/en/policy/policy-human-trafficking-and-slavery.html, p. 6. Accessed 1 August 2019.
*Intel Corporation (2018), "Corporate Responsibility Report", http://csrreportbuilder.intel.com/pdfbuilder/pdfs/CSR-2018-Full-Report.pdf, p. 19.
* Intel (Jan 2020), "2020 Additional Disclosure," https://www.business-humanrights.org/sites/default/files/2020-01%20Additional%20Disclosure%20-%20KnowTheChain%20ICT%20benchmark%20-%20Intel%20submission.pdf, p. 2.</t>
  </si>
  <si>
    <t>(1) Intel Corporation (May 2019), "Anti-slavery and human trafficking statement",
https://www.intel.com/content/www/us/en/policy/policy-human-trafficking-and-slavery.html, p. 6. Accessed 1 August 2019.
(2) *"Anti-slavery and human trafficking statement", p. 6.
*Intel Corporation (2018), "Corporate Responsibility Report", http://csrreportbuilder.intel.com/pdfbuilder/pdfs/CSR-2018-Full-Report.pdf, p. 40. Accessed 1 August 2019.
*Intel Corporation, "Supplier Training", https://www.intel.com/content/www/us/en/supplier/resources/training/webcasts.html. Accessed 8 August 2019.
* Intel (Jan 2020), "2020 Additional Disclosure," https://www.business-humanrights.org/sites/default/files/2020-01%20Additional%20Disclosure%20-%20KnowTheChain%20ICT%20benchmark%20-%20Intel%20submission.pdf, p. 2.
(3) * Intel (Jan 2020), "2020 Additional Disclosure," p. 2-3.
* Intel Corporation (2018), "Corporate Responsibility Report", http://csrreportbuilder.intel.com/pdfbuilder/pdfs/CSR-2018-Full-Report.pdf, p. 41. Accessed 1 August 2019.</t>
  </si>
  <si>
    <t>(1) *Intel Corporation (May 2019), "Anti-slavery and human trafficking statement",
https://www.intel.com/content/www/us/en/policy/policy-human-trafficking-and-slavery.html, p. 6. Accessed 1 August 2019.
*Intel Corporation (2018), "Additional Disclosure 2018", https://www.business-humanrights.org/sites/default/files/Intel%20-%20Additional%20Disclosure%20April%202018%20Final.pdf, p. 2. Accessed 8 August 2019.
* Intel (Jan 2020), "2020 Additional Disclosure," https://www.business-humanrights.org/sites/default/files/2020-01%20Additional%20Disclosure%20-%20KnowTheChain%20ICT%20benchmark%20-%20Intel%20submission.pdf, p. 3.
(2) Intel Corporation (May 2019), "Anti-slavery and human trafficking statement",
https://www.intel.com/content/www/us/en/policy/policy-human-trafficking-and-slavery.html, p. 6. Accessed 1 August 2019.</t>
  </si>
  <si>
    <t xml:space="preserve">(1) Intel discloses several engagements with policy makers:
* In 2018, it met with government representatives from the UK, the US, and the Netherlands "to share our work, challenges, and perspectives" on how government can support efforts to combat slavery and human trafficking in supply chains. 
* In 2018, alongside other peers, it met with "European policy makers working on combatting forced labor. This event included a session with representatives from the UK Home Office, the Dutch Ministry of Foreign Affairs, and [NGO] Global Witness on how corporations were addressing the principles of the UK Modern Slavery Act."
* In 2019, it met twice with the Malaysia Department of Labour to discuss "the situations we observed, successes we feel we have had and the challenges remaining." 
In 2018, it also "participated on the Corporate Panel at [an] ILO training on combatting forced labor at the UN facility in Turin, Italy. This event was attended by governmental representatives from around the globe and approximately 30 NGOs, including ILO, IOM (International Organization for Migration) and the WEC (World Employment Confederation). Discussions on fee guidance was a key topic and Intel shared its requirement of no recruiting fees."]
(2) Intel reports that it co-founded the Responsible Labor Initiative (RLI) and is a member of the RLI Steering Committee and RLI Working Group. It is also a member of the Responsible Business Alliance. 
[The company states that in late 2016 it co-hosted supplier trainings jointly with other brands which were led by the consultancy Impactt in Malaysia, Singapore, and Taiwan. These covered slavery and human trafficking risks and mitigation. 
Furthermore, in May 2018 it states it worked with peer companies and the consultancy Elevate to provide training to over 150 suppliers and their recruiting agents in Malaysia, Singapore, and Thailand.]
</t>
  </si>
  <si>
    <t>(1)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4.
(2) *Intel Corporation (2018), "Corporate Responsibility Report", p. 47. 
(3) Intel Corporation (May 2019), "Conflict Minerals Report", https://www.intel.com/content/dam/www/public/us/en/documents/reports/form-sd-and-conflict-minerals-report.pdf. Accessed 8 August 2019.
(4) Intel (Jan 2020), "2020 Additional Disclosure," p. 4.</t>
  </si>
  <si>
    <t>(1) *Intel Corporation (May 2019), "Conflict Minerals Report", https://www.intel.com/content/dam/www/public/us/en/documents/reports/form-sd-and-conflict-minerals-report.pdf, p. 1. Accessed 8 August 2019.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5.
(3) *Intel Corporation (2018), "Corporate Responsibility Report", http://csrreportbuilder.intel.com/pdfbuilder/pdfs/CSR-2018-Full-Report.pdf, p. 41. Accessed 1 August 2019.
*Intel Corporation (2018) "Additional Disclosure 2018", https://www.business-humanrights.org/sites/default/files/Intel%20-%20Additional%20Disclosure%20April%202018%20Final.pdf. Accessed 8 August 2019.
* Intel (Jan 2020), "2020 Additional Disclosure," p. 5.</t>
  </si>
  <si>
    <t>* Intel (Jan 2020), "2020 Additional Disclosure," https://www.business-humanrights.org/sites/default/files/2020-01%20Additional%20Disclosure%20-%20KnowTheChain%20ICT%20benchmark%20-%20Intel%20submission.pdf, p. 5-6.
* Intel Corporation (2018), "Corporate Responsibility Report", http://csrreportbuilder.intel.com/pdfbuilder/pdfs/CSR-2018-Full-Report.pdf, p. 42. Accessed 1 August 2019.</t>
  </si>
  <si>
    <t>(1)* Intel Corporation (2018), "Corporate Responsibility Report", http://csrreportbuilder.intel.com/pdfbuilder/pdfs/CSR-2018-Full-Report.pdf, p. 40. Accessed 1 August 2019.
* Intel (updated Nov 2019), "Intel Global Human Rights Principles," https://www.intel.com/content/dam/www/public/us/en/documents/corporate-information/policy-human-rights.pdf, p. 1-2.
3) Intel Corporation (2018), "Corporate Responsibility Report", p. 40. .
(2, 4) Intel Corporation (May 2019), "Anti-slavery and human trafficking statement",
https://www.intel.com/content/www/us/en/policy/policy-human-trafficking-and-slavery.html, p. 3. Accessed 1 August 2019.
(5) * "Corporate Responsibility Report", p. 40.
* Intel (Jan 2020), "2020 Additional Disclosure," https://www.business-humanrights.org/sites/default/files/2020-01%20Additional%20Disclosure%20-%20KnowTheChain%20ICT%20benchmark%20-%20Intel%20submission.pdf, p. 7.</t>
  </si>
  <si>
    <t>(1) Not disclosed.
(2) While the RBA Code does not require employment and recruitment agencies to adhere to it, Intel discloses that through its use of the Supplemental VAP audit (which focuses on foreign/migrant worker recruitment) some labor agents have been audited. In addition, the 17 suppliers who were asked to map the journeys of their migrant workers were also asked to align their policies to the RBA Code and cascade the policy to recruitment agents. 
The company also states that it has multiple recruiters from suppliers participating in the Responsible Recruitment Program, which "provides a path foir recruiters to demonstrate conformance with the RBA standards." 
However, no formal policy or guidance is appilicable to all agencies in the company's supply chains. 
(3) The company discloses a process for mapping the journeys of migrant workers in its supply chains and associated recruitment channels. However, it does not disclose any details on the recruitment agencies used by its suppliers., noting that names of labor agents cannot be disclosed due to confidentialty agreements.</t>
  </si>
  <si>
    <t>(2-3) *Intel Corporation (May 2019), "Anti-slavery and human trafficking statement",
https://www.intel.com/content/www/us/en/policy/policy-human-trafficking-and-slavery.html, p. 2 and 7. Accessed 1 August 2019.
* Intel (Jan 2020), "2020 Additional Disclosure," https://www.business-humanrights.org/sites/default/files/2020-01%20Additional%20Disclosure%20-%20KnowTheChain%20ICT%20benchmark%20-%20Intel%20submission.pdf, p. 7-8.</t>
  </si>
  <si>
    <t>(1) *Intel Corporation (May 2019), "Anti-slavery and human trafficking statement",
https://www.intel.com/content/www/us/en/policy/policy-human-trafficking-and-slavery.html, p. 7. Accessed 1 August 2019.
*Intel Corporation (2018), "Corporate Responsibility Report", http://csrreportbuilder.intel.com/pdfbuilder/pdfs/CSR-2018-Full-Report.pdf, p. 44. Accessed 1 August 2019.
* Intel (Jan 2020), "2020 Additional Disclosure," https://www.business-humanrights.org/sites/default/files/2020-01%20Additional%20Disclosure%20-%20KnowTheChain%20ICT%20benchmark%20-%20Intel%20submission.pdf, p. 8.
(2) * Intel Corporation (May 2019), "Anti-slavery and human trafficking statement",
https://www.intel.com/content/www/us/en/policy/policy-human-trafficking-and-slavery.html, p. 2 and 6. Accessed 1 August 2019.
* Intel (Jan 2020), "2020 Additional Disclosure," p. 9.</t>
  </si>
  <si>
    <t>Intel (Jan 2020), "2020 Additional Disclosure," https://www.business-humanrights.org/sites/default/files/2020-01%20Additional%20Disclosure%20-%20KnowTheChain%20ICT%20benchmark%20-%20Intel%20submission.pdf, p. 9.
(1) Intel Corporation (May 2019), "Anti-slavery and human trafficking statement",
https://www.intel.com/content/www/us/en/policy/policy-human-trafficking-and-slavery.html, p. 4. Accessed 1 August 2019.
(2) Intel Corporation (2018), "Corporate Responsibility Report", http://csrreportbuilder.intel.com/pdfbuilder/pdfs/CSR-2018-Full-Report.pdf, p. 44. Accessed 1 August 2019.</t>
  </si>
  <si>
    <t>(1-3) Intel Corporation (May 2019), "Anti-slavery and human trafficking statement",
https://www.intel.com/content/www/us/en/policy/policy-human-trafficking-and-slavery.html, p. 5, 4. Accessed 1 August 2019.
(4) *"Anti-slavery and human trafficking statement", p. 4. 
* Intel (Jan 2020), "2020 Additional Disclosure," https://www.business-humanrights.org/sites/default/files/2020-01%20Additional%20Disclosure%20-%20KnowTheChain%20ICT%20benchmark%20-%20Intel%20submission.pdf, p. 10.</t>
  </si>
  <si>
    <t>(1) Intel (Jan 2020), "2020 Additional Disclosure," https://www.business-humanrights.org/sites/default/files/2020-01%20Additional%20Disclosure%20-%20KnowTheChain%20ICT%20benchmark%20-%20Intel%20submission.pdf, p. 9-10.
(2) * Intel Corporation (May 2019), "Anti-slavery and human trafficking statement",
https://www.intel.com/content/www/us/en/policy/policy-human-trafficking-and-slavery.html, p. 7. Accessed 1 August 2019.
* Intel (Jan 2020), "2020 Additional Disclosure," p. 10-11.
(3) Intel (Jan 2020), "2020 Additional Disclosure," p. 10.</t>
  </si>
  <si>
    <t>(3)-(4) Intel (Jan 2020), "2020 Additional Disclosure," https://www.business-humanrights.org/sites/default/files/2020-01%20Additional%20Disclosure%20-%20KnowTheChain%20ICT%20benchmark%20-%20Intel%20submission.pdf, p. 12.</t>
  </si>
  <si>
    <t>(1-3) *Intel Corporation, "Ethics and Compliance Reporting Portal", https://secure.ethicspoint.com/domain/media/en/gui/31244/index.html. Accessed 7 August 2019.
*Intel Corporation (updated November 2019), "Global Human Rights Principles", https://www.intel.co.uk/content/www/uk/en/policy/policy-human-rights.html, p. 3. 
* Intel (Jan 2020), "2020 Additional Disclosure," https://www.business-humanrights.org/sites/default/files/2020-01%20Additional%20Disclosure%20-%20KnowTheChain%20ICT%20benchmark%20-%20Intel%20submission.pdf, p. 10-14.
(4) * Intel Corporation (May 2019), "Anti-slavery and human trafficking statement",
https://www.intel.com/content/www/us/en/policy/policy-human-trafficking-and-slavery.html, p. 3. Accessed 1 August 2019.
* Intel (Jan 2020), "2020 Additional Disclosure," p. 10.
(5)  Intel (Jan 2020), "2020 Additional Disclosure," p. 9 and 13-14.</t>
  </si>
  <si>
    <t>(1) *Intel Corporation (2018), "Corporate Responsibility Report", http://csrreportbuilder.intel.com/pdfbuilder/pdfs/CSR-2018-Full-Report.pdf, p. 42. Accessed 1 August 2019.
*Intel Corporation, "Supply Chain Responsibility", https://www.intel.com/content/www/us/en/corporate-responsibility/supply-chain.html. Accessed 8 August 2019.
* Intel (Jan 2020), "2020 Additional Disclosure," https://www.business-humanrights.org/sites/default/files/2020-01%20Additional%20Disclosure%20-%20KnowTheChain%20ICT%20benchmark%20-%20Intel%20submission.pdf, p. 14.
(2) Intel Corporation (May 2019), "Anti-slavery and human trafficking statement",
https://www.intel.com/content/www/us/en/policy/policy-human-trafficking-and-slavery.html, p. 3. Accessed 1 August 2019.
(3) Intel Corporation (2018) "Additional Disclosure 2018", https://www.business-humanrights.org/sites/default/files/Intel%20-%20Additional%20Disclosure%20April%202018%20Final.pdf, p. 2. Accessed 8 August 2019.
(4) Intel Corporation (May 2019), "Anti-slavery and human trafficking statement",
https://www.intel.com/content/www/us/en/policy/policy-human-trafficking-and-slavery.html, p. 7. Accessed 1 August 2019.
(5) Intel Corporation (2018), "Corporate Responsibility Report", http://csrreportbuilder.intel.com/pdfbuilder/pdfs/CSR-2018-Full-Report.pdf, p. 44. Accessed 1 August 2019.</t>
  </si>
  <si>
    <t>(1) *Intel, "Intel Ethics and Compliance Reporting Portal," https://secure.ethicspoint.com/domain/media/en/gui/31244/index.html. Accessed 23 September 2019. 
*Intel Corporation (May 2019), "Anti-slavery and human trafficking statement",
https://www.intel.com/content/www/us/en/policy/policy-human-trafficking-and-slavery.html, p. 3. Accessed 1 August 2019.
* Intel (Jan 2020), "2020 Additional Disclosure," https://www.business-humanrights.org/sites/default/files/2020-01%20Additional%20Disclosure%20-%20KnowTheChain%20ICT%20benchmark%20-%20Intel%20submission.pdf, p. 16.</t>
  </si>
  <si>
    <t>* Intel (Jan 2020), "2020 Additional Disclosure," https://www.business-humanrights.org/sites/default/files/2020-01%20Additional%20Disclosure%20-%20KnowTheChain%20ICT%20benchmark%20-%20Intel%20submission.pdf, p. 16-17.</t>
  </si>
  <si>
    <t>(2) Not dislosed. The company has not disclosed any steps taken to engage with the affected stakeholders, either directly, or indirectly.  
(3) Not disclosed. The company notes that "because it was not able to connect [its] supply chain with named suppliers, Intel did not to make a statement and instead reached out to the RBA. On 3-Jul-19 [it] talked to the RBA who noted they had been working the issue for 3 months with RBA Members who were customers." However, there is no evidence of outcomes of remediation to affected workers.
(4) Not disclosed.</t>
  </si>
  <si>
    <t>(1) Intel Corporation (May 2019), "Anti-slavery and human trafficking statement",
https://www.intel.com/content/www/us/en/policy/policy-human-trafficking-and-slavery.html, p. 1. Accessed 1 August 2019.
(2) * Intel Corporation (May 2019), "Anti-slavery and human trafficking statement",
https://www.intel.com/content/www/us/en/policy/policy-human-trafficking-and-slavery.html, p. 4. Accessed 1 August 2019.
* Intel (Jan 2020), "2020 Additional Disclosure," https://www.business-humanrights.org/sites/default/files/2020-01%20Additional%20Disclosure%20-%20KnowTheChain%20ICT%20benchmark%20-%20Intel%20submission.pdf, p. 2, 3, 11.</t>
  </si>
  <si>
    <t>* Intel Corporation (2018), "Corporate Responsibility Report", http://csrreportbuilder.intel.com/pdfbuilder/pdfs/CSR-2018-Full-Report.pdf, p. 23. Accessed 1 August 2019.
* Intel (Jan 2020), "2020 Additional Disclosure," https://www.business-humanrights.org/sites/default/files/2020-01%20Additional%20Disclosure%20-%20KnowTheChain%20ICT%20benchmark%20-%20Intel%20submission.pdf, p. 3 and 6.</t>
  </si>
  <si>
    <t>Intel discloses in 2018 that one of its priorities for 2019 is to: "Continue our work to combat forced and bonded labor in the second tier of our supply chain with approximately 50 of our strategic suppliers to assess and address the risk of forced and bonded labor with at least three of their major suppliers." [while not explicit, this may be an update to the company's plan to work with 17 of its suppliers to map migrant workers journeys, in which case the company has provided yearly updates.]
In relation to stakeholder engagement on forced labor, Intel discloses that it plans additional conversations with the Malaysia Department of Labour in 2020.
[In relation to the construction sector, inn 2020, it aims to develop a toolkit and training for its general contractors [which seems to incldue a focus on migrant workers and working conditions], which it aims to make available to the RBA also.] 
The company does not report progress against targets set in previous years.</t>
  </si>
  <si>
    <t>(1) Intel Corporation (May 2019), "Anti-slavery and human trafficking statement",
https://www.intel.com/content/www/us/en/policy/policy-human-trafficking-and-slavery.html, p. 3. Accessed 1 August 2019.
(2) * Intel Corporation (May 2019), "Anti-slavery and human trafficking statement",
p. 3.
* Intel (Jan 2020), "2020 Additional Disclosure," https://www.business-humanrights.org/sites/default/files/2020-01%20Additional%20Disclosure%20-%20KnowTheChain%20ICT%20benchmark%20-%20Intel%20submission.pdf, p. 6.
(3) Intel (Jan 2020), "2020 Additional Disclosure," p. 6-7.</t>
  </si>
  <si>
    <t>(1) Intel discloses that supplier contracts "contain language where suppliers affirm their commitment to comply with" the RBA Code and Intel Code of Conduct. However, the RBA Code limits the right to freedom of association and collective bargaining to conformance with local law.
(2) Intel reports that the "vast majority" of its supplier contracts include references to the RBA Code. It further discloses that over 90% of its supplier contracts require adherence to the RBA Code of Conduct and that this is also required in all of its purchasing orders. 
However, the RBA Code limits the right to freedom of association and collective bargaining to conformance with local law.
(3) Not disclosed. The company notes that since 2018 it focused on working with "suppliers in the construction sector due to the added risk brought on by subcontracting and the common use of foreign workers. [It] created a special addendum to the contract to address the risk of subcontracting and foreign
worker recruitment. [It has] verified that the direct supplier waterfalled these additional contractual expectations to their sub-contractors." However there is no evidence that the company requires all of its suppliers to integrate the ILO core labor standards into contracts with their own suppliers.</t>
  </si>
  <si>
    <t>(1) *Apple (February 2019), "2018 statement on efforts to combat human trafficking and slavery in our business and supply chains," https://www.apple.com/euro/supplier-responsibility/i/generic/pdf/Apple-Combat-Human-Trafficking-and-Slavery-in-Supply-Chain-2018.pdf, p. 3. Accessed 9 September 2019. 
*Apple (February 2018), "2017 statement on efforts to combat human trafficking and slavery in our business and supply chains," https://www.apple.com/euro/supplier-responsibility/i/generic/pdf/Apple-Combat-Human-Trafficking-and-Slavery-in-Supply-Chain.pdf, p. 7. Accessed 16 September 2019. 
(2) *Apple (February 2019), "2018 statement on efforts to combat human trafficking and slavery in our business and supply chains," https://www.apple.com/euro/supplier-responsibility/i/generic/pdf/Apple-Combat-Human-Trafficking-and-Slavery-in-Supply-Chain-2018.pdf, p. 3.</t>
  </si>
  <si>
    <t>(1) Apple discloses that its supplier responsibility team are responsible for coordinating activities relating to its supplier code which covers forced labor), and strategy for eradicating modern slavery. It reports that this team works across multiple groups including procurement. 
The company also discloses a subject matter expert team, who develop tools to help suppliers better understand its requirements and ensure compliance with the supplier code. 
(2) In its modern slavery and human trafficking statement, in a section on "Apple’s Management Oversight of Anti-Human Trafficking Policies," Apple notes that its "Board of Directors oversees its CEO and other senior management in the competent and ethical operation of Apple on a day-to-day basis, including implementation of Apple’s programs." No further details are disclosed.</t>
  </si>
  <si>
    <t xml:space="preserve">(1) Apple (February 2019), "2018 statement on efforts to combat human trafficking and slavery in our business and supply chains," https://www.apple.com/euro/supplier-responsibility/i/generic/pdf/Apple-Combat-Human-Trafficking-and-Slavery-in-Supply-Chain-2018.pdf, p. 7. Accessed 9 September 2019. 
(2) Apple (February 2019), "2018 statement on efforts to combat human trafficking and slavery in our business and supply chains," p. 5-7. 
(3) *Apple (February 2019), "2018 statement on efforts to combat human trafficking and slavery in our business and supply chains," p. 8. 
*Apple (2019) "Supplier Responsibility 2019 Progress Report", https://www.apple.com/uk/supplier-responsibility/pdf/GBEN_Apple_Supplier_Responsibility_2019_v2.pdf, p. 25. Accessed 10 September 2019. </t>
  </si>
  <si>
    <t>(1) Apple (2019), "Supplier List", https://www.apple.com/euro/supplier-responsibility/i/generic/pdf/Apple-Supplier-List.pdf. Accessed 9 September 2019.
(2-3) Apple (2019), "Conflict Minerals Report", https://www.apple.com/euro/supplier-responsibility/i/generic/pdf/Apple-Conflict-Minerals-Report.pdf. Accessed 9 September 2019. 
(4) Apple (2018), "Apple Supplier Responsibility 2018 Progress Report," https://www.apple.com/supplier-responsibility/pdf/Apple_SR_2018_Progress_Report.pdf, p. 18</t>
  </si>
  <si>
    <t>(1) Apple discloses a list of its top 200 suppliers which represent 98% of procurement expenditure for materials, manufacturing, and assembly for the financial year 2018. This includes the names and addresses of suppliers.
(2) In its conflict minerals report, Apple discloses a list of smelters and refiners in its supply chains, and the countries in which they are based. 
(3) Apple's conflict minerals report includes a list of countries of origin of 3TG.
(4) Apple discloses that in 2017, it "assessed 756 facilities and nearly 1.3 million people." It does not disclose a second data point.</t>
  </si>
  <si>
    <t xml:space="preserve">(1) *Apple (February 2018), "2017 statement on efforts to combat human trafficking and slavery in our business and supply chains," https://www.apple.com/euro/supplier-responsibility/i/generic/pdf/Apple-Combat-Human-Trafficking-and-Slavery-in-Supply-Chain.pdf, p. 4 and 5. Accessed 16 September 2019.
*Apple (2019) "Supplier Responsibility 2019 Progress Report", https://www.apple.com/uk/supplier-responsibility/pdf/GBEN_Apple_Supplier_Responsibility_2019_v2.pdf, p. 65.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 Apple (2019), "Material Impact Profiles," https://www.apple.com/environment/pdf/Apple_Material_Impact_Profiles_April2019.pdf. Accessed 6 February 2020.
(2) Apple (February 2019), "2018 statement on efforts to combat human trafficking and slavery in our business and supply chains," p. 6. </t>
  </si>
  <si>
    <t xml:space="preserve">(1) The company prohibits the use of employment agencies for hiring and employing student workers. (“Supplier shall not use Third-Party Employment Agencies in connection with the recruitment, hiring, arrangement, management or employment of Student Workers.”) However, it seems to allow employment agencies for all other types of workers. (“Supplier shall have a written policy that addresses Third-Party Employment Agency management requirements specified in Applicable Laws and Regulations and this Standard.”)
(2) Apple's supplier code states that its suppliers "shall ensure that the third-party recruitment agencies it uses are compliant with the provisions of this code." In its supplier responsibility standards (which are intended to guide suppliers in implementing the code of conduct), it states that suppliers should ensure they have a written policy addressing third-party employment agency management requirements. It sets out further details on how to ensure that agencies are compliant with the code, including having staff directly responsible for oversight of the management policy, assessing agencies for risk, and conducting recruitment due diligence. Whilst the code addresses forced labor, child labor, and discrimination, it limits the right to freedom of association with local law only. 
(3) Apple reports that in 2018 it mapped the primary geographic corridors of foreign contract workers in its supply chains, and where they are working, to identify high risk areas. However, it does not disclose any details of where the recruitment agencies in its supply chains are based. </t>
  </si>
  <si>
    <t xml:space="preserve">(1) Apple (2019), "Supplier Responsibility Standards", https://www.apple.com/euro/supplier-responsibility/i/generic/pdf/Apple-Supplier-Responsible-Standards.pdf, p. 12 and 23. 
(2) *Apple (2019), "Supplier Code of Conduct," https://www.apple.com/euro/supplier-responsibility/i/generic/pdf/Apple-Supplier-Code-of-Conduct-January.pdf. Accessed 9 September 2019.
*Apple (2019), "Supplier Responsibility Standards", https://www.apple.com/euro/supplier-responsibility/i/generic/pdf/Apple-Supplier-Responsible-Standards.pdf, p. 12. 
(3) Apple (2019) "Supplier Responsibility 2019 Progress Report", https://www.apple.com/uk/supplier-responsibility/pdf/GBEN_Apple_Supplier_Responsibility_2019_v2.pdf, p. 25. Accessed 10 September 2019. </t>
  </si>
  <si>
    <t>(1-2) *Apple (2019), "Supplier Code of Conduct," https://www.apple.com/euro/supplier-responsibility/i/generic/pdf/Apple-Supplier-Code-of-Conduct-January.pdf. Accessed 9 September 2019.
(1) Apple (2019) "Supplier Responsibility 2019 Progress Report", https://www.apple.com/uk/supplier-responsibility/pdf/GBEN_Apple_Supplier_Responsibility_2019_v2.pdf, p. 26. Accessed 10 September 2019. 
(2) Apple (2017), "Apple Supplier Responsibility 2017 Progress Report," https://www.apple.com/supplier-responsibility/pdf/Apple_SR_2017_Progress_Report.pdf, p. 8.
(2) Apple (2018), "Apple Supplier Responsibility 2018 Progress Report," https://www.apple.com/supplier-responsibility/pdf/Apple_SR_2018_Progress_Report.pdf, p. 18.</t>
  </si>
  <si>
    <t>(1) *Apple (2019) "Supplier Responsibility 2019 Progress Report", https://www.apple.com/uk/supplier-responsibility/pdf/GBEN_Apple_Supplier_Responsibility_2019_v2.pdf, p. 24. Accessed 10 September 2019. 
* Apple (February 2019), "2018 statement on efforts to combat human trafficking and slavery in our business and supply chains," https://www.apple.com/euro/supplier-responsibility/i/generic/pdf/Apple-Combat-Human-Trafficking-and-Slavery-in-Supply-Chain-2018.pdf, p. 6. Accessed 9 September 2019.
(2) *Apple (2019), "Supplier Responsibility Standards", https://www.apple.com/euro/supplier-responsibility/i/generic/pdf/Apple-Supplier-Responsible-Standards.pdf, p. 34.  
*Apple (2019) "Supplier Responsibility 2019 Progress Report", p. 24 and 26.
(3-4) Apple (February 2019), "2018 statement on efforts to combat human trafficking and slavery in our business and supply chains," p. 6. 
(3) Apple, "Apple Supplier Responsibility Standards (Version: 4.5, Effective Date: January 1, 2019)," https://www.apple.com/supplier-responsibility/pdf/Apple-Supplier-Responsible-Standards.pdf, p. 39.
(5) * Apple (February 2019), "2018 statement on efforts to combat human trafficking and slavery in our business and supply chains," p. 5. 
* Apple, "2018 Conflict Minerals Report," https://www.apple.com/euro/supplier-responsibility/i/generic/pdf/Apple-Conflict-Minerals-Report.pdf, p. 13.</t>
  </si>
  <si>
    <t>(1) The company uses the RBA code of conduct as its supplier code of conduct. The code prohibits forced labor, child labor, and discrimination. However, it limits the right to freedom of association to conformance with local law only. 
(2) Yes. Home &gt; Corporate information &gt; About: Sustainability &gt; Supplier Code of Conduct. 
(3) The company uses the RBA Code of Conduct, which is reviewed every three years and includes input from RBA members and external stakeholders, as its supplier code of conduct. 
(4) Best Buy reports that suppliers receive training on the supplier code of conduct as part of the onboarding process. 
(5) In its supplier code, the company requires suppliers to implement "a process to communicate code requirements to suppliers and to monitor supplier compliance to the code."</t>
  </si>
  <si>
    <t xml:space="preserve">(1) *Samsung (2019), "Sustainability Report 2019", https://images.samsung.com/is/content/samsung/p5/uk/pdf/SustainabilityReport2019v2-en.pdf, p. 91, [p. 78]. Accessed 18 September 2019. 
*Samsung (2019), "Modern Slavery Act Statement 2018", https://images.samsung.com/is/content/samsung/p5/uk/pdf/SEUK_Modern_Slavery_Statement_2018_Signed_0407.pdf, p. 2. Accessed 12 September 2019. 
(2) *Samsung (2019), "Sustainability Report 2019", p. 7 and 112.
*Samsung (2020) "Additional Disclosure," https://www.business-humanrights.org/sites/default/files/2020-02%20KnowTheChain%20Addional%20Disclosure%20-%20Samsung.pdf, p. 2. Accessed 7 February 2020. 
*Samsung, "Governance Committee," https://www.samsung.com/global/ir/governance-csr/board-committee/governance/. Accessed 10 February 2020.  </t>
  </si>
  <si>
    <t>(1) *Best Buy (2019), "Corporate Responsibility &amp; Sustainability Report," https://corporate.bestbuy.com/wp-content/uploads/2019/06/FY19-full-report-FINAL-1.pdf, p. 40. Accessed 23 September 2019.  
*Best Buy, "California Transparency in Supply Chains Act," https://www.bestbuy.com/site/help-topics/ca-transparency-act/pcmcat263000050003.c?id=pcmcat263000050003. Accessed 23 September 2019. 
(2) *Best Buy, "California Transparency in Supply Chains Act." 
*Best Buy (2019), "Corporate Responsibility &amp; Sustainability Report," p. 42.
*Best Buy (2020), "Additional Disclosure," https://www.business-humanrights.org/sites/default/files/KnowTheChain%202020%20ICT%20Benchmark%20-%20Additional%20Disclosure%20-%20BBY.pdf, p. 2. Accessed 10 February 2020.
*Best Buy (6 February 2020), "Forced labor not acceptable," https://corporate.bestbuy.com/forced-labor-not-acceptable/. Accessed 10 February 2020.</t>
  </si>
  <si>
    <t>(1) Samsung reports that staff at its headquarters are trained on human rights issues including forced labor, and including procurement staff.  
Samsung states that to raise its employees' awareness of labor and human rights, it has developed regional training programs that take into account cultural characteristics for its overseas production worksites. 
The company discloses it has trained compliance management officers on on-site inspection manuals including those which assess for forced labor. 
(2) Samsung discloses that it helps its suppliers to comply with the supplier code "by organizing regular training sessions". 
The company also reports that following an investigation of all its Malaysian suppliers, it "provided education for the entire suppliers' management and working groups" to prevent the recurrence of charging recruitment fees and withholding identification documents. 
It also reports that it has trained "top management and Human Resources officers of our worksites, suppliers and labor supply agencies" on its policies and guidelines.
It does not disclose the percentage of first-tier suppliers included in its training activities. 
(3) Samsung states that it provides training courses to its first-tier suppliers and provides them with training materials "so that they can cascade their supply chain policies that address forced labor in their own supply chains and/or trains lower-tier suppliers on such policies." It states that this most recently took place in Vietnam in October 2019, for 156 partners. 
It also notes that its "supplier management approach extends to second-tier suppliers based in Korea." 
[Samsung discloses that its key suppliers (which represent 34% of its supply chain and 92% of its procurement spend) receive extra support including a capacity building program, however it is unclear whether this includes supporting suppliers in managing labor conditions in their own supply chains. It also states that "to manage second-tier suppliers, we clearly define first-tier suppliers' responsibilities regarding the working conditions within sub-suppliers" and encourages them to ensure compliance at sub-suppliers.]</t>
  </si>
  <si>
    <t xml:space="preserve">(1) *Samsung (2018), "Additional Disclosure", https://www.business-humanrights.org/sites/default/files/2018-04%20KTC%20ICT_Additional%20disclosure%20Samsung.pdf. Accessed 18 September 2019. 
*Samsung (2019), "Sustainability Report 2019", https://images.samsung.com/is/content/samsung/p5/uk/pdf/SustainabilityReport2019v2-en.pdf, p. 77. Accessed 18 September 2019. 
*Samsung (2020) "Additional Disclosure," https://www.business-humanrights.org/sites/default/files/2020-02%20KnowTheChain%20Addional%20Disclosure%20-%20Samsung.pdf, p. 3. Accessed 7 February 2020. 
(2) *Samsung (2019), "Sustainability Report 2019", p. 90 and 97. 
*Samsung (2020) "Additional Disclosure," p. 3. 
(3) *Samsung (2020) "Additional Disclosure," p. 3. 
*Samsung (2019), "Sustainability Report 2019", p. 92. </t>
  </si>
  <si>
    <t>(1) Best Buy discloses that it "partnered with a Hong Kong-based NGO and created a toolkit for the factories we contract with in China to help identify and prevent forced labor conditions among student workers."
However it does not disclose a second example and engagements below the first-tier of its supply chains. 
(2) Best Buy reports that it is a full member of the Responsible Business Alliance, and that it participates in RBA's board of directors. It does not disclose further detail on how it actively participates in the RBA to address forced labor.</t>
  </si>
  <si>
    <t xml:space="preserve">(1) Best Buy (6 February 2020), "Forced labor not acceptable," https://corporate.bestbuy.com/forced-labor-not-acceptable/. Accessed 10 February 2020.
(2) Best Buy (2019), "Corporate Responsibility &amp; Sustainability Report," https://corporate.bestbuy.com/wp-content/uploads/2019/06/FY19-full-report-FINAL-1.pdf, p. 39. Accessed 23 September 2019. </t>
  </si>
  <si>
    <t>(1) *Samsung, "Responsible Labor Practice", https://www.samsung.com/uk/aboutsamsung/sustainability/responsible-labor-practice/. Accessed 18 September 2019. 
*Samsung (2016), "Guidelines for Apprenticeship Training", https://images.samsung.com/is/content/samsung/p5/uk/aboutsamsung/samsung-guidelines-for-apprenticeship-training-in-india_en.pdf. Accessed 18 September 2019. 
*Samsung (2019), "Modern Slavery Act Statement 2018", https://images.samsung.com/is/content/samsung/p5/uk/pdf/SEUK_Modern_Slavery_Statement_2018_Signed_0407.pdf, p. 4. Accessed 12 September 2019. 
*Samsung (2020) "Additional Disclosure," https://www.business-humanrights.org/sites/default/files/2020-02%20KnowTheChain%20Addional%20Disclosure%20-%20Samsung.pdf, p. 4 and 11. Accessed 7 February 2020. 
(2) *Samsung (2019), "Modern Slavery Act Statement 2018", p. 4. 
*Samsung, "Responsible Labor Practice."</t>
  </si>
  <si>
    <t xml:space="preserve">(1) Best Buy reports that it partners with approximately 170 factories who are mainly in China to produce its private label products. This appears to include 169 supplier factories in China, and one in the US.  It does not disclose the names or addresses of these suppliers. 
(2) Best Buy discloses a list of potential smelters and refiners of 3TG in its supply chains, provided to the company by its suppliers.
(3) The company also discloses a list of potential countries of origin of 3TG in its supply chains, broken down per mineral. 
(4) Best Buy discloses that it sources from 185 factories that employ over 165,000 workers. It reports that of these, approximately less than 200 are foreign migrant workers. </t>
  </si>
  <si>
    <t>(1) Best Buy (2019), "Corporate Responsibility &amp; Sustainability Report," https://corporate.bestbuy.com/wp-content/uploads/2019/06/FY19-full-report-FINAL-1.pdf, p. 39 and 41. Accessed 23 September 2019. 
(2-3) Best Buy (2019), "Conflict Minerals Report 2018", https://corporate.bestbuy.com/wp-content/uploads/2019/01/Form-SD-5.31.18_Filed.pdf. Accessed 23 September 2019. 
(4) *Best Buy (6 February 2020), "Forced labor not acceptable," https://corporate.bestbuy.com/forced-labor-not-acceptable/. Accessed 10 February 2020.</t>
  </si>
  <si>
    <t xml:space="preserve">(1) Samsung discloses a list of the names and addresses of its suppliers comprising 80% of its transaction volume (it reports that this includes those suppliers which agree to be disclosed). 
(2) The company provides a link to its smelter and refiner list.
(3) The company is a member of the Responsible Mineral Initiative and as such works on tracing its raw materials. It provides a smelter and refiner list of 3TG suppliers, but this does not include sourcing countries. Samsung does not disclose the sourcing countries of materials at risk of forced labor and human trafficking. 
(4) Samsung discloses that the number of workers at its first-tier suppliers is 3,700,000. It reports that of these, 1.7% are migrant workers, and 3% are pregnant workers. </t>
  </si>
  <si>
    <t xml:space="preserve">(1) Samsung, "Supplier List", https://www.samsung.com/uk/aboutsamsung/sustainability/supply-chain/. Accessed 12 September 2019. 
(2) Samsung, "Smelter and Refiner list in Samsung's supply chain," https://www.samsung.com/us/smg/content/dam/s7/home/aboutsamsung-051319/082219/Smelter_and_Refiner_List_in_Samsung_supply_chain(2018)_F.pdf. Accessed 7 February 2020. 
(3) Samsung (2019), "Sustainability Report 2019", https://images.samsung.com/is/content/samsung/p5/uk/pdf/SustainabilityReport2019v2-en.pdf, p. 98. Accessed 18 September 2019. 
(4) *Samsung (2020) "Additional Disclosure," https://www.business-humanrights.org/sites/default/files/2020-02%20KnowTheChain%20Addional%20Disclosure%20-%20Samsung.pdf. Accessed 7 February 2020. </t>
  </si>
  <si>
    <t>(1) Best Buy reports that through its RBA membership, it "participates in an annual sensing exercise that seeks to identify potential risks throughout the consumer electronics supply chain." It also reports that it conducts an annual risk assessment of suppliers of its private label products in order to identify which are high, medium, or low risk. The company states that second-tier suppliers are included within the scope of the risk assessment. It also states that its risk assessment takes into account a suppliers' ability to meet the RBA code. In its 2020 additional disclosure, the company states that its risk assessment process assesses for several dimensions of social risk, including "the historical presence of priority non-conformances" such as forced labor. 
In addition, Best Buy reports that it conducts country level risk assessments which use the "World Governance Index, the U.S. Trafficking in Persons Report and the Global Slavery Index, each of which provide indications of forced labor risks." It states that it uses this data to identify where additional due diligence is needed, based on the risks identified. 
[The company also discloses that with BSR it undertook a human rights impact assessment in financial year 2016. It is not clear that this included supply chains. It reports that the assessment concluded that the company operates in a low-risk industry in relation to human rights and that it had effective management systems in place.]
(2) Best Buy reports that it identifies two vulnerable groups of workers as at-risk of forced labor, including migrant workers in Taiwan and student workers in Thailand. 
It also states "we have visibility to allegations and risks of forced labor at some mine sites" and states that such mine sites may be associated with smelters. It states "we help lead industry efforts to engage the smelters in question to determine what actions they are taking to verify and, if necessary, address conditions of forced labor at the mine."</t>
  </si>
  <si>
    <t>(1) *Best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[p. 35]. Accessed 23 September 2019.  
*Best Buy (2020), "Additional Disclosure," https://www.business-humanrights.org/sites/default/files/KnowTheChain%202020%20ICT%20Benchmark%20-%20Additional%20Disclosure%20-%20BBY.pdf, p. 3. Accessed 10 February 2020.
*Best Buy (6 February 2020), "Forced labor not acceptable," https://corporate.bestbuy.com/forced-labor-not-acceptable/. Accessed 10 February 2020.
(2) *Best Buy (2020), "Additional Disclosure," p. 3.
*Best Buy (6 February 2020), "Forced labor not acceptable."</t>
  </si>
  <si>
    <t xml:space="preserve">(1) *Samsung (2019), "Sustainability Report 2019", https://images.samsung.com/is/content/samsung/p5/uk/pdf/SustainabilityReport2019v2-en.pdf, p. 97. Accessed 18 September 2019. 
*Samsung (2017), "Sustainability Report 2017", https://images.samsung.com/is/content/samsung/p5/uk/aboutsamsung/2017/pdf/about-us-sustainability-report-and-policy-sustainability-report-2017-en.pdf, p. 82. Accessed 19 September 2019.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p. 5. Accessed 7 February 2020. 
(2) Samsung (2019), "Modern Slavery Act Statement 2018", https://images.samsung.com/is/content/samsung/p5/uk/pdf/SEUK_Modern_Slavery_Statement_2018_Signed_0407.pdf, p. 7. Accessed 12 September 2019. </t>
  </si>
  <si>
    <t>(1) *Best Buy (2019), "Corporate Responsibility &amp; Sustainability Report," https://corporate.bestbuy.com/wp-content/uploads/2019/06/FY19-full-report-FINAL-1.pdf, p. 46. Accessed 23 September 2019.  
*Best Buy (2020), "Additional Disclosure," https://www.business-humanrights.org/sites/default/files/KnowTheChain%202020%20ICT%20Benchmark%20-%20Additional%20Disclosure%20-%20BBY.pdf, p. 4. Accessed 10 February 2020.
*Best Buy (6 February 2020), "Forced labor not acceptable," https://corporate.bestbuy.com/forced-labor-not-acceptable/. Accessed 10 February 2020.</t>
  </si>
  <si>
    <t>(1) *Samsung (2019), "Sustainability Report 2019", https://images.samsung.com/is/content/samsung/p5/uk/pdf/SustainabilityReport2019v2-en.pdf, p. 98 and 6. Accessed 18 September 2019. 
*Samsung (2020) "Additional Disclosure," https://www.business-humanrights.org/sites/default/files/2020-02%20KnowTheChain%20Addional%20Disclosure%20-%20Samsung.pdf, p. 7. Accessed 7 February 2020.
*Samsung (2019), "Samsung Electronics and Partners Kick Off “Cobalt for Development” Project to Promote Responsible Artisanal Cobalt Mining in the Democratic Republic of Congo," https://news.samsung.com/global/samsung-electronics-and-partners-kick-off-cobalt-for-development-project-to-promote-responsible-artisanal-cobalt-mining-in-the-democratic-republic-of-congo. Accessed 10 February 2020.
(2) Samsung (2017), "Sustainability Report 2017", https://images.samsung.com/is/content/samsung/p5/uk/aboutsamsung/2017/pdf/about-us-sustainability-report-and-policy-sustainability-report-2017-en.pdf, p. 82. Accessed 19 September 2019. 
(3) *Samsung (2019), "Sustainability Report 2019", p. 92.
*Samsung (2020) "Additional Disclosure," p. 7.</t>
  </si>
  <si>
    <r>
      <rPr>
        <sz val="11"/>
        <color theme="9"/>
        <rFont val="Calibri"/>
        <family val="2"/>
        <scheme val="minor"/>
      </rPr>
      <t xml:space="preserve">Best Buy discloses that for prospective new suppliers, it provides training on the RBA code (which covers forced labor). </t>
    </r>
    <r>
      <rPr>
        <sz val="11"/>
        <rFont val="Calibri"/>
        <family val="2"/>
        <scheme val="minor"/>
      </rPr>
      <t xml:space="preserve">
It also states that it conducts a third party audit of 100% of supplier facilities against human rights criteria before the supplier is selected. 
The company reports that when conducting pre-contract screenings, it identifies non-conformances and requires corrective action. Further to this, it states that if potential suppliers are unwilling or unable to address priority violations, they will be rejected. However, it does not provide outcomes of this process.</t>
    </r>
  </si>
  <si>
    <t>*Best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Accessed 23 September 2019.  
*Best Buy (6 February 2020), "Forced labor not acceptable," https://corporate.bestbuy.com/forced-labor-not-acceptable/. Accessed 10 February 2020.</t>
  </si>
  <si>
    <r>
      <t xml:space="preserve">Samsung discloses that it evaluates candidate suppliers on five criteria including labor and human rights. It reports that only those who score at least 80 points (out of 100) will qualify. It states that for the labor and human rights criteria, it uses a checklist of RBA standards. It also reports that "to identify the actual conditions of candidate suppliers, our in-house experts conduct on-site visits to suppliers." </t>
    </r>
    <r>
      <rPr>
        <sz val="11"/>
        <color theme="9"/>
        <rFont val="Calibri"/>
        <family val="2"/>
        <scheme val="minor"/>
      </rPr>
      <t>It reports that in 2019, of those candidate suppliers which were assessed, 18% did not meet its standards.</t>
    </r>
  </si>
  <si>
    <t xml:space="preserve">*Samsung (2019), "Sustainability Report 2019", https://images.samsung.com/is/content/samsung/p5/uk/pdf/SustainabilityReport2019v2-en.pdf, p. 91. Accessed 18 September 2019. 
*Samsung (2020) "Additional Disclosure," https://www.business-humanrights.org/sites/default/files/2020-02%20KnowTheChain%20Addional%20Disclosure%20-%20Samsung.pdf. Accessed 7 February 2020. </t>
  </si>
  <si>
    <t xml:space="preserve">(1) Best Buy states that through its "contracts with vendors and our supplier code of conduct, we require our suppliers to main records that they can certify that they comply with laws regarding slavery and human trafficking in the country in which they are doing business." It also states that it includes language in contracts with suppliers that prohibits the use of forced labor. However, it is not clear that contracts address other ILO core labor standards, and the company does not disclose the contract language.
(2) The company reports that 100% of its supplier contracts require compliance with the supplier code. However, the supplier code limits freedom of association to conformance with local law.
(3) Not disclosed. </t>
  </si>
  <si>
    <t>(1) Best Buy, "California Transparency in Supply Chains Act," https://www.bestbuy.com/site/help-topics/ca-transparency-act/pcmcat263000050003.c?id=pcmcat263000050003. Accessed 23 September 2019. 
(2) Best Buy (2020), "Additional Disclosure," https://www.business-humanrights.org/sites/default/files/KnowTheChain%202020%20ICT%20Benchmark%20-%20Additional%20Disclosure%20-%20BBY.pdf, p. 4. Accessed 10 February 2020.</t>
  </si>
  <si>
    <t>(1) Samsung (2019), "Sustainability Report 2019", https://images.samsung.com/is/content/samsung/p5/uk/pdf/SustainabilityReport2019v2-en.pdf, p. 91. Accessed 18 September 2019. 
(2) *Samsung (2020) "Additional Disclosure," https://www.business-humanrights.org/sites/default/files/2020-02%20KnowTheChain%20Addional%20Disclosure%20-%20Samsung.pdf. Accessed 7 February 2020. 
(3) Samsung (2019), "Sustainability Report 2019", p. 92.</t>
  </si>
  <si>
    <t xml:space="preserve">(1) Samsung (2018), "Samsung Electronics Supplier Code of Conduct Guide," https://images.samsung.com/is/content/samsung/p5/uk/aboutsamsung/2_Samsung-Electronics-Supplier-Code-of-Conduct-Guide_ver3.0_180321.pdf, p. 156. Accessed 19 September 2019. 
(2) *Samsung (2018), "Samsung Electronics Supplier Code of Conduct Guide," https://images.samsung.com/is/content/samsung/p5/uk/aboutsamsung/2_Samsung-Electronics-Supplier-Code-of-Conduct-Guide_ver3.0_180321.pdf, p. 4 and 155.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Accessed 7 February 2020. </t>
  </si>
  <si>
    <t xml:space="preserve">(1) Best Buy's supplier code states that workers shall not be required to pay employers' or agents' recruitment fees, or other related fees, for their employment.
(2) The supplier code states that if such fees have been paid by workers, they shall be repaid to the worker. It reports that in 2018, it found that three factories in Taiwan were allowing recruitment fees to be charged to workers. It states it worked with these suppliers on a corrective action plan which included reimbursing the hiring fee and states that this has been resolved at all factories. Best Buy reports that it verifies that recruitment fees have been repaid through spot checks and third-party audits. </t>
  </si>
  <si>
    <t>(1-2) Best Buy, "Supplier Code of Conduct," https://partners.bestbuy.com/documents/20126/46231/Supplier+Code+of+Conduct.pdf/9d7062b9-2233-e7a9-c51a-2f1a34747927?t=1544638155228. Accessed 23 September 2019.
(2) *Best Buy, "Fiscal Year 2018 Corporate Responsibility &amp; Sustainability Report," https://corporate.bestbuy.com/wp-content/uploads/2018/06/FY18-full-report-FINAL.pdf, p. 43. Accessed 10 February 2020.
*Best Buy (6 February 2020), "Forced labor not acceptable," https://corporate.bestbuy.com/forced-labor-not-acceptable/. Accessed 10 February 2020.</t>
  </si>
  <si>
    <t xml:space="preserve">(1) Best Buy's supplier code states that as part of the hiring process, "workers must be provided with a written employment agreement in their native language that contains a description of terms and conditions of employment prior to the worker departing from his or her country of origin." It further provides that there should be no substitution or changes allowed in the employment agreement once the worker has arrived in the receiving country. However, it does not disclose information on the implementation of this policy provision. 
(2) The supplier code states that employers and agents may not withhold workers' government-issued identification, passports or work permits. It states that where this practice takes place, it requires the practice to be stopped immediately and policies put in place to prevent it from happening again, which are checked in an audit. However, it does not disclose an example of implementation of this policy provision beyond audits. 
(3) Not disclosed. 
The company reports that it developed a student worker toolkit for Chinese suppliers but does not disclose outcomes for workers. </t>
  </si>
  <si>
    <t>(1-2) Best Buy, "Supplier Code of Conduct," https://partners.bestbuy.com/documents/20126/46231/Supplier+Code+of+Conduct.pdf/9d7062b9-2233-e7a9-c51a-2f1a34747927?t=1544638155228. Accessed 23 September 2019. 
(2-3) Best Buy (2020), "Additional Disclosure," https://www.business-humanrights.org/sites/default/files/KnowTheChain%202020%20ICT%20Benchmark%20-%20Additional%20Disclosure%20-%20BBY.pdf, p. 6. Accessed 10 February 2020.</t>
  </si>
  <si>
    <t xml:space="preserve">(1-2) Samsung (2018), "Samsung Electronics Supplier Code of Conduct Guide," https://images.samsung.com/is/content/samsung/p5/uk/aboutsamsung/2_Samsung-Electronics-Supplier-Code-of-Conduct-Guide_ver3.0_180321.pdf, pp. 157-158. Accessed 19 September 2019. 
(3) *Samsung (2019), "Modern Slavery Act Statement 2018", https://images.samsung.com/is/content/samsung/p5/uk/pdf/SEUK_Modern_Slavery_Statement_2018_Signed_0407.pdf, p. 7 and 8. Accessed 12 September 2019. 
*Samsung (2020) "Additional Disclosure," https://www.business-humanrights.org/sites/default/files/2020-02%20KnowTheChain%20Addional%20Disclosure%20-%20Samsung.pdf, p. 11. Accessed 7 February 2020. </t>
  </si>
  <si>
    <t xml:space="preserve">(1) Samsung's migrant worker guidelines state that suppliers should conduct pre-departure and post-arrival training for migrant workers before they leave the sending country and once they arrive in the receiving country, including training on their rights and the company's policies. 
(2) Not disclosed. The company states that it hosts a compliance week twice annually for suppliers and provide training on labor rights. However it is not clear that this is given to suppliers' workers rather than management. In addition it states that during supplier trainings it also trains "a selected group of employees so they themselves can give the training to other employees." However, it is unclear whether this is taken up, i.e., whether suppliers' workers have been trained.
(3) Not disclosed. It reports that it conducted training on migrant worker guidelines for suppliers, and that participants reported understanding the policy following the training, but this appears to be for supplier management rather than workers. 
(4) Not disclosed. 
The company discloses engaging in Cobalt for Development, but it is not clear how it engages with workers directly on the topic of their labor rights. In addition, it reports that it launched a financial literacy project for suppliers' workers but does not disclose any focus on labor rights. </t>
  </si>
  <si>
    <t xml:space="preserve">*Samsung (2018), "Samsung Electronics Supplier Code of Conduct Guide," https://images.samsung.com/is/content/samsung/p5/uk/aboutsamsung/2_Samsung-Electronics-Supplier-Code-of-Conduct-Guide_ver3.0_180321.pdf, pp. 157-158. Accessed 19 September 2019. 
*Samsung (2020) "Additional Disclosure," https://www.business-humanrights.org/sites/default/files/2020-02%20KnowTheChain%20Addional%20Disclosure%20-%20Samsung.pdf, p. 12. Accessed 7 February 2020. </t>
  </si>
  <si>
    <t xml:space="preserve">(1) *Best Buy (2019), "Corporate Responsibility &amp; Sustainability Report," https://corporate.bestbuy.com/wp-content/uploads/2019/06/FY19-full-report-FINAL-1.pdf, p. 41. Accessed 23 September 2019.  
*Best Buy (6 February 2020), "Forced labor not acceptable," https://corporate.bestbuy.com/forced-labor-not-acceptable/. Accessed 10 February 2020.
(3) *Best Buy (6 February 2020), "Forced labor not acceptable." 
*Best Buy (2020), "Additional Disclosure," https://www.business-humanrights.org/sites/default/files/KnowTheChain%202020%20ICT%20Benchmark%20-%20Additional%20Disclosure%20-%20BBY.pdf, p. 8. Accessed 10 February 2020.
(4)  Best Buy, "California Transparency in Supply Chains Act," https://www.bestbuy.com/site/help-topics/ca-transparency-act/pcmcat263000050003.c?id=pcmcat263000050003. Accessed 23 September 2019. 
(5) Best Buy (2019), "Corporate Responsibility &amp; Sustainability Report," p. 42. </t>
  </si>
  <si>
    <t>(1) Not disclosed.
In its "Human Rights Corporate Statement," which was last updated in 2015, the company states that it will conduct remediation where adverse human rights impacts occur, but discloses no detail. 
The company states that if it were to become aware of an allegation of forced labor, it would directly engage with the facility, conduct an audit and require remediation. However it does not provide any information on the teams responsible for dealing with allegations, engaging with affected stakeholders, or timeframes for engagement. 
(2) Not disclosed. The company notes that it is "not aware of any allegations of forced labor being identified in the Best Buy private label supply chain," and does not disclose examples of remedy provided to suppliers' workers for other labor violations.</t>
  </si>
  <si>
    <t>* Best Buy (2015), "Human Rights Corporate Statement," https://corporate.bestbuy.com/wp-content/uploads/2015/11/BBY-Human-Rights-Dec-2015.pdf. Accessed 24 September 2019. 
*Best Buy, "Open &amp; Honest Ethics Line," https://secure.ethicspoint.com/domain/media/en/gui/26171/index.html. Accessed 24 October 2019. 
*Best Buy (2020), "Additional Disclosure," https://www.business-humanrights.org/sites/default/files/KnowTheChain%202020%20ICT%20Benchmark%20-%20Additional%20Disclosure%20-%20BBY.pdf, p. 8. Accessed 10 February 2020.</t>
  </si>
  <si>
    <t xml:space="preserve">*Samsung (2020) "Additional Disclosure," https://www.business-humanrights.org/sites/default/files/2020-02%20KnowTheChain%20Addional%20Disclosure%20-%20Samsung.pdf, p. 16. Accessed 7 February 2020. </t>
  </si>
  <si>
    <t xml:space="preserve">The Guardian (November 2016), "Samsung and Panasonic accused over supply chain labor abuses in Malaysia," https://www.theguardian.com/global-development/2016/nov/21/samsung-panasonic-accused-over-supply-chain-labour-abuses-malaysia. Accessed 19 September 2019. 
(2)-(4) *Company response (12 March 2019): https://www.business-humanrights.org/sites/default/files/documents/190312_BHRRC_%20Samsung%20Response%20Malaysia.pdf
*Samsung (2020) "Additional Disclosure," https://www.business-humanrights.org/sites/default/files/2020-02%20KnowTheChain%20Addional%20Disclosure%20-%20Samsung.pdf, p. 16. Accessed 7 February 2020. </t>
  </si>
  <si>
    <t xml:space="preserve">(1) Sharp discloses that it has a Global SER Committee which it states is chaired by the executive vice president, and the environmental manager and personnel manager. It additionally states that the committee meet at a conference biannually "to engrain SER policies and visions into the Sharp Group." It also discloses SER committee offices and SER promotion teams which work towards achieving the sustainable development goals, and select "annually formulated important SER measures." It is not clear that this includes the company's supply chain policies addressing forced labor, including the CSR deployment guidebook. However, the company does state that the results of the supplier surveys, which are based on RBA's self-assessment questionnaire, are reviewed at the SER conference, which suggests some oversight of supply chain policies on forced labor. No further detail is disclosed. 
(2) Not disclosed. </t>
  </si>
  <si>
    <t xml:space="preserve">Sharp, "CSR Management," https://global.sharp/corporate/eco/csr_management/#anc01. Accessed 12 December 2019. 
*Sharp (2019), "2019 Sustainability Report," https://global.sharp/corporate/eco/report/ssr/pdf/ssr2019_e.pdf, p. 23. Accessed 12 December 2019. </t>
  </si>
  <si>
    <t xml:space="preserve">(1) Not disclosed. 
(2) Not disclosed. The company states that it uses the RBA's code of conduct and the RBA's validated audit process, but does not disclose that it is a member of the RBA. Sharp also discloses that it participates in JEITA's Responsible Minerals Trade Working Group, but does not describe how it addresses forced labor risks through this engagement. </t>
  </si>
  <si>
    <t xml:space="preserve">*Sharp (2019), "2018 Sustainability Report", https://global.sharp/corporate/eco/report/ssr/pdf/ssr2018e.pdf, p. 19. Accessed 1 October 2019. 
*Sharp, "Fair and Impartial Procurement Activities," https://global.sharp/corporate/eco/social/procurement/. Accessed 12 December 2019. </t>
  </si>
  <si>
    <t xml:space="preserve">Sharp, "Fair and Impartial Procurement Activities," https://global.sharp/corporate/eco/social/procurement/. Accessed 12 December 2019. </t>
  </si>
  <si>
    <t xml:space="preserve">(1) The company discloses the number of suppliers per country that have undertaken CSR surveys. This includes suppliers in Japan, China, Thailand, Indonesia, Malaysia, and the Philippines. However the company does not disclose the names or addresses of first-tier suppliers. 
(4) Not disclosed. </t>
  </si>
  <si>
    <t xml:space="preserve">Not disclosed. The company states that its basic parts purchase agreement includes "articles on CSR initiatives, based on the guidebook, that suppliers are requested to follow." It is not clear that this includes the guidebook directly. Sharp discloses that its basic purchasing principles include the prohibition of forced and child labor, but it is not clear that the company's supply chain standards are incorporated into supplier contracts. </t>
  </si>
  <si>
    <t xml:space="preserve">*Sharp (2019), "2018 Sustainability Report", https://global.sharp/corporate/eco/report/ssr/pdf/ssr2018e.pdf, p. 94. Accessed 1 October 2019. 
*Sharp (May 2018), "Sharp Supply-Chain CSR Deployment Guidebook," https://global.sharp/corporate/eco/supplier/csr/img/sc_guidebook_e.pdf. Accessed 1 October 2019. 
*Sharp, "Efforts related to human rights," https://global.sharp/corporate/eco/social/human_rights/. Accessed 12 December 2019. </t>
  </si>
  <si>
    <t xml:space="preserve">(1) Sharp's supplier code of conduct states that should provide an effective grievance mechanism for suppliers' workers. However, it does not disclose a mechanism available to both suppliers' workers and external stakeholders such as worker representatives. 
[Sharp discloses that it has a competition law hotline and a counselling service for its employees, as well as a consultation service addressing workplace harassment. It also states that employees are taught about a system for reporting human rights related issues. However, it does not disclose a hotline for suppliers workers or their representatives to report violations of the company's standards.]
(4) Not disclosed. </t>
  </si>
  <si>
    <r>
      <t xml:space="preserve">Provided additional disclosure in 2020
</t>
    </r>
    <r>
      <rPr>
        <sz val="10"/>
        <rFont val="Calibri"/>
        <family val="2"/>
        <scheme val="minor"/>
      </rPr>
      <t>(yes / no / sent links)</t>
    </r>
    <r>
      <rPr>
        <b/>
        <sz val="10"/>
        <rFont val="Calibri"/>
        <family val="2"/>
        <scheme val="minor"/>
      </rPr>
      <t xml:space="preserve">
</t>
    </r>
    <r>
      <rPr>
        <sz val="8"/>
        <rFont val="Calibri"/>
        <family val="2"/>
        <scheme val="minor"/>
      </rPr>
      <t>(red = respondd year before; green = did not respond year before / first time responder)</t>
    </r>
  </si>
  <si>
    <r>
      <rPr>
        <sz val="10"/>
        <color theme="9"/>
        <rFont val="Calibri"/>
        <family val="2"/>
        <scheme val="minor"/>
      </rPr>
      <t xml:space="preserve">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 </t>
    </r>
    <r>
      <rPr>
        <sz val="10"/>
        <color theme="1"/>
        <rFont val="Calibri"/>
        <family val="2"/>
        <scheme val="minor"/>
      </rPr>
      <t xml:space="preserve">
It does not report on progress against previous targets.</t>
    </r>
  </si>
  <si>
    <t>Cisco Systems (December 2019), "2019 Corporate Social Responsibility Report", https://www.cisco.com/c/dam/m/en_us/about/csr/csr-report/2019/_pdf/csr-report-2019.pdf, p. 126</t>
  </si>
  <si>
    <t>* Corning Incorporated (25 March 2019), "2019 Statement on Efforts to Combat Human Trafficking and Slavery in Our Supply Chains", https://www.corning.com/media/worldwide/global/documents/Supply%20Chain%20Disclosure%203_25_19%20final.pdf, p. 3-4.
* Corning (Jan 2020), "2020 Additional Disclosure," https://www.business-humanrights.org/sites/default/files/KnowTheChain%202020%20ICT%20Benchmark%20-%20Additional%20Disclosure%20Corning.xlsx.</t>
  </si>
  <si>
    <t>Tokyo Electron Europe Limited (25 September 2019), "UK Modern Slavery Act 2015 Transparency Statement", https://www.tel.com/csr/cms-file/MSA_Statement.pdf. Accessed 1 November 2019.</t>
  </si>
  <si>
    <t xml:space="preserve">(1)*Cisco Systems (undated), "Supplier Code of Conduct", https://www.cisco.com/c/en/us/about/csr/impact/environment/supplier-code-of-conduct.html, Accessed 13 August, 2019.
*Cisco Systems (10 December 2018), "Global Human Rights Policy", https://www.cisco.com/c/dam/assets/csr/pdf/Human-Rights-Policy.pdf, pp. 5-6.
*Cisco Systems (2019), "2019 Additional Disclosure", https://www.business-humanrights.org/sites/default/files/KTC%20ICT%202020%20Benchmark%20-%20Additional%20Disclosure%20-%20Cisco.pdf, p. 1. 
(3) "Supplier Code of Conduct".
(4) Cisco Systems (May, 2019), "2018 Corporate Social Responsibility Report", https://www.cisco.com/c/dam/assets/csr/pdf/CSR-Report-2018.pdf, p. 94.
(5) "2018 Corporate Social Responsibility Report", p. 95. </t>
  </si>
  <si>
    <t>(1)-(5) Corning Incorporated (28 January 2020), "Supplier Code of Conduct", https://www.corning.com/media/worldwide/global/documents/Supplier%20Code%20of%20Conduct%20November%202018.pdf, p. 1.
(4) Corning Incorporated, "Supplier Responsibility", https://www.corning.com/worldwide/en/sustainability/processes/supply-chain-social-responsibility/supplier-responsibility.html. Accessed 4 February 2020.</t>
  </si>
  <si>
    <t>(1) The company's Supplier Code of Conduct includes the ILO core labor standards.
(2) Yes [Home &gt; Supply Chain Transparency (PDF) &gt; Supplier Code of Conduct].
(3) It states that Version 2.0 of its Supplier Code of Conduct was published on 18 July 2019, indicating a regular review process. The company also notes that its supplier code is based on the RBA code (but includes additional expectations). The RBA code is updated every 3 years. [In its 2018 additional disclosure, the company discloses that its policies and standards were reviewed and approved by senior executives prior to release.]
(4) The company states on its Supplier Requirements page that it requires its suppliers to read and understand its Supplier Code of Conduct. It also states that this requirement makes up part of its supplier contracts and that it communicates its requirements to suppliers with a view to scoring them against those requirements, and communicates with suppliers about their compliance with regular business reviews. 
(5) It states that it requires its first tier suppliers to ensure that their own suppliers follow its social and environmental requirements. It also states in its Supplier Code of Conduct that it has established a process to communicate the requirements of its code to suppliers below the first tier and to monitor compliance.</t>
  </si>
  <si>
    <t>(1) Hewlett Packard Enterprise (13 January 2020), "Hewlett Packard Enterprise Supplier Code of Conduct"
https://h20195.www2.hpe.com/v2/getdocument.aspx?docname=c04797632, pp. 2-4.
(3) Hewlett Packard Enterprise (2018), "Additional Disclosure", https://www.business-humanrights.org/sites/default/files/2018-04%20KTC%20ICT_disclosure%202018%20HPE.pdf, p. 1.
(4) Hewlett Packard Enterprise (February 2019), "Supplier SER Requirements", https://www.hpe.com/us/en/pdfViewer.html?docId=a00029574&amp;parentPage=/us/en/about/human-progress/supply-chain-responsibility&amp;resourceTitle=Supplier+SER+requirements+legal+and+regulatory.
(5) *Hewlett Packard Enterprise (reviewed June 2018), "HPE Supply Chain Responsibility: Our Approach", https://h20195.www2.hpe.com/V2/GetDocument.aspx?docname=A00001852ENW.
*"Hewlett Packard Enterprise Supplier Code of Conduct", p. 7.</t>
  </si>
  <si>
    <t>(1)*Foxconn (2016), "Foxconn Supplier Social and Environment Responsibility Code of Conduct", http://www.sser.foxconn.com/Attachment/Template/%E5%AF%8C%E5%A3%AB%E5%BA%B7%E4%BE%9B%E6%87%89%E5%95%86%E7%A4%BE%E6%9C%83%E5%8F%8A%E7%92%B0%E5%A2%83%E8%B2%AC%E4%BB%BB%E8%A1%8C%E7%82%BA%E5%AE%88%E5%89%87.pdf. Accessed 8 October 2019.
*Foxconn (2019), "2019 Additional Disclosure", https://www.business-humanrights.org/sites/default/files/KTC%20ICT%20Benchmark%20Additional%20Disclosure%202020%20-%20Foxconn.pdf, p. 1.
(2)*"2020 Additional Disclosure", pdf, p. 1.
*Foxconn, "Supplier Social &amp; Environmental Resposnibility", http://www.sser.foxconn.com/Portal/SupplierLogon.aspx. Accessed 6 February 2020.
(3)*"2018 Additional Disclosure".
*"2020 Additional Disclosure", pdf, p. 1.
*Foxconn (2016), "Foxconn Supplier Social and Environment Responsibility Code of Conduct", p. 2-3.
(4)*"Supplier Social and Environment Responsibility Code of Conduct", p. 13.
*"2020 Additional Disclosure", pdf, p. 1
(5) "Supplier Social and Environment Responsibility Code of Conduct", p. 3.</t>
  </si>
  <si>
    <r>
      <t>(1) The company uses the RBA Code (version 6.0) as its supplier code of conduct, which covers forced labor, child labor, and discrimination. However, the code limits the right to freedom of association and collective bargaining to conformance with local law.
(2) Yes (Homepage &gt; Supply Chain (Company dropdown menu) &gt; Supplier Code of Conduct &gt; RBA Code of Conduct). 
(3) The company uses the RBA Code of Conduct, which is reviewed every three years and includes input from RBA members and external stakeholders, as its supplier code of conduct. It also states that its Supplier Code of Conduct which incorporates the RBA Code of Conduct "is reviewed regularly and updated with feedback from external stakeholders by the RBA".
(4) Not disclosed. Lam Research states that its Supplier Code of Conduct is communicated to its top direct suppliers through its supplier portal "where it is accessible at any time". However, it does not disclose active efforts to communicate the policy to suppliers such as providing training on its supply chain policy that addresses forced labor or requiring suppliers to sign a compliance pledge every year.
(5) The company states that it is "committed to progressively applying the RBA Code of Conduct to suppliers and to encouraging and supporting suppliers to do the same".</t>
    </r>
    <r>
      <rPr>
        <sz val="11"/>
        <color theme="5"/>
        <rFont val="Calibri"/>
        <family val="2"/>
        <scheme val="minor"/>
      </rPr>
      <t xml:space="preserve"> </t>
    </r>
    <r>
      <rPr>
        <sz val="11"/>
        <rFont val="Calibri"/>
        <family val="2"/>
        <scheme val="minor"/>
      </rPr>
      <t>However, this is not a requirement for suppliers.</t>
    </r>
  </si>
  <si>
    <t xml:space="preserve">(1)-(5) Lam Research (undated), "Supply Chain", https://www.lamresearch.com/company/corporate-social-responsibility/supply-chain/. Accessed 4 February 2020. </t>
  </si>
  <si>
    <t xml:space="preserve">(1)-(5)*Nokia (approved 27 June 2019), "Modern Slavery Statement", https://www.nokia.com/sites/default/files/2019-07/1191-modern-slavery-statement.pdf.
*Nokia (22 January 2018), "An overview of our supplier requirements on corporate responsibility", https://www.nokia.com/sites/default/files/2018-11/an_overview_of_our_supplier_requirements_on_corporate_responsibility_0.pdf.
*Nokia (13 May 2019), "People and Planet Report 2018", https://www.nokia.com/sites/default/files/2019-05/Nokia_People_and_Planet_Report_2018.pdf, pp. 106 and 110.
(3) and (4) Nokia (2020), "2020 Additional Disclosure", https://www.business-humanrights.org/sites/default/files/KTC%202020%20ICT%20Benchmark%20-%20Additional%20Disclosure%20-%20Nokia.pdf, p. 1. </t>
  </si>
  <si>
    <t>(1) Panasonic (1 July 2018), "Supply Chain CSR Promotion Guidelines", https://www.panasonic.com/global/corporate/management/procurement/for-suppliers/pdf/guideline_E.pdf.
(3) "Supply Chain CSR Promotion Guidelines", p. 2.
(4) Panasonic (undated), "Society", https://www.panasonic.com/uk/corporate/sustainability/society.html#Supply_Chain. Accessed 17 October 2019.
(5)*Panasonic (2020), "2020 Additional Disclosure", https://www.business-humanrights.org/sites/default/files/KnowTheChain%202020%20ICT%20benchmark%20-%20Additional%20Disclosure%20-%20Panasonic.pdf, p. 1.
*Panasonic, "Responsible Supply Chain : Enforcement of CSR for Suppliers", https://www.panasonic.com/global/corporate/sustainability/supply_chain/suppliers.html. Accessed 7 February 2020.</t>
  </si>
  <si>
    <t xml:space="preserve">(1) The company uses the RBA Code 6.0 as its supplier code of conduct, which covers forced labor, child labor, and discrimination. However, the code limits the right to freedom of association and collective bargaining to conformance with local law.
(2) Yes (Homepage &gt; CSR &gt; Procurement &gt; Procurement Management &gt; RBA Code of Conduct).
(3) The company uses the RBA Code of Conduct, which is reviewed every three years and includes input from RBA members and external stakeholders, as its supplier code of conduct. 
(4) When disclosing that it assesses compliance with the RBA Code of Conduct, Tokyo Electron discloses that it holds meetings with its suppliers to make them aware of applicable policies and the purpose of the assessment against it. 
(5) The company uses the RBA Code 6.0 which includes a requirement for cascading standards. </t>
  </si>
  <si>
    <t xml:space="preserve">(1)-(5) Tokyo Electron Europe Limited (25 September 2019), "UK Modern Slavery Act 2015 Transparency Statement", https://www.tel.com/csr/cms-file/MSA_Statement.pdf. Accessed 1 November 2019.
*Tokyo Electron (2020), "2020 Additional Disclosure", https://www.business-humanrights.org/sites/default/files/KnowTheChain%202020%20ICT%20benchmark%20-%20Additional%20Disclosure%20Tokyo%20Electron.pdf, p. 1.
*Tokyo Electron, "Procurement Management", https://www.tel.com/csr/procurement/procurement-management/. Accessed 7 February 2020. </t>
  </si>
  <si>
    <t>(1) Cisco states that Mark Chandler, EVP, Chief Legal Officer and Chief Compliance Officer is responsible for overseeing the company's global legal activities and policies, ethics, compliance and regulatory affairs and is the executive sponsor of human rights at Cisco. It states that its Human Rights Working Group (HRWG) "includes experts from across the global business, including supply chain..." and that the HRWG "proactively identifies and responds to the company's most significant human rights risks, opportunities, and impacts" including its supply chain. It discloses that in financial year 2019 it initiated a Supply Chain Human Rights Governance Committee which "establishes executive oversight of human rights risks and opportunities with the supply chain" and allows it to "integrate human rights policies and priorities into business operations". It further states that if a supplier fails to meet its policy requirements it escalates the issue through management "including through the senior executive of supply chain".
(2) Cisco states that its Nomination and Governance Committee of the Board reviews its "policies and programs concerning corporate social responsibility, including environmental, social and governance matters". This implies inclusion of its supply chain labor policies but it does not specify this or provide details.</t>
  </si>
  <si>
    <t>(1)*Cisco Systems (undated), "Executive Officers" (https://investor.cisco.com/corporate-governance/executive-officers/default.aspx). Accessed 9 August, 2019.
*Cisco Systems (May 2019), "2018 Corporate Social Responsibility Report", https://www.cisco.com/c/dam/assets/csr/pdf/CSR-Report-2018.pdf, p. 86.
*Cisco Systems (December 2019), "2019 Corporate Social Responsibility Report", https://www.cisco.com/c/dam/m/en_us/about/csr/csr-report/2019/_pdf/csr-report-2019.pdf, p. 126.
(2) *Cisco Systems (24 October 2018), "Board of Directors" (https://investor.cisco.com/corporate-governance/board-of-directors/default.aspx). Accessed 9 August, 2019.
*Cisco Systems (undated), "Committees" (https://investor.cisco.com/corporate-governance/committees/default.aspx). Accessed 9 August, 2019.
*Cisco Systems (May, 2019), "2018 Corporate Social Responsibility Report", https://www.cisco.com/c/dam/assets/csr/pdf/CSR-Report-2018.pdf, p. 26.
*"2019 Corporate Social Responsibility Report", p. 26.</t>
  </si>
  <si>
    <t>(1)-(2) Corning Incorporated, "Governance", https://www.corning.com/worldwide/en/sustainability/processes/supply-chain-social-responsibility/governance.html. Accessed 4 February 2020.
(2) Corning Incorporated (February 2020), "Corporate Relations Committee of the Board of Directors. Committee Charter," https://s22.q4cdn.com/662497847/files/board_committees/2020/02/07/3-Corp-Relations-Committee-Charter.pdf</t>
  </si>
  <si>
    <t>(1) Not disclosed. Panasonic discloses that "Chief Procurement Officer (CPO) is Senior Managing Executive Officer Yoshiyuki Miyabe" and that the department responsible is the Global Procurement Company. It states that each of its group companies and their business divisions and other affiliated companies has its own procurement department. It states that it is responsible for "CSR procurement" at a company-wide level and that it works together with the group companies and their business divisions to strenthen its efforts in this area.
However, it does not explicitly state where responsibility for the implementation of supply chain policies relevant to forced labor lies. 
(2) Not disclosed.</t>
  </si>
  <si>
    <t xml:space="preserve">(1)*Panasonic (1 July 2018), "Supply Chain CSR Promotion Guidelines", https://www.panasonic.com/global/corporate/management/procurement/for-suppliers/pdf/guideline_E.pdf, p. 17.
*Panasonic, "Responsible Supply Chain", https://www.panasonic.com/global/corporate/sustainability/supply_chain.html. Accessed 7 February 2020.
*Panasonic (2019), "2019 Additional Disclosure", https://www.business-humanrights.org/sites/default/files/KnowTheChain%202020%20ICT%20benchmark%20-%20Additional%20Disclosure%20-%20Panasonic.pdf, p. 2. </t>
  </si>
  <si>
    <t>(1) Ericsson states in its 2020 Additional Disclosure that it has a Responsible Sourcing program in its Sourcing organization with a strategic area for Human Rights and includes due diligence activities for modern slavery, forced labor and human trafficking. It states that this program holds responsibility for the implementation of the Ericsson Code of Conduct for Business Partners through contractual agreements with suppliers. It states that there is a program manager who is responsible for this strategic area who works closely with the Human Rights Expert in its Sustainability and CR organization. It states that progress in this area is reported to the Sustainability and CR organization on a quarterly basis.
(2) It discloses that the Board of Directors is briefed at least annually on sustainability and corporate responsibility performance and risk. It also discloses that in 2018 amongst these briefings were responsible sourcing. However, it does not explicitly disclose oversight by the board or a board committee for policies relevant to forced labor.</t>
  </si>
  <si>
    <t>(1) Ericsson (2020), "2020 Additional Disclosure", https://www.business-humanrights.org/sites/default/files/KnowTheChain%202020%20ICT%20Benchmark%20-%20Additional%20Disclosure%20-%20Ericsson.pdf, p. 2.
(2)*Ericsson (2018) "Sustainability and Corporate Responsibility Report", https://www.ericsson.com/495ba6/assets/local/about-ericsson/sustainability-and-corporate-responsibility/documents/2018/sustainability-and-corporate-responsibility-report-2018.pdf, p. 169.
*Ericsson, "Corporate Governance", https://www.ericsson.com/en/about-us/corporate-governance. Accessed 16 September 2019. 
*Ericsson, "Board of Directors", https://www.ericsson.com/en/about-us/corporate-governance/board-of-directors. Accessed 5 February 2020.</t>
  </si>
  <si>
    <t>(1) The company states that it has established "a human rights project team with representatives from our legal/compliance, human resources, procurement, logistics and CSR departments." It states this team conducts the CSR assessments (which the company reports are used to assess compliance with the RBA Code), analyses assessment results, and implements mitigation actions. It does not disclose further detail in relation to the extent it focuses on supply chains. 
[Tokyo Electron states that the results of its RBA-certified audits are reported to the presidents of the local group companies and that the corporate management team monitors the group-wide measures for improvement and the progress of each initiative.  However, it does not disclose further information on these responsibilities. However, it does not disclose whether thsi relates to own operations only, or includes supply chains, and does not make clear the responsibility for implementation of its suppliers code (which covers forced labor).]
(2) Not disclosed.</t>
  </si>
  <si>
    <t xml:space="preserve">*Tokyo Electron Europe Limited (25 September 2019), "UK Modern Slavery Act 2015 Transparency Statement", https://www.tel.com/csr/cms-file/MSA_Statement.pdf, p. 3. Accessed 1 November 2019.
*Tokyo Electron (undated), "TEL's CSR", https://www.tel.com/csr/telcsr/. Accessed 12 September 2019. </t>
  </si>
  <si>
    <t>(1)*Cisco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126.
(2)*"Cisco Statement on the Prevention of Slavery and Human Trafficking", p. 3.
*"2019 Corporate Social Responsibility Report", p. 127.
(3) Cisco Systems (May, 2019), "2018 Corporate Social Responsibility Report", https://www.cisco.com/c/dam/assets/csr/pdf/CSR-Report-2018.pdf, p. 33.
(3) "2018 Corporate Social Responsibility Report", p. 104.</t>
  </si>
  <si>
    <t>(1) Corning Incorporated (January 2020), "Corning Incorporated 2020 Statement on Efforts to Combat Human Trafficking and Slavery in Our Supply Chains", https://www.corning.com/worldwide/en/sustainability/processes/supply-chain-social-responsibility/supplier-responsibility/statement-on-human-trafficking-and-slavery.html. Accessed 4 February 2020.
(2)*"Corning Incorporated 2020 Statement on Efforts to Combat Human Trafficking and Slavery in Our Supply Chains".
*Corning Incorporated, "Accountability", https://www.corning.com/worldwide/en/sustainability/processes/supply-chain-social-responsibility/accountability.html. Accessed 4 February 2020.</t>
  </si>
  <si>
    <t>(1)-(3)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t>
  </si>
  <si>
    <t xml:space="preserve">(1) Foxconn discloses that it provides training on its Code of Conduct (which includes provisions prohibiting forced labor, but does not apply to upstream suppliers) which is mandatory for all new and existing employees. In its 2018 Additional Disclosure, the company notes that the training for its employees include "The training includes workers' rights, such as rights entitled by laws, women rights." However it does not provide further details and does not disclose training of procurement staff on supply chain requirements related to forced labor.
(2) It discloses organizing an annual meeting with suppliers but it does not disclose the topics covered in this meeting. It also discloses creating "an online SER [Social and Environmental Responsibility] management platform for suppliers to learn about the EICC [now RBA] regulations and Foxconn's policies regarding SER". In its 2018 Additional Disclosure, the company notes that it provides capacity-building trainings to medium and high risk suppliers. It states in its 2020 Additional Disclosure that it "uses supplier management system to manage [suppliers]. When suppliers log in, they can have trainings on the website... and Foxconn holds Supplier Meeting every year. In this August, Foxconn provided training courses to the suppliers with RBA." However, it does not disclose the percentage of suppliers trained.
(3) Not disclosed.
</t>
  </si>
  <si>
    <t>(1) *Foxconn (2018), "Social and Environmental Responsibility Report", http://ser.foxconn.com/javascript/pdfjs/web/viewer.html?file=/upload/serReport/f5915802-4e39-4cb2-914b-48dbf433a557_.pdf&amp;page=1, p. 17. Accessed 8 October 2019.
* Foxconn (undated), "Foxconn Global Code of Conduct Policy: Social and Environmental Responsibility (SER)", http://ser.foxconn.com/javascript/pdfjs/web/viewer.html?file=/upload/policyAttachments/979c9ad3-a8e3-4eb6-9779-86ce2e51c8a3_.pdf&amp;page=1, p. 4-5.
* "2018 Additional Disclosure", https://www.business-humanrights.org/sites/default/files/2018-04%20KTC%20ICT%20benchmark%20research_Foxconn_v1.xlsx.
(2) Foxconn (undated), "Stakeholder Engagement", http://ser.foxconn.com/viewPrivyIdentify_show.action. Accessed 8 October 2019.
* "2018 Additional Disclosure"
*Foxconn (2020), "2020 Additional Disclosure", https://www.business-humanrights.org/sites/default/files/KTC%20ICT%20Benchmark%20Additional%20Disclosure%202020%20-%20Foxconn.pdf, p. 2.</t>
  </si>
  <si>
    <t xml:space="preserve">(1)*Nokia (13 May 2019), "People and Planet Report 2018", https://www.nokia.com/sites/default/files/2019-05/Nokia_People_and_Planet_Report_2018.pdf, p. 90.
*Nokia (2020), "2020 Additional Disclosure", https://www.business-humanrights.org/sites/default/files/KTC%202020%20ICT%20Benchmark%20-%20Additional%20Disclosure%20-%20Nokia.pdf, p. 2. 
(2) "People and Planet Report 2018", p. 111, 113, 114 and p 182.
(3) "2020 Additional Disclosure", p. 2. </t>
  </si>
  <si>
    <t>(1) NVIDIA (2018), "Slavery and Human Trafficking Statement", https://www.nvidia.com/content/dam/en-zz/Solutions/about-us/documents/NVIDIA%20Slavery%20and%20Human%20Trafficking%20Statement%202018.pdf, pp. 2, 15 and 26.
*NVIDIA (2019), "NVIDIA Corporate Social Responsibility Report", https://s22.q4cdn.com/364334381/files/doc_downloads/governance_documents/2019/FY2019-NVIDIA-CSR-Social-Responsibility.pdf, p. 62.
*NVIDIA (202), "2020 Additional Disclosure", https://www.business-humanrights.org/sites/default/files/KnowTheChain%202020%20ICT%20benchmark%20-%20Additional%20Disclosure%20-%20NVIDIA.pdf, p. 2.
(2)*"Slavery and Human Trafficking Statement", p. 2. 
*"NVIDIA Corporate Social Responsibility Report", p. 62.</t>
  </si>
  <si>
    <r>
      <t>(1) Panasonic discloses training all new permanent staff on its Code of Conduct that includes training on respect of human rights. Its Code of Conduct provides that "the Company will not employ people against their will".</t>
    </r>
    <r>
      <rPr>
        <sz val="11"/>
        <color theme="1"/>
        <rFont val="Calibri"/>
        <family val="2"/>
        <scheme val="minor"/>
      </rPr>
      <t xml:space="preserve">
It states on its Responsible Supply Chain page: "[t]o ensure that employees involved in procurement activities better understand CSR procurement, and in order to raise their awareness of CSR procurement, we have created internal rules and manuals on CSR procurement, and disseminated the necessary information via handouts, our intranet, and training sessions."  It is not clear that this includes training on forced labor in supply chains.
[It also states that in 2019 it investigated human rights risks at more than 100 electronics and electric suppliers in China and that it presented th results and discussed possible preventative measures at training meetings in three cities in China. This appears to be internal, however, rather than being applicable to the company's supply chains.]</t>
    </r>
    <r>
      <rPr>
        <sz val="11"/>
        <rFont val="Calibri"/>
        <family val="2"/>
        <scheme val="minor"/>
      </rPr>
      <t xml:space="preserve">
(2) Not disclosed. It discloses that it requires suppliers to conduct training for its managers and workers "to achieve improvement objectives and targets". However,  it does not disclose providing training for suppliers. It also discloses having "CSR supplier meetings" for suppliers in China and Southeast Asia and that 400 suppliers attended in China and 3,000 suppliers attended in Southeast Asia. However, it does not disclose whether forced labor was a topic covered in these meetings.
(3) Not disclosed.</t>
    </r>
  </si>
  <si>
    <t>(1) Panasonic (2019), "Slavery and Human Trafficking Statement 2019", https://www.panasonic.com/content/dam/Panasonic/uk/en/static-page/2019-PUK-MSA-statement-190927.pdf, p.4.
*Panasonic, "Responsible Supply Chain", https://www.panasonic.com/global/corporate/sustainability/supply_chain.html. Accessed 7 February 2020.
*Panasonic, "Respect for Human Rights", https://www.panasonic.com/global/corporate/sustainability/human_rights.html#education. Accessed 7 February 2020.
(2)*Panasonic (undated), "Society", https://www.panasonic.com/uk/corporate/sustainability/society.html#Supply_Chain. Accessed 17 October 2019.
*Panasonic (1 July 2018), "Supply Chain CSR Promotion Guidelines", https://www.panasonic.com/global/corporate/management/procurement/for-suppliers/pdf/guideline_E.pdf, p. 18.</t>
  </si>
  <si>
    <t>(1) *Ericsson, "Respect for Human Rights", https://www.ericsson.com/en/about-us/sustainability-and-corporate-responsibility/responsible-business/human-rights. Accessed 16 September 2019.
*Ericsson (26 February 2019) "Modern Slavery and Human Trafficking Statement", https://www.ericsson.com/493221/assets/local/about-ericsson/sustainability-and-corporate-responsibility/documents/2018/ericsson_statement_on_modern_slavery_2018.pdf, pp. 2 and 4.
*Ericsson (2018) "Sustainability and Corporate Responsibility Report", https://www.ericsson.com/495ba6/assets/local/about-ericsson/sustainability-and-corporate-responsibility/documents/2018/sustainability-and-corporate-responsibility-report-2018.pdf, p. 181.
*Ericsson (2020), "2020 Additional Disclosure", https://www.business-humanrights.org/sites/default/files/KnowTheChain%202020%20ICT%20Benchmark%20-%20Additional%20Disclosure%20-%20Ericsson.pdf, p. 2.
(2) "2020 Additional Disclosure", p. 2.
(3) "2020 Additional Disclosure", pp. 2-3.</t>
  </si>
  <si>
    <t xml:space="preserve">Tokyo Electron states that it conducts training on the RBA code of conduct. However it is not clear to whom this training is provided.
(1) The company states that "to ensure a high level of understanding of the risks of modern slavery and human trafficking in our supply chains and our business, we provide human rights training to all our employees." It does not provide further detail on this training and does not comment on whether procurement staff specifically are trained on its supply chain standard addressing forced labor. 
[It also discloses that in 2019 there was 100% participation in human rights training amongst its "management foundation". However, it does not give any further detail on what was included in this training.]
(2)-(3) Not disclosed. </t>
  </si>
  <si>
    <t xml:space="preserve">*Tokyo Electron Europe Limited (25 September 2019), "UK Modern Slavery Act 2015 Transparency Statement", https://www.tel.com/csr/cms-file/MSA_Statement.pdf, p. 3. Accessed 1 November 2019.
*Tokyo Electron (undated), "Identifying Material Issues", https://www.tel.com/csr/materiality/. Accessed 12 September 2019. 
*Tokyo Electron (July 2018), "Tokyo Electron Sustainability Report 2018", https://www.tel.com/csr/report/cms-file/sr2018_all_e.pdf, p. 48. </t>
  </si>
  <si>
    <r>
      <t xml:space="preserve">(1) Not disclosed. Cisco states in its CSR report that it engages with global and local organizations "including governments, nonprofits, multilateral organizations, and peers". It also states that it has been a strategic partner of the World Economic Forum (WEF) since 2002 and that its Government Affairs team "develops and influences pro-technology public policies and regulations". However, its Government Affairs team "defends and advances Cisco’s business interests before policymakers around the world" and the company does not detail engagement on forced labor and human trafficking with stakeholders in countries in which its first tier suppliers and suppliers below the first tier operate.
(2) The company discloses it participates as a full member of the </t>
    </r>
    <r>
      <rPr>
        <b/>
        <sz val="11"/>
        <rFont val="Calibri"/>
        <family val="2"/>
        <scheme val="minor"/>
      </rPr>
      <t xml:space="preserve">RBA </t>
    </r>
    <r>
      <rPr>
        <sz val="11"/>
        <rFont val="Calibri"/>
        <family val="2"/>
        <scheme val="minor"/>
      </rPr>
      <t xml:space="preserve">(confirmed by RBA) including sharing audit reports via the RBA-ONLINE database. From its 2017 CSR Annual Report it discloses that its sits on the RBA board and states that it "contributes to the development and periodic revision of the EICC Code of Conduct". It states in its updated modern slavery statement that it participates in the RBA's </t>
    </r>
    <r>
      <rPr>
        <b/>
        <sz val="11"/>
        <rFont val="Calibri"/>
        <family val="2"/>
        <scheme val="minor"/>
      </rPr>
      <t>Responsible Labor Initiative</t>
    </r>
    <r>
      <rPr>
        <sz val="11"/>
        <rFont val="Calibri"/>
        <family val="2"/>
        <scheme val="minor"/>
      </rPr>
      <t xml:space="preserve"> but does not disclose further details on this. It also states that it is participating in the </t>
    </r>
    <r>
      <rPr>
        <b/>
        <sz val="11"/>
        <rFont val="Calibri"/>
        <family val="2"/>
        <scheme val="minor"/>
      </rPr>
      <t>BSR Working Group on Human Rights</t>
    </r>
    <r>
      <rPr>
        <sz val="11"/>
        <rFont val="Calibri"/>
        <family val="2"/>
        <scheme val="minor"/>
      </rPr>
      <t xml:space="preserve"> which, it states, is "a forum for companies from all industries to share ideas and exchange best practices" and that it works with BSR to improve its human rights program. The company also states that it is part of the UN Global Compact Supply Chain Advisory Group and Corporate Social Responsibility Asia. </t>
    </r>
  </si>
  <si>
    <t>(1)*Cisco Systems (May, 2019), "2018 Corporate Social Responsibility Report", https://www.cisco.com/c/dam/assets/csr/pdf/CSR-Report-2018.pdf, p. 28-29.
*Cisco Systems (undated), "Government Affairs", https://www.cisco.com/c/en/us/about/government-affairs.html, Accessed 9 August 2019.
*Cisco Systems (undated), "High Tech Policy", https://blogs.cisco.com/gov. Accessed 9 August 2019.
(2)*Cisco Systems (2018), "2018 Additional Disclosure",  https://www.business-humanrights.org/sites/default/files/KnowTheChain%20-%20ICT%20Sector%20Engagement%20Questions_Cisco_0.pdf.
*Cisco Systems (January 2020), "Cisco Statement on the Prevention of Slavery and Human Trafficking", https://www.cisco.com/c/dam/en_us/about/supply-chain/cisco-modern-slavery-statement.pdf, p. 4. 
*"2018 Corporate Social Responsibility Report", p. 89 and 95. 
*Cisco Systems (October 2018), "2017 Corporate Social Responsibility Report 2017", https://www.cisco.com/c/dam/assets/csr/pdf/CSR-Report-2017.pdf, p. 33 and 70.</t>
  </si>
  <si>
    <t xml:space="preserve">(1)-(2)*Hewlett Packard Enterprise (approved 3 April 2019), "Statement Pursuant to the
California Transparency in
Supply Chains Act of 2010 and the
UK Modern Slavery Act of 2015", https://assets.ext.hpe.com/is/content/hpedam/documents/a00005000-5999/a00005807/a00005807enw.pdf, p. 5 and 7. 
*Hewlett Packard Enterprise (reviewed June 2018), "HPE Supply Chain Responsibility: Our Approach", https://h20195.www2.hpe.com/V2/GetDocument.aspx?docname=A00001852ENW.
(1) Hewlett Packard Enterprise (2020), "2020 Additional Disclosure", https://www.business-humanrights.org/sites/default/files/2020-01%20HPE%20Supplement%20for%20KTC.pdf, p. 1. </t>
  </si>
  <si>
    <t>(1)-(2)*Lam Research (2018), "Lam Research Corporate Social Responsibility Report", https://www.lamresearch.com/wp-content/uploads/2019/09/Lam-Research-Corporate-Social-Responsibility-Report-2018.pdf, p. 6.
*Lam Research (undated), "Supply Chain", https://www.lamresearch.com/company/corporate-social-responsibility/supply-chain/. Accessed 4 February 2020. 
*Lam Research (2018), "Additional Disclosure", https://business-humanrights.org/sites/default/files/KnowTheChain%20-%20ICT%20Sector%20Engagement%20Questions_Lam%20Research.pdf.</t>
  </si>
  <si>
    <t>(2) NVIDIA (2019), "NVIDIA Corporate Social Responsibility Report", https://s22.q4cdn.com/364334381/files/doc_downloads/governance_documents/2019/FY2019-NVIDIA-CSR-Social-Responsibility.pdf, pp. 26, 55 and 62.
*NVIDIA (2020), "2020 Additional Disclosure", https://www.business-humanrights.org/sites/default/files/KnowTheChain%202020%20ICT%20benchmark%20-%20Additional%20Disclosure%20-%20NVIDIA.pdf, p. 2.</t>
  </si>
  <si>
    <t>(1) Not disclosed.
(2) Not disclosed. It states that it "participate[s] as a presenter at investigative briefings held by the Japan Electronics and Information Technology Industries Association's Responsible Minerals Trade Working Group, and [uses] the same investigative manuals and procedures as Japanese automobile manufacturers and the Japan Auto Parts Industries Association." It outlines a number of other initiatives with which it is enageged on its Respect for Human Rights page, such as participation in the Japanese Business Federation's task force on its Charter of Corporate Behavior, and formulating the Joint Declaration Toward Correcting Business Practices that Lead to Long Working Schedules. However it does not disclose active engagement on forced labor issues.</t>
  </si>
  <si>
    <t>(2)*Panasonic (2019), "Sustainability Data Book 2019", https://www.panasonic.com/global/corporate/sustainability/pdf/sdb2019e.pdf#page=154, p. 121.
*Panasonic, "Respect for Human Rights", https://www.panasonic.com/global/corporate/sustainability/human_rights.html#education. Accessed 7 February 2020.</t>
  </si>
  <si>
    <t>(1) Ericsson (2020), "2020 Additional Disclosure", https://www.business-humanrights.org/sites/default/files/KnowTheChain%202020%20ICT%20Benchmark%20-%20Additional%20Disclosure%20-%20Ericsson.pdf, p. 3.
(2) "2020 Additional Disclosure", pp. 3-4.</t>
  </si>
  <si>
    <t>1) Cisco Systems (2019), "Cisco Supplier List", https://www.cisco.com/c/dam/en_us/about/supply-chain/cisco-supplier-list.pdf.
2) *"Supplier Information".
*"Supply Chain Sustainability".
*Cisco Systems (2018), "Specialized Disclosure Report", https://www.cisco.com/c/dam/en_us/about/citizenship/environment/docs/conflict-minerals-disclosure-report-2018.pdf, pp. 13-20.
3) *Cisco Systems (May, 2019), "Cisco Supplier Guide: Sustainability, Risk and Security", https://www.cisco.com/c/dam/en_us/about/supplier/supplier-guide.pdf. Accessed 13 August 2019, p. 96.
*Cisco Systems (May, 2019), "2018 Corporate Social Responsibility Report, https://www.cisco.com/c/dam/assets/csr/pdf/CSR-Report-2018.pdf. Accessed 13 August 2019.
*Cisco Systems (2019) "Cisco Responsible Minerals Policy", https://www.cisco.com/c/dam/en_us/about/citizenship/environment/docs/responsible-minerals-policy.pdf. Accessed 13 August 2019.
*"Specialized Disclosure Report", p. 21.
4) Cisco Systems (December 2019), "2019 Corporate Social Responsibility Report", https://www.cisco.com/c/dam/m/en_us/about/csr/csr-report/2019/_pdf/csr-report-2019.pdf, p. 79.</t>
  </si>
  <si>
    <t>(1) Not disclosed. [Corning states that in 2018 its supply chain was comprised of suppliers from 75 countries with 88 per cent of suppliers in 10 countries. It does not disclose the names and addresses of its first-tier suppliers. It discloses a full list of sourcing regions, and the names of its 10 largest sourcing countries, but not a full list of sourcing countries.]
(2) In its Specialized Disclosure Report, Corning discloses a list of smelters and refiners, including names and countries, of 3TG that are potentially used in its supply chains.
(3) It includes another list of potential countries of origin for conflict minerals. It discloses that it uses the Responsible Minerals Initiative ("RMI") Conflict Minerals Reporting Template. It also states that it requires its suppliers to source conflict-free raw materials in accordance with the Responsible Minerals Assurance Process (RMAP).
(4) Not disclosed.</t>
  </si>
  <si>
    <t>(1) Corning Incorporated, "Governance", https://www.corning.com/worldwide/en/sustainability/processes/supply-chain-social-responsibility/governance.html. Accessed 4 February 2020.
(2)-(3) *Corning Incorporated (1 March 2019), "Conflict Minerals Policy", https://www.corning.com/media/worldwide/global/documents/Conflict_Minerals_Policy.pdf.
*Corning Incorporated (30 May 2019), "Specialized Disclosure Report", https://d18rn0p25nwr6d.cloudfront.net/CIK-0000024741/9eef91d8-6938-4bc4-8221-5f7896cd623a.pdf.</t>
  </si>
  <si>
    <t xml:space="preserve">(1) Nokia discloses the names of its first tier final assembly suppliers. It states: "In 2018, we had business with approximately 14 000 suppliers, 80 percent of our total supplier spend was distributed across approximately 450 suppliers. Our final assembly included our own factories in Finland, India and Poland as well as Flextronics, Foxconn, Jabil and Sanmina supplier sites. The latter 4 are largest suppliers of Nokia, including over 20 factories and significant share of Nokia spend." However, it does not disclose the addresses of these suppliers.
(2) In its Specialized Disclosure Report, Nokia discloses a list of smelters and refiners, including names and countries, of 3TG that are potentially used in its supply chains.
(3) It further includes a list of potential countries of origin of the raw materials 3TG.
(4) Nokia states in its 2020 Additional Disclosure that "# of workers, gender, migrant worker ratio etc are looked at as part of audits and assessments. As there are over 14000 suppliers globally this is not measured and reported for the entire supply chain." It states in its People and Planet report that the number of workers covered by CR reports has reached 49,000. It does not disclose a second data point. </t>
  </si>
  <si>
    <t xml:space="preserve">(1) *Nokia (13 May 2019), "People and Planet Report 2018", https://www.nokia.com/sites/default/files/2019-05/Nokia_People_and_Planet_Report_2018.pdf, p. 106.
(2)-(3)*Nokia (undated), "Specialized Disclosure Report", https://nokia.gcs-web.com/node/14981/html. Accessed 29 August 2019.
(4) * "People and Planet Report 2018", p. 109.
* Nokia (2020), "2020 Additional Disclosure", https://www.business-humanrights.org/sites/default/files/KTC%202020%20ICT%20Benchmark%20-%20Additional%20Disclosure%20-%20Nokia.pdf, p. 3. </t>
  </si>
  <si>
    <t>NVIDIA states in its 2020 Additional Disclosure that it "would not disclose confidential supplier information" but that it is available in suppliers' CSR reports.
(1) Not disclosed. NVIDIA discloses that Taiwan Semiconductor Manufacturing Company (TSMC) and Samsung manufacture its semiconductor wafers and that its two main contract manufacturers for company or partner-branded devices are Foxconn and BYD. It also discloses that Foxconn, Samsung and BYD are RBA members. However, it does not disclose any additional details on its first-tier suppliers. It is not clear what percentage of the company's spend this covers.
(2) In its Specialized Disclosure Report, NVIDIA discloses a list of smelters and refiners, including names and countries, of 3TG that are potentially used in its supply chains. It discloses that it is a member of the RMI and its work groups and that its due diligence program conforms with the OECD's Due Diligence Guidance for Responsible Supply Chains of Minerals from Conflict-Affected and High-Risk Areas.
(3) It further includes a list of potential countries of origin of the raw materials 3TG.
(4) Not disclosed.</t>
  </si>
  <si>
    <t xml:space="preserve">Note: NVIDIA (2019), "2020 Additional Disclosure", https://www.business-humanrights.org/sites/default/files/KnowTheChain%202020%20ICT%20benchmark%20-%20Additional%20Disclosure%20-%20NVIDIA.pdf, p. 3.
(1) NVIDIA (2019), "NVIDIA Corporate Social Responsibility Report", https://s22.q4cdn.com/364334381/files/doc_downloads/governance_documents/2019/FY2019-NVIDIA-CSR-Social-Responsibility.pdf, p. 25. 
(2)-(3) NVIDIA (31 May 2019), "Specialized Disclosure Report", http://d18rn0p25nwr6d.cloudfront.net/CIK-0001045810/b5dcd39c-692a-449d-9fc7-9f4185906db7.pdf. 
*NVIDIA (21 May 2019), "Conflict Minerals Policy", http://images.nvidia.com/content/includes/gcr/pdf/nvidia-conflict-minerals-policy.pdf. </t>
  </si>
  <si>
    <t xml:space="preserve">(1) Ericsson (2020), "2020 Additional Disclosure", https://www.business-humanrights.org/sites/default/files/KnowTheChain%202020%20ICT%20Benchmark%20-%20Additional%20Disclosure%20-%20Ericsson.pdf, p. 4.
(2)*Ericsson, "Conflict Minerals", https://www.ericsson.com/en/about-us/sustainability-and-corporate-responsibility/responsible-business/responsible-sourcing/conflict-minerals. Accessed 16 September 2019.
*Ericsson (20 January 2015), "Statement on Sourcing of Conflict Minerals", https://www.ericsson.com/en/about-us/sustainability-and-corporate-responsibility/responsible-business/responsible-sourcing/conflict-minerals.
*Ericsson (31 December 2018), "Conflict Minerals Report", https://www.ericsson.com/49c138/assets/local/investors/documents/financial-reports-and-filings/conflicts-mineral/conflict-minerals-report-2018.pdf. 
(3)*Ericsson (2018) "Sustainability and Corporate Responsibility Report", https://www.ericsson.com/495ba6/assets/local/about-ericsson/sustainability-and-corporate-responsibility/documents/2018/sustainability-and-corporate-responsibility-report-2018.pdf, p. 181.
*"2020 Additional Disclosure", p. 4. 
(4) "2020 Additional Disclosure", pp. 4-5. </t>
  </si>
  <si>
    <t>(1) Cisco states in its Statement on the Prevention of Slavery and Human Trafficking that it uses a risk-based approach to "evaluate and address" risks of forced labor and human trafficking. It states that it conducts an annual risk assessment which includes an evaluation of indicators relating to forced labor including "the potential presence of vulnerable workers groups or operations located within a country with weak government response". It also states that the outputs of this risk assessment identify the suppliers it will request to demonstrate conformance with its code using RBA's assessment tools such as the Supplier Self-Assessment Questionaire (SAQ) and Validated Audit Process (VAP). It further states that it will either convene or attend teleconferences, webinars or meetings to "better understand and monitor risks associated with labor recruitment practices". It conducted its first Human Rights Impact Assessment (HRIA) in 2017 to "identify impacts and opportunities, determine how they can be managed, and understand how we perform against the UN Guiding Principles (UNGPs) on Business and Human Rights". It states that it relies on sources such as the UN Human Development Index, World Bank Governance Indicators and "other indicators for environmental performance and the presence of forced labor" to "assess vulnerabilities and protections in the geographies where suppliers operate".
It further discloses that, together with BSR it conducted a human rights impact assessment on its supply chains. The analysis was based on the UNGP's and assessed to what extent Cisco's supply chain assessment and audit process identifies human rights risks. Outlining its supplier engagement process, Cisco stated that as part of its risk assessment it will start in 2018 to conduct a "macro-level screening based on spend, commodity, geography, etc" and its 2018 report discloses using "a combination of publicly available indices, geographic information, and past audit findings to assess unique risks." It states that this risk assessment may include a consideration of specific high-risk commodities or regions" which then helps it "better deploy targeted capacity-building".
(2) The HRIA conducted by BSR included an assessment of risks which includes a consideration of the risks inherent in certain geographical areas and in relation to certain commodities. It points to raw materials and grievance mechanisms as areas which pose higher risks in its supply chains. However, it discloses limited details in relation to this. In its 2019 sustainability report it provides a list of its audit findings by category and it also provides details on findings relating to forced labor. However, it does not provide additional detail on its risk assessment process beyond audit findings. [It states that in financial year 2019 it conducted "a focused assessment of manufacturing and component suppliers with vulnerable worker populations such as migrant workers, young workers, interns and student workers". It does not disclose the details of these findings.]</t>
  </si>
  <si>
    <t xml:space="preserve">(1)*Cisco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p. 91-105.
*Cisco Systems (December 2019), "2019 Corporate Social Responsibility Report", https://www.cisco.com/c/dam/m/en_us/about/csr/csr-report/2019/_pdf/csr-report-2019.pdf, p. 118. 
* Cisco Systems (October 2018), "2017 Corporate Social Responsibility Report 2017", https://www.cisco.com/c/dam/assets/csr/pdf/CSR-Report-2017.pdf, p. 32 and 77.
(2) *"2018 Corporate Social Responsibility Report", p. 98*Cisco Systems (October 2018), "2017 Corporate Social Responsibility Report 2017", https://www.cisco.com/c/dam/assets/csr/pdf/CSR-Report-2017.pdf, p. 77. 
*"2019 Corporate Social Responsibility Report", pp. 121, 125 and 128.
</t>
  </si>
  <si>
    <t xml:space="preserve">(1)-(2)*Hewlett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 Hewlett Packard Enterprise (2020), "2020 Additional Disclosure", https://www.business-humanrights.org/sites/default/files/2020-01%20HPE%20Supplement%20for%20KTC.pdf, p. 1. </t>
  </si>
  <si>
    <t>(1) In its 2018 Additional Disclosure the company notes that "Foxconn classfied suppliers to three categories, high risk, medium risk, low risk, according to their risk assessment. About high and medium- risk suppliers, Foxconn will do on-site audits." It states in its 2020 Additional Disclosure that it "requires suppliers submitting SAQ which includes forced labor risk items. As performing on-site audits, auditors check strictly according to the SAQ." However, it does not disclose conducting risk assessments on its supply chain that include forced labor risks (beyond auditing).  
[Foxconn discloses that its Code of Conduct is regularly monitored by its Global Social and Environmental Responsibility Committee. It also discloses that it conducts risk assessments in the context of health and safety and in the context of ion and greenhouse gas emissions. ]
(2) Not disclosed. It states that "no human trafficking and forced labor are identified". However, it does not appear to carry out a risk assessment (beyond auditing) that assesses such risks, and does not disclose further details</t>
  </si>
  <si>
    <t>(1)*Foxconn (2018), "Social and Environmental Responsibility Report", http://ser.foxconn.com/javascript/pdfjs/web/viewer.html?file=/upload/serReport/f5915802-4e39-4cb2-914b-48dbf433a557_.pdf&amp;page=1, pp. 6,  17 and 38. Accessed 8 October 2019.
*Foxconn, "2018 Additional Disclosure", https://www.business-humanrights.org/sites/default/files/2018-04%20KTC%20ICT%20benchmark%20research_Foxconn_v1.xlsx. Accessed 8 October 2019.
*Foxconn (2020), "2020 Additional Disclosure", https://www.business-humanrights.org/sites/default/files/KTC%20ICT%20Benchmark%20Additional%20Disclosure%202020%20-%20Foxconn.pdf, p. 3.
(2) *Foxconn (2020), "2020 Additional Disclosure", p. 3.</t>
  </si>
  <si>
    <t>(1) It states in its 2020 Additional Disclosure that it requires its first-tier suppliers to submit an annual written survey to "understand the status of CSR promotion at each production partner". It states that this includes "specific questions to confirm appropriate monitoring systems and measures that ensure forced labor and other human rights violations do not occur." However, it does not disclose how it assesses the risk of forced labor at suppliers outside of self-assessment and monitoring processes.
[Nintendo discloses conducting interviews with high-risk suppliers. It also discloses having conducted a pilot survey for cobalt in 2018 as a result of risks of child labor and "inferior working environments" in mines in the DRC. It discloses that it used the RMI's Cobalt Reporting Template in this process. However, it does not specifically refer to forced labor.]
(2) Not disclosed.</t>
  </si>
  <si>
    <t>(1) *Nintendo (2020), "2020 Additional Disclosure", https://www.business-humanrights.org/sites/default/files/KnowTheChain%20ICT%20benchmark%20Additional%20Disclosure%202020%20-%20Nintendo.pdf, p. 3.
*Nintendo (undated), "Putting Smiles on the Faces of Our Supply Chains", https://www.nintendo.co.jp/csr/en/report/partners/index.html#production. Accessed 11 October 2019.</t>
  </si>
  <si>
    <t>(1) Nokia states it has conducted risk assessments on its direct suppliers by product, service and geography. It considers workforce skill level and risk of informal employment as part of this assessment. It also states that it undertook a human rights impact assessment (HRIA) which was conducted by the Business and Human Rights Group (the BHR Group) (a consultancy focused on human rights in the ICT sector). It states that it also undertook an external HRIA by the Global Network Initiative which appears to only include freedom of expression and the right to privacy.  However, it does not provide further detail on the process. (The company states that the BHR executive summary should be publicly available, however this document could not be identified) 
(2) Nokia states in its Modern Slavery Statement that its risk assessment concluded that the risks of forced labor in its supply chains is highest in Asia-Pacific and China. It publishes an aggregate map of countries with significant supplier locations, highlighting the degree of modern slavery risks in these countries. However it is not clear that this covers different tiers of its supply chains.</t>
  </si>
  <si>
    <t>(1)*NVIDIA (2019), "Corporate Social Responsibility 2019-2020", https://s22.q4cdn.com/364334381/files/doc_downloads/governance_documents/2019/NVIDIA_2019-2020_CSR_Snapshot.pdf, pp. 3 and 61. 
*NVIDIA (2020), "2020 Additional Disclosure", https://www.business-humanrights.org/sites/default/files/KnowTheChain%202020%20ICT%20benchmark%20-%20Additional%20Disclosure%20-%20NVIDIA.pdf, p. 3.</t>
  </si>
  <si>
    <t>The company discloses that it "will build and operate" a human rights impact assessment. However, it does not disclose having any such program already in place.
(1) Not disclosed. Tokyo Electron discloses that it conducts a CSR assessment which is used to monitor compliance with the RBA code of conduct. It states that the assessment "enables us to identify and assess major and minor potential risk areas in our supply chain and take steps to mitigate such risks." This includes asking suppliers to complete a CSR survey and self-assessment questionnaires to evaluate risks throughout the chain. It is not clear whether this focuses on the whole supply chain, as opposed to individual supplier assessments. The company does not disclose further detail on sources used as part of the assessment.  
(2) Not disclosed.</t>
  </si>
  <si>
    <t>*Tokyo Electron Europe Limited (25 September 2019), "UK Modern Slavery Act 2015 Transparency Statement", https://www.tel.com/csr/cms-file/MSA_Statement.pdf, p. 2. Accessed 1 November 2019.
*Tokyo Electron (2019), "Sustainability Report 2019," https://www.tel.com/csr/report/cms-file/2019sr_all_en.PDF, p. 45. Accessed 1 November 2019. 
*Tokyo Electron (undated), "Related Policy", https://www.tel.com/csr/related-policy/. Accessed 12 September 2019.</t>
  </si>
  <si>
    <t xml:space="preserve">(1)*Corning Incorporated, "Social", https://www.corning.com/worldwide/en/sustainability/processes/supply-chain-social-responsibility/social.html. Accesseed 5 February 2020.
*Corning Incorporated, "Conflict Minerals Policy", https://www.corning.com/worldwide/en/sustainability/processes/supply-chain-social-responsibility/social/conflict-minerals-policy.html. Accessed 5 February 2020.
(2)-(4) Corning Incorporated, "Accountability", https://www.corning.com/worldwide/en/sustainability/processes/supply-chain-social-responsibility/accountability.html. Accessed 4 February 2020.
</t>
  </si>
  <si>
    <t>(1) Foxconn (2018), "Social and Environmental Responsibility Report", http://ser.foxconn.com/javascript/pdfjs/web/viewer.html?file=/upload/serReport/f5915802-4e39-4cb2-914b-48dbf433a557_.pdf&amp;page=1, p. 18. Accessed 8 October 2019.
(2) *Foxconn (2019), "2020 Additional Disclosure", https://www.business-humanrights.org/sites/default/files/KTC%20ICT%20Benchmark%20Additional%20Disclosure%202020%20-%20Foxconn.pdf, p. 4.</t>
  </si>
  <si>
    <t>(1)*Nokia (undated), "Specialized Disclosure Report", https://nokia.gcs-web.com/node/14981/html. Accessed 29 August 2019.
*Nokia (2 September 2019), "Nokia Responsible Minerals Policy", https://www.nokia.com/sites/default/files/2019-09/Responsible%20minerals%20policy_ext.pdf.
*Nokia (approved 27 June 2019), "Modern Slavery Statement", https://www.nokia.com/sites/default/files/2019-07/1191-modern-slavery-statement.pdf.
*Nokia (13 May 2019), "People and Planet Report 2018", https://www.nokia.com/sites/default/files/2019-05/Nokia_People_and_Planet_Report_2018.pdf, pp. 115 and 116.
*Nokia (undated), "Conflict Minerals Policy", https://www.nokia.com/sites/default/files/2018-12/nokia_conflict_minerals_policy_0_0.pdf.
(2)*"People and Planet Report 2018", p. 7. 
*Nokia (2020), "2020 Additional Disclosure", https://www.business-humanrights.org/sites/default/files/KTC%202020%20ICT%20Benchmark%20-%20Additional%20Disclosure%20-%20Nokia.pdf, p. 4. 
(3) "People and Planet Report 2018", p. 116.</t>
  </si>
  <si>
    <t>(1) *Ericsson (2020), "2020 Additional Disclosure", https://www.business-humanrights.org/sites/default/files/KnowTheChain%202020%20ICT%20Benchmark%20-%20Additional%20Disclosure%20-%20Ericsson.pdf, p. 6.
*Ericsson, "Respect for Human Rights", https://www.ericsson.com/en/about-us/sustainability-and-corporate-responsibility/responsible-business/human-rights. Accessed 16 September 2019.
*Ericsson (2018) "Sustainability and Corporate Responsibility Report", https://www.ericsson.com/495ba6/assets/local/about-ericsson/sustainability-and-corporate-responsibility/documents/2018/sustainability-and-corporate-responsibility-report-2018.pdf, p. 181.
(3) "2020 Additional Disclosure", p. 6.</t>
  </si>
  <si>
    <t xml:space="preserve">*Corning Incorporated (25 March 2019), "2019 Statement on Efforts to Combat Human Trafficking and Slavery in Our Supply Chains", https://www.corning.com/media/worldwide/global/documents/Supply%20Chain%20Disclosure%203_25_19%20final.pdf.
*Corning Incorporated (undated), "Visibility", https://www.corning.com/emea/en/sustainability/processes/supply-chain-social-responsibility/supply-chain-visibility.html. Accessed 10 September 2019. </t>
  </si>
  <si>
    <t xml:space="preserve">*Hewlett Packard Enterprise (reviewed June 2018), "HPE Supply Chain Responsibility: Our Approach", https://h20195.www2.hpe.com/V2/GetDocument.aspx?docname=A00001852ENW, p. 6. 
*Hewlett Packard Enterprise (May 2019) "Living Progress Data Summary", https://h20195.www2.hpe.com/v2/Getdocument.aspx?docname=a00071279enw&amp;page=27, p. 18. 
*Hewlett Packard Enterprise (2020), "2020 Additional Disclosure", https://www.business-humanrights.org/sites/default/files/2020-01%20HPE%20Supplement%20for%20KTC.pdf, p. 2. </t>
  </si>
  <si>
    <t>Foxconn discloses that its supplier selection or procurement processes "take social responsibility and environmental benefit into full consideration". It states in its 2020 Additional Disclosure that it "conducts a CSR risk assessment on new suppliers that includes forced labor". However, it is unclear whether this takes place prior to onboarding and it does not disclose outcomes of this process.</t>
  </si>
  <si>
    <t>*Foxconn (2018), "Social and Environmental Responsibility Report", http://ser.foxconn.com/javascript/pdfjs/web/viewer.html?file=/upload/serReport/f5915802-4e39-4cb2-914b-48dbf433a557_.pdf&amp;page=1, p. 40. 
*Foxconn (2019), "2019 Additional Disclosure", https://www.business-humanrights.org/sites/default/files/KTC%20ICT%20Benchmark%20Additional%20Disclosure%202020%20-%20Foxconn.pdf, p. 4.</t>
  </si>
  <si>
    <t>Nokia (13 May 2019), "People and Planet Report 2018", https://www.nokia.com/sites/default/files/2019-05/Nokia_People_and_Planet_Report_2018.pdf, pp. 106-109.</t>
  </si>
  <si>
    <t>Panasonic discloses that it "makes it a condition of doing business that the suppliers practice CSR. Panasonic conducts checks from a perspective that encompasses such aspects as human rights, labor, health and safety, protecting the global environment, and information security." It states that it requires suppliers to complete a CSR self-assessment before it starts doing business with them. However, it neither provides further details nor outcomes.</t>
  </si>
  <si>
    <t>*Panasonic (2019), "Sustainability Data Book 2019", https://www.panasonic.com/global/corporate/sustainability/pdf/sdb2019e.pdf#page=154, p. 117.
*Panasonic, "Responsible Supply Chain", https://www.panasonic.com/global/corporate/sustainability/supply_chain.html. Accessed 7 February 2020.</t>
  </si>
  <si>
    <t>*Ericsson (2018) "Invest and Grow", https://www.ericsson.com/492985/assets/local/investors/documents/financial-reports-and-filings/annual-reports/ericsson-annual-report-2018-en.pdf, p. 30. 
*Ericsson (2020), "2020 Additional Disclosure", https://www.business-humanrights.org/sites/default/files/KnowTheChain%202020%20ICT%20Benchmark%20-%20Additional%20Disclosure%20-%20Ericsson.pdf, p. 6.</t>
  </si>
  <si>
    <t>(1) In its Cisco Statement on the Prevention of Slavery and Human Trafficking the company states that "suppliers must agree to comply" with its Supplier Code of Conduct when they sign a master purchasing agreement, purchasing order "or equivalent terms and condictions with Cisco". It further states that it "require[s]" suppliers to reacknowledge the code when it is updated. Its Code of Conduct is the RBA Code of Conduct which incorporates the ILO core labor standards. However, the code limits the right to freedom of association and collective bargaining to conformance with local law. The company does not disclose the language of these contracts.
(2) Not disclosed.
(3) Not disclosed. Cisco states in its 2018 Corporate Social Responsibility Report that it "requires" its suppliers' suppliers to adhere to its Code of Conduct, however it does not state that it requires its suppliers to incorporate it into their own supplier contracts. Similarly its Cisco Supplier Ethics Policy states that "[s]upplier[s] shall ensure that its employees, subcontractors, agents, and third parties assigned to provide services or products to Cisco act consistently with this Supplier Ethics Policy”. However, it does not state that it requires its suppliers to integrate such standards into their contracts with their suppliers.</t>
  </si>
  <si>
    <t>(1)*Cisco Systems (revised January 2019), "Cisco Statement on the Prevention of Slavery and Human Trafficking", https://www.cisco.com/c/dam/en_us/about/supply-chain/cisco-antislavery-statement-2019.pdf.
*Responsible Business Alliance (revised January 2018), "Code of Conduct", http://www.responsiblebusiness.org/media/docs/RBACodeofConduct6.0_English.pdf.
(2) Cisco Systems (May 2019), "2018 Corporate Social Responsibility Report", https://www.cisco.com/c/dam/assets/csr/pdf/CSR-Report-2018.pdf.
(3)*"2018 Corproate Social Responsibility Report".
*Cisco (2019), "Cisco Supplier Ethics Policy", https://www.cisco.com/c/dam/en_us/about/ac50/ac142/sdbd/Documents/english-cisco-supplier-ethics-policy.pdf, p. 1.</t>
  </si>
  <si>
    <t xml:space="preserve">(1) Corning states that its Supplier Code of Conduct is contained within the standard terms and conditions which make up all of its contracts and purchase orders. However, the company's supplier code limits the right of freedom of association and collective bargaining to compliance with local law only. 
(2) It states that 100% of supplier contracts and purchase orders include such standards. However, the company's supplier code limits the right of freedom of association and collective bargaining to compliance with local law only. 
(3) It states that suppliers are "required" to include equivalent provisions to those in its Supplier Code of Conduct in agreements with their own suppliers. However, while the company's supplier code addresses forced labor, child labor and discrimination, it limits the right to freedom of association to compliance with local law only. </t>
  </si>
  <si>
    <t>(1) and (2) Corning Incorporated, "Supplier Responsibility", https://www.corning.com/worldwide/en/sustainability/processes/supply-chain-social-responsibility/supplier-responsibility.html. Accessed 5 February 2020.
(3)*Corning Incorporated (16 July 2019), "Supplier Code of Conduct", https://www.corning.com/media/worldwide/global/documents/Supplier%20Code%20of%20Conduct%20November%202018.pdf, p. 1.
* "Supplier Responsibility".</t>
  </si>
  <si>
    <t>(1) The company states that its supplier agreements require its suppliers to comply with its Supplier Code of Conduct. In its 2020 Additional Disclosure the company also discloses the language of the standard contract provisions used in supplier contracts that incorporates its Supplier Code of Conduct.
(2) Not disclosed.
(3) Not disclosed. It states that its Supplier Code of Conduct requires its suppliers to communicate the requirements contained within it to next-tier suppliers and to monitor their compliance with its requirements. It further states that this compliance is evaluated through its third party audits. It states that "[t]he HPE Code is a total supply chain requirement. At a minimum, Suppliers shall require their next tier Suppliers to acknowledge and implement the HPE Code and flow down the requirements of the HPE Code down to their sub-tier Suppliers." However it does not appear to require its suppliers to integrate such standards as a contractual obligation with their own suppliers.</t>
  </si>
  <si>
    <t xml:space="preserve">(1)*Hewlett Packard Enterprise (February 2019), "Supplier SER Requirements", https://www.hpe.com/us/en/pdfViewer.html?docId=a00029574&amp;parentPage=/us/en/about/human-progress/supply-chain-responsibility&amp;resourceTitle=Supplier+SER+requirements+legal+and+regulatory.
*Hewlett Packard Enterprise (2020), "2020 Additional Disclosure", https://www.business-humanrights.org/sites/default/files/2020-01%20HPE%20Supplement%20for%20KTC.pdf, p. 2. 
(3)*Hewlett Packard Enterprise (approved 3 April 2019), "Statement Pursuant to the
California Transparency in
Supply Chains Act of 2010 and the
UK Modern Slavery Act of 2015", https://h20195.www2.hpe.com/V2/GetDocument.aspx?docname=A00005807ENW.
*Hewlett Packard Enterprise (13 January 2020), "Hewlett Packard Enterprise Supplier Code of Conduct"
https://h20195.www2.hpe.com/v2/getdocument.aspx?docname=c04797632, pp. 2 and 8.
*Hewlett Packard Enterprise (2019), "2019 Additional Disclosure", https://www.business-humanrights.org/sites/default/files/2020-01%20HPE%20Supplement%20for%20KTC.pdf, p. 2. </t>
  </si>
  <si>
    <t>(1) and (3) 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t>
  </si>
  <si>
    <t>(1)*Panasonic (1 July 2018), "Supply Chain CSR Promotion Guidelines", https://www.panasonic.com/global/corporate/management/procurement/for-suppliers/pdf/guideline_E.pdf, p. 2.
*Panasonic (undated), "Procurement Policy", https://www.panasonic.com/global/corporate/management/procurement/policy.html. Accessed 17 October 2019.
*Panasonic, "Responsible Supply Chain", https://www.panasonic.com/global/corporate/sustainability/supply_chain.html. Accessed 7 February 2020.</t>
  </si>
  <si>
    <t>(1) Ericsson (29 March 2018) "Ericsson's General Purchasing Conditions", https://www.ericsson.com/496375/assets/local/about-ericsson/sourcing/documents/conditions-and-guidelines/gpc-template-version-2018-03-29-final.pdf, p. 2. 
(2) Ericsson (2020), "2020 Additional Disclosure", https://www.business-humanrights.org/sites/default/files/KnowTheChain%202020%20ICT%20Benchmark%20-%20Additional%20Disclosure%20-%20Ericsson.pdf, p. 7.
(3)*"2020 Additional Disclosure", p. 7. 
*Ericsson (2018) "Sustainability and Corporate Responsibility Report", https://www.ericsson.com/495ba6/assets/local/about-ericsson/sustainability-and-corporate-responsibility/documents/2018/sustainability-and-corporate-responsibility-report-2018.pdf, p. 169.</t>
  </si>
  <si>
    <t>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(2019), "2019 Additional Disclosure", https://www.business-humanrights.org/sites/default/files/KTC%20ICT%202020%20Benchmark%20-%20Additional%20Disclosure%20-%20Cisco.pdf.
2)*"2018 Corporate Social Responsibility Report".
*"Cisco Statement on the Prevention of Slavery and Human Trafficking".
3)*"2018 Corporate Social Responsibility Report".
*"Cisco Statement on the Prevention of Slavery and Human Trafficking".</t>
  </si>
  <si>
    <t>(2) Corning Incorporated (16 July 2019), "Supplier Code of Conduct", https://www.corning.com/media/worldwide/global/documents/Supplier%20Code%20of%20Conduct%20November%202018.pdf, p. 1.</t>
  </si>
  <si>
    <t>(1) Not disclosed.
(2) It discloses that it requests its suppliers to inform their own suppliers "including temporary employment agencies and independent contractors" of its Procurement Guidelines.
It states in its 2020 Additional Disclosure that it "require that the CSR Procurement Guidelines be provided to and applied by all of [its] business
partners, including labor-outsourcing partners (as indicated in the CSR Procurement Guidelines: III.6, pg. 26)" and clarifies that the descriptions,  “labor-outsourcing partner” and “temporary employment agencies” include recruitment agencies and " any other type of employer which provides non-direct employment". Its Procurement Guidelines cover forced labor, child labor, and discrimination, but do not explicitly protect the right to freedom of association and collective bargaining). 
(3) Not disclosed.</t>
  </si>
  <si>
    <t>(2)*Nintendo (revised 5 August 2019), "Nintendo CSR Procurement Guidelines", https://www.nintendo.co.jp/csr/en/q_and_a/pdf/Nintendo_CSR_Procurement_Guidelines_en.pdf, pp. 3 and 26. 
*Nintendo (2020), "2020 Additional Disclosure", https://www.business-humanrights.org/sites/default/files/KnowTheChain%20ICT%20benchmark%20Additional%20Disclosure%202020%20-%20Nintendo.pdf, p. 4.</t>
  </si>
  <si>
    <t>(1) Not disclosed. Nokia states in its 2020 Additonal Disclosure that it monitors the direct employment rate across the network of final assembly suppliers and states that "it is one of the KPIs and it is set to maximum 10%". It is unclear whether it is referring to direct employment or the use of employment/ recruitment agencies in this context. It does not disclose a policy requiring direct employment in its supply chains.
(2)-(3) Not disclosed.</t>
  </si>
  <si>
    <t xml:space="preserve">(1) Nokia (2020), "2020 Additional Disclosure", https://www.business-humanrights.org/sites/default/files/KTC%202020%20ICT%20Benchmark%20-%20Additional%20Disclosure%20-%20Nokia.pdf, p. 5. </t>
  </si>
  <si>
    <t xml:space="preserve">(1) and (2) Ericsson (2020), "2020 Additional Disclosure", https://www.business-humanrights.org/sites/default/files/KnowTheChain%202020%20ICT%20Benchmark%20-%20Additional%20Disclosure%20-%20Ericsson.pdf, p. 7.
(3) "2020 Additional Disclosure", pp. 2-3 and 7. </t>
  </si>
  <si>
    <t>1) Responsible Business Alliance (January 2018), "RBA Code of Conduct (6.0)", http://www.responsiblebusiness.org/media/docs/RBACodeofConduct6.0_English.pdf.
2)*"RBA Code of Conduct".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127.</t>
  </si>
  <si>
    <r>
      <t>(1) The company states that its Supply Chain Foreign Migrant Worker standard prohibits worker paid recruitment fees. It is also a member of the Leadership Group for responsible recruitment.
(2)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(also see 7.2.2)</t>
    </r>
    <r>
      <rPr>
        <sz val="11"/>
        <color rgb="FFFF0000"/>
        <rFont val="Calibri"/>
        <family val="2"/>
        <scheme val="minor"/>
      </rPr>
      <t xml:space="preserve">
</t>
    </r>
    <r>
      <rPr>
        <sz val="11"/>
        <rFont val="Calibri"/>
        <family val="2"/>
        <scheme val="minor"/>
      </rPr>
      <t>As one step towards ensuring preventing fees from being paid by workers, it also states that in collaboration with Verité, it mapped the legal regulations and financial costs of recruitment along a number of common recruitment corridors (also see 4.3)</t>
    </r>
  </si>
  <si>
    <t>(1) [NVIDIA discloses a policy that its human resources managers are required to ensure that employees are not charged recruitment fees. However, this appears to be only applicable internally.] The company also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evidence of the payment of recruitment fees by suppliers.</t>
  </si>
  <si>
    <t xml:space="preserve">(1) and (2) NVIDIA (2018), "Slavery and Human Trafficking Statement", https://www.nvidia.com/content/dam/en-zz/Solutions/about-us/documents/NVIDIA%20Slavery%20and%20Human%20Trafficking%20Statement%202018.pdf, p. 1.
(2)*NVIDIA (2020), "2020 Additional Disclosure", https://www.business-humanrights.org/sites/default/files/KnowTheChain%202020%20ICT%20benchmark%20-%20Additional%20Disclosure%20-%20NVIDIA.pdf, p. 4.
*NVIDIA (2019), "Corporate Social Responsibility 2019-2020", https://s22.q4cdn.com/364334381/files/doc_downloads/governance_documents/2019/NVIDIA_2019-2020_CSR_Snapshot.pdf, p. 27. </t>
  </si>
  <si>
    <t xml:space="preserve">(1) *Ericsson (5 June 2019), "Ericsson Code of Conduct for Business Partners", https://www.ericsson.com/49d5cd/assets/local/about-ericsson/sustainability-and-corporate-responsibility/documents/supplier-code-of-conduct/ericsson-code-of-conduct-english.pdf.
*Ericsson (2020), "2020 Additional Disclosure", https://www.business-humanrights.org/sites/default/files/KnowTheChain%202020%20ICT%20Benchmark%20-%20Additional%20Disclosure%20-%20Ericsson.pdf, p. 7.
(2) *Ericsson (2020), "2020 Additional Disclosure", p. 7.
</t>
  </si>
  <si>
    <t>(1) The company states that it has adopted RBA Code 6.0 which includes a provision that workers shall not be required to pay employers’ or agents’ recruitment fees or other related fees for their employment. 
(2) The company states that it has adopted RBA Code 6.0 which includes a provision that employment related fees paid by workers shall be reimbursed to the workers. However, it does not demonstrate active implementation of this provision.</t>
  </si>
  <si>
    <t>(1)-(2)*Tokyo Electron Europe Limited (30 June 2018), "Human Rights Transparency Statement", https://www.tel.com/csr/cms-file/MSA_Statement.pdf.
*Tokyo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4.</t>
  </si>
  <si>
    <t>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pp. 125 and 127.
2)*"2018 Corporate Social Responsibility Report".
*"Cisco Statement on the Prevention of Slavery and Human Trafficking".</t>
  </si>
  <si>
    <t>(1) Nokia states in its 2020 Additional Disclosure: "[r]ecruitment agencies are considered as suppliers to Nokia suppliers, and according to Nokia Supplier Requirements we expect our suppliers to cascade all of our requirements to the next tier and monitor the adherence on a risk basis, no matter whether those are materials, services or indirect suppliers." However, it does not disclose evidence that audits of recruitment agencies have been undertaken, such as the number or percentage of agencies audited, a summary of audit outcomes, or details on progress made over time.
(2) Not disclosed.</t>
  </si>
  <si>
    <t>It states in its 2020 Additional Disclosure that it requires its suppliers to comply with its Procurement Policy and that it monitors compliance with this on an annual basis. However, it does not state that this obligation extends to employment and recruitment agencies used by its suppliers.
(1)-(2) Not disclosed.</t>
  </si>
  <si>
    <t>(1)-(2)*Tokyo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t>
  </si>
  <si>
    <t>(1) *Responsible Business Alliance (january 2018), "RBA Code of Conduct (6.0)", http://www.responsiblebusiness.org/media/docs/RBACodeofConduct6.0_English.pdf.
*Cisco Systems (December 2019), "2019 Corporate Social Responsibility Report", https://www.cisco.com/c/dam/m/en_us/about/csr/csr-report/2019/_pdf/csr-report-2019.pdf, p. 127.
(2)*"RBA Code of Conduct (6.0)".
*Cisco Systems (revised January 2019), "Cisco Statement on the Prevention of Slavery and Human Trafficking", https://www.cisco.com/c/dam/en_us/about/supply-chain/cisco-antislavery-statement-2019.pdf.
3)*Cisco Systems (May 2019), "2018 Corporate Social Responsibility Report", https://www.cisco.com/c/dam/assets/csr/pdf/CSR-Report-2018.pdf.</t>
  </si>
  <si>
    <t xml:space="preserve">(2)-(3)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(2) * Nokia (2020), "2020 Additional Disclosure", https://www.business-humanrights.org/sites/default/files/KTC%202020%20ICT%20Benchmark%20-%20Additional%20Disclosure%20-%20Nokia.pdf, p. 6
*Nokia (13 May 2019), "People and Planet Report 2018", https://www.nokia.com/sites/default/files/2019-05/Nokia_People_and_Planet_Report_2018.pdf, p. 108.  </t>
  </si>
  <si>
    <t>(1) and (2) NVIDIA (4 January 2016), "Combatting Trafficking in Persons Policy", http://images.nvidia.com/content/includes/gcr/pdf/nvidia-combatting-trafficking-in-persons-policy.pdf. 
*NVIDIA (2020), "2020 Additional Disclosure", https://www.business-humanrights.org/sites/default/files/KnowTheChain%202020%20ICT%20benchmark%20-%20Additional%20Disclosure%20-%20NVIDIA.pdf, p. 5.
(3) *NVIDIA (2019), "Corporate Social Responsibility 2019-2020", https://s22.q4cdn.com/364334381/files/doc_downloads/governance_documents/2019/NVIDIA_2019-2020_CSR_Snapshot.pdf, pp. 61-62.</t>
  </si>
  <si>
    <t>(1)*Ericsson (5 June 2019), "Ericsson Code of Conduct for Business Partners", https://www.ericsson.com/49d5cd/assets/local/about-ericsson/sustainability-and-corporate-responsibility/documents/supplier-code-of-conduct/ericsson-code-of-conduct-english.pdf, p. 9. 
*Ericsson (2020), "2020 Additional Disclosure", https://www.business-humanrights.org/sites/default/files/KnowTheChain%202020%20ICT%20Benchmark%20-%20Additional%20Disclosure%20-%20Ericsson.pdf, p. 9.
(2)*"Ericsson Code of Conduct for Business Partners", p. 8.
*"2020 Additional Disclosure", p. 9.
(3) "2020 Additional Disclosure", pp. 7 and 9.</t>
  </si>
  <si>
    <t xml:space="preserve">(1) The company states that it has adopted RBA Code 6.0 which requires that workers be provided with a written employment agreement in their native language prior to the worker departing from his or her country of origin. However, it does not demonstrate implementation of this policy.
(2) The company states that it has adopted RBA Code 6.0 which prohibits passport retention and restrictions on workers’ freedom of movement. However, it does not give evidence of implementation of this policy.
(3) Not disclosed.  </t>
  </si>
  <si>
    <t>(1)-(3)*Tokyo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
*Tokyo Electron (2019), "2019 Additional Disclosure", https://www.business-humanrights.org/sites/default/files/KnowTheChain%202020%20ICT%20benchmark%20-%20Additional%20Disclosure%20Tokyo%20Electron.pdf, p. 4.</t>
  </si>
  <si>
    <t xml:space="preserve">(1) Not disclosed. Foxconn states in its 2020 Additional Disclosure that its Supplier Social and Environment Responsibility Code of Conduct is available on its website, and that it is "communicated to workers in its supply chains." However, it does not disclose active efforts to communicate this policy to workers in its supply chain e.g. through training suppliers' workers or requiring its suppliers to train their workers on its supply chain policies that address forced labor and human trafficking.
(2)-(4) Not disclosed. </t>
  </si>
  <si>
    <t>(1) Foxconn (2020), "2020 Additional Disclosure", https://www.business-humanrights.org/sites/default/files/KTC%20ICT%20Benchmark%20Additional%20Disclosure%202020%20-%20Foxconn.pdf, p. 6.</t>
  </si>
  <si>
    <t>(1) Not disclosed. Nintendo states in its 2020 Additional Disclosure that its CSR Procurement Guidelines are available in Chinese, Japanese and English. However, it does not disclose efforts to actively communicate these guidelines to suppliers' workers, e.g. through providing training to suppliers' workers or requiring its suppliers to provide training on these standards to their workers.
(2)-(4) Not disclosed.</t>
  </si>
  <si>
    <t>(1) *Nintendo (2020), "2020 Additional Disclosure", https://www.business-humanrights.org/sites/default/files/KnowTheChain%20ICT%20benchmark%20Additional%20Disclosure%202020%20-%20Nintendo.pdf, p. 5.</t>
  </si>
  <si>
    <t xml:space="preserve">(1)*Nokia (2018), "An Overview of Supplier Requirements on Corporate Responsibility", https://www.nokia.com/sites/default/files/2018-11/an_overview_of_our_supplier_requirements_on_corporate_responsibility_0.pdf, p. 2.
* Nokia (2020), "2020 Additional Disclosure", https://www.business-humanrights.org/sites/default/files/KTC%202020%20ICT%20Benchmark%20-%20Additional%20Disclosure%20-%20Nokia.pdf, p. 6
(3) "2020 Additional Disclosure", p. 6.
*Nokia (13 May 2019), "People and Planet Report 2018", https://www.nokia.com/sites/default/files/2019-05/Nokia_People_and_Planet_Report_2018.pdf, p. 110. </t>
  </si>
  <si>
    <t xml:space="preserve">Note: Ericsson (2020), "2020 Additional Disclosure", https://www.business-humanrights.org/sites/default/files/KnowTheChain%202020%20ICT%20Benchmark%20-%20Additional%20Disclosure%20-%20Ericsson.pdf, pp. 9-10.
(2)*Ericsson (2018) "Sustainability and Corporate Responsibility Report", https://www.ericsson.com/495ba6/assets/local/about-ericsson/sustainability-and-corporate-responsibility/documents/2018/sustainability-and-corporate-responsibility-report-2018.pdf, p. 181.
*"2020 Additional Disclosure", pp. 4-5.
(3)"2020 Additional Disclosure", p. 9. </t>
  </si>
  <si>
    <t>In its 2020 Additional Disclosure, Foxconn discloses that its supply chain policy states that "suppliers should respect the right of all employees to form and join unions freely, have collective bargaining and participate in peaceful assemblies, under China Labor Union Law." It does not disclose efforts to protect freedom of association in it supply chain beyond this policy commitment.
(1)-(4) Not disclosed.</t>
  </si>
  <si>
    <t>Note: Foxconn (2020), "2020 Additional Disclosure", https://www.business-humanrights.org/sites/default/files/KTC%20ICT%20Benchmark%20Additional%20Disclosure%202020%20-%20Foxconn.pdf, p. 7.</t>
  </si>
  <si>
    <t>(3) Nokia (13 May 2019), "People and Planet Report 2018", https://www.nokia.com/sites/default/files/2019-05/Nokia_People_and_Planet_Report_2018.pdf, p. 114.</t>
  </si>
  <si>
    <t>(1) Not disclosed.
(2) Not disclosed. Ericsson states in its 2020 Aditional Disclosure that it is a signatory to the UN Global Compact and that it is a member of the RBA. However, it does not disclose that it is party to an enforceable supply chain labor rights agreement.
(3) Not disclosed. Ericsson states in its Code of Conduct for Business Partners that where freedom of association and collective bargaining is restricted by law, suppliers are expected to allow alternate forms of association. However, it does not disclose what steps it takes to ensure that such alternate forms of association are enabled.
(4) Not disclosed.</t>
  </si>
  <si>
    <t xml:space="preserve">(2) Ericsson (2020), "2020 Additional Disclosure", https://www.business-humanrights.org/sites/default/files/KnowTheChain%202020%20ICT%20Benchmark%20-%20Additional%20Disclosure%20-%20Ericsson.pdf, p. 10.
(3) Ericsson (5 June 2019), "Ericsson Code of Conduct for Business Partners", https://www.ericsson.com/49d5cd/assets/local/about-ericsson/sustainability-and-corporate-responsibility/documents/supplier-code-of-conduct/ericsson-code-of-conduct-english.pdf, p. 9. </t>
  </si>
  <si>
    <t>1)*Cisco Systems (revised January 2019), "Cisco Statement on the Prevention of Slavery and Human Trafficking", https://www.cisco.com/c/dam/en_us/about/supply-chain/cisco-antislavery-statement-2019.pdf.
*Cisco Systems (undated), "Cisco Ethicsline", https://www.cisco.com/c/en/us/about/corporate-social-responsibility/ethics-office/ethicsline.html.
*Cisco Systems (undated), "Supplier Code of Conduct", https://www.cisco.com/c/en/us/about/csr/impact/environment/supplier-code-of-conduct.html, Accessed 24 October 2019.
2)*"Statement on the Prevention of Slavery and Human Trafficking".
*Cisco Systems (December 2019), "2019 Corporate Social Responsibility Report", https://www.cisco.com/c/dam/m/en_us/about/csr/csr-report/2019/_pdf/csr-report-2019.pdf, p. 127.
3)*"Statement on the Prevention of Slavery and Human Trafficking".
*Cisco Systems (May 2019), "2018 Corporate Social Responsibility Report", https://www.cisco.com/c/dam/assets/csr/pdf/CSR-Report-2018.pdf.
4)*"Statement on the Prevention of Slavery and Human Trafficking".
*"2018 Corporate Social Responsibility Report".
*"2019 Corporate Social Responsibility Report", p. 127.
5)*"Statement on the Prevention of Slavery and Human Trafficking".
*"2018 Corporate Social Responsibility Report".</t>
  </si>
  <si>
    <t xml:space="preserve">(1) In its 2020 Additional Disclosure the company states that "[a]ccording to the Supplier undertaking, suppliers are required to provide grievance mechanisms to their workers." It does not appear to have a mechanism open to workers' legitimate representatives.
The company's contact website provides an email address and a telephone number for a "stakeholders contact", but it is unclear whether supply chain labor related grievances can be submitted.
[Internal only: The company has a hotline available to its employees, where they can report rights protection concerns. Foxconn's Code of Conduct states that its internal system for continuous improvement should include a grievance mechanism.]
(2)-(5) Not disclosed. </t>
  </si>
  <si>
    <t xml:space="preserve">
(1)*Foxconn (2020), "2020 Additional Disclosure", https://www.business-humanrights.org/sites/default/files/KTC%20ICT%20Benchmark%20Additional%20Disclosure%202020%20-%20Foxconn.pdf, p. 7.
*Foxconn (undated), "Contact Us", https://www.foxconn.com/en/usercontact.html. Accessed 15 October 2019.
* Foxconn (2016), "Foxconn Supplier Social and Environment Responsibility Code of Conduct", http://www.sser.foxconn.com/Attachment/Template/%E5%AF%8C%E5%A3%AB%E5%BA%B7%E4%BE%9B%E6%87%89%E5%95%86%E7%A4%BE%E6%9C%83%E5%8F%8A%E7%92%B0%E5%A2%83%E8%B2%AC%E4%BB%BB%E8%A1%8C%E7%82%BA%E5%AE%88%E5%89%87.pdf.</t>
  </si>
  <si>
    <t>(1) The company discloses that concerns relating to ethics violations can be reported through its Ethics and Compliance email address or sent anonymously through its third-party EthicsPoint Helpline which is open to workers in its supply chains. Its Global Standards of Business Conduct include commitments to address forced labor in its supply chains.
(2)-(3) Not disclosed.
(4) Not disclosed. The company discloses that results on its Ethics and Compliance Helpline, as well as investigations and trends, are reported quarterly to its Board of Directors. However it does not appear to disclose this information.
(5) Not disclosed. Lam Research's EthicsLine is publicly available and it states that "anyone may report a concern related to potential misconduct involving Lam including, without limitation employees, contractors, suppliers and customers". However it does not disclose evidence that the mechanism is available and used by workers below the first tier in its supply chains.</t>
  </si>
  <si>
    <t>(1)*Lam Research (2018), "Lam Research Corporate Social Responsibility Report", https://www.lamresearch.com/wp-content/uploads/2019/09/Lam-Research-Corporate-Social-Responsibility-Report-2018.pdf, p. 9. 
*Lam Research (undated), "Global Standards of Business Conduct", https://investor.lamresearch.com/static-files/215ed252-5e75-4615-ba31-dc4be5f177f6, p. 3. 
*Lam Research, "EthicsPoint", https://secure.ethicspoint.com/domain/media/en/gui/35911/index.html. Accessed 4 February 2020. 
(4) "Lam Research Corporate Social Responsibility Report", p. 9.
(5)*"EthicsPoint".
*Lam Research (2019), "2019 Additional Disclosure", https://www.business-humanrights.org/sites/default/files/KTC%202020%20ICT%20benchmark%20-%20Additional%20Disclosure%20-%20Lam%20Research.pdf, p. 6.</t>
  </si>
  <si>
    <t>(1)*Nintendo (revised 5 August 2019), "Nintendo CSR Procurement Guidelines", https://www.nintendo.co.jp/csr/en/q_and_a/pdf/Nintendo_CSR_Procurement_Guidelines_en.pdf, p. 14. 
*Nintendo (2020), "2020 Additional Disclosure", https://www.business-humanrights.org/sites/default/files/KnowTheChain%20ICT%20benchmark%20Additional%20Disclosure%202020%20-%20Nintendo.pdf, p. 6.</t>
  </si>
  <si>
    <t>(1) Nokia requires its suppliers to have in place a complaint mechanism which their workers can use to report unethical conduct, unfair treatment and violations of company policies.
In addition, Nokia states in its Modern Slavery Statement that its Ethics Helpline is open to both employees and to external stakeholders and that it allows for anonymous reporting. It states that it is open to violations of its Code of Conduct (which covers human rights expectations regarding suppliers) and any other policy. 
(2) The Nokia Business Ethics Helpline is managed by an independent third party and is available 24/7. It states that reports can be made in more than 23 different languages. However, the company does not disclose how the mechanism is communicated to suppliers' workers.
(3) Not disclosed.
(4) Not disclosed. Nokia states that in 2018, 887 concerns were raised via the helpline, of which 58 related to working with suppliers and that 24% of these cases were reported by third party suppliers. It states that 72 complaints were made to its Ethics Helpline of which 25 were found to be valid. However, it does not explicitly evidence that the mechanism is used by suppliers' workers.
(5) Not disclosed.</t>
  </si>
  <si>
    <t>(1)*NVIDIA (2019), "NVIDIA Corporate Social Responsibility Report", https://s22.q4cdn.com/364334381/files/doc_downloads/governance_documents/2019/FY2019-NVIDIA-CSR-Social-Responsibility.pdf, p. 26.
*NVIDIA (2018), "2018 Additional Disclosure", https://www.business-humanrights.org/sites/default/files/2018-04%20KTC%20ICT_Additional%20disclosure%202018%20-%20NVIDIA.pdf.</t>
  </si>
  <si>
    <t xml:space="preserve">(1)-(4)*Ericsson (2018) "Sustainability and Corporate Responsibility Report", https://www.ericsson.com/495ba6/assets/local/about-ericsson/sustainability-and-corporate-responsibility/documents/2018/sustainability-and-corporate-responsibility-report-2018.pdf, p. 170.
*Ericsson (5 June 2019), "Ericsson Code of Conduct for Business Partners", https://www.ericsson.com/49d5cd/assets/local/about-ericsson/sustainability-and-corporate-responsibility/documents/supplier-code-of-conduct/ericsson-code-of-conduct-english.pdf, p. 13. 
(2), (4) and (5) Ericsson (2020), "2020 Additional Disclosure", https://www.business-humanrights.org/sites/default/files/KnowTheChain%202020%20ICT%20Benchmark%20-%20Additional%20Disclosure%20-%20Ericsson.pdf, p. 11. </t>
  </si>
  <si>
    <t>(1) Tokyo Electron states that it has established a Supplier Hotline which it confirms is accessible to supplier's workers.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(2)-(5) Not disclosed.</t>
  </si>
  <si>
    <t>(1)*Tokyo Electron (2020), "2020 Additional Disclosure", https://www.business-humanrights.org/sites/default/files/KnowTheChain%202020%20ICT%20benchmark%20-%20Additional%20Disclosure%20Tokyo%20Electron.pdf, p. 6.
*Tokyo Electron, "Supplier Hotline", https://secure.tel.com/eng/contactus/hotline/input. Accessed 7 February 2020.</t>
  </si>
  <si>
    <t xml:space="preserve">Cisco is a RBA Full Member, and as such is required to undertake audits on at least 25% of high-risk major supplier facilities (may include own facilities), and to demonstrate this to the RBA. It states that it audits high risk suppliers based on RBA's Validated Assessment Program (VAP) to assess conformance to its Code of Conduct.
(1) Not disclosed.
(2) VAP includes a review of relevant documents, such as working hour records, payroll, deductions and benefits.
(3) VAP includes worker interviews in local languages. However, there is no indication that interviews are undertaken off-site.
(4) VAP includes visits to associated production facilities, and related worker housing (including dormitories, hostels and any off-site housing of workers/migrant workers).
(5) Cisco states in its 2018 CSR report that "auditors use the RBA’s standard protocols and audit tools to review documentation, conduct site tours, and assess how suppliers monitor their own suppliers". It states in its 2019 Corporate Social Responsibility Report that in financial year 2019 it began working with a small number of component suppliers to better understand its next tier supplier base. It states that "[t]hese component suppliers conducted RBA audits of their major suppliers and collaborated with Cisco to monitor supplier improvement". </t>
  </si>
  <si>
    <t>(1) Corning Incorporated, "Accountability", https://www.corning.com/worldwide/en/sustainability/processes/supply-chain-social-responsibility/accountability.html. Accessed 4 February 2020.
(3) Corning Incorporated (undated), "Social Responsibility Audit", https://www.corning.com/emea/en/sustainability/processes/supply-chain-social-responsibility/accountability/social-responsibility-audit.html. Accessed 10 September 2019.
(4) *Corning Incorporated, "Accountability",  https://www.corning.com/worldwide/en/sustainability/processes/supply-chain-social-responsibility/accountability.html. Accessed 5 February 2020.
*Corning Incorporated, "Sustainability", https://www.corning.com/worldwide/en/sustainability/processes/supply-chain-social-responsibility/supplier-responsibility/statement-on-human-trafficking-and-slavery.html. Accessed 5 February 2020.</t>
  </si>
  <si>
    <t xml:space="preserve">(1)-(2) Hewlett Packard Enterprise (May 2019) "Living Progress Data Summary", https://h20195.www2.hpe.com/v2/Getdocument.aspx?docname=a00071279enw&amp;page=27.
*Hewlett Packard Enterprise (approved 3 April 2019), "Statement Pursuant to the
California Transparency in
Supply Chains Act of 2010 and the
UK Modern Slavery Act of 2015",  https://h20195.www2.hpe.com/V2/GetDocument.aspx?docname=A00005807ENW, p. 6.
(3) and (4) "Statement Pursuant to the
California Transparency in
Supply Chains Act of 2010 and the
UK Modern Slavery Act of 2015", p. 4.
(5)*"Living Progress Data Summary", p. 17.
*"Statement Pursuant to the California Transparency in Supply Chains Act of 2010 and the UK Modern Slavery Act of 2015", p. 6. </t>
  </si>
  <si>
    <t>(1), (4) and (5) Nintendo (undated), "Putting Smiles on the Faces of Our Supply Chains", https://www.nintendo.co.jp/csr/en/report/partners/index.html#production. Accessed 11 October 2019.
(4) Nintendo (2020), "2020 Additional Disclosure", https://www.business-humanrights.org/sites/default/files/KnowTheChain%20ICT%20benchmark%20Additional%20Disclosure%202020%20-%20Nintendo.pdf, p. 7.</t>
  </si>
  <si>
    <t xml:space="preserve">
(1) Nokia states that in 2018 it conducted 364 supply chain audits of which 75 were on-site audits focused on forced labor and the environment. It further states that 38 on-site audits were assessed against its full set of supplier requirements and 251 were assessed against EcoVadis scorecards. It states that the 75 on-site audits represent 4% of its suppliers.
(2)-(3) Not disclosed.
(4) In addition to using internal auditors and an EcoVadis auditing program, Nokia further states that it is "aligned with key elements of the social accountability standard SA8000". 
It states in its 2020 Additional Disclosure that "[a]ll of Nokia CR auditors are trained by Social Accountability International 5 day training course on SA8000 standard [which covers forced labor] that provides guidance on how to spot issues. Furthermore, experienced auditors are training new auditors and sharing the knowledge." However, it does not provide further details on the qualifications of the auditors to detect forced labor.
(5) Nokia discloses instances of non-compliance under a number of categories including child labor, forced labor, freedom of association, discrimination, working hours and remuneration. It also discloses the number of potential risk areas identified and the number of recommendations for improvement for each category. It discloses that as a result of its 2018 audits it found seven cases where it saw a potential risk of forced labor at suppliers in China, India and Mexico.</t>
  </si>
  <si>
    <t>(1) *Nokia (13 May 2019), "People and Planet Report 2018", https://www.nokia.com/sites/default/files/2019-05/Nokia_People_and_Planet_Report_2018.pdf, p. 182.
(2)-(3) "People and Planet Report 2018".
(4) *Nokia (approved 27 June 2019), "Modern Slavery Statement", https://www.nokia.com/sites/default/files/2019-07/1191-modern-slavery-statement.pdf, p. 7-8.
*"People and Planet Report 2018", p. 109.
*Nokia (2020), "2020 Additional Disclosure", https://www.business-humanrights.org/sites/default/files/KTC%202020%20ICT%20Benchmark%20-%20Additional%20Disclosure%20-%20Nokia.pdf, p. 7.
(5) *"People and Planet Report 2018", p. 109 and 113.</t>
  </si>
  <si>
    <t>1) Cisco Systems (May 2019) "2018 Corporate Social Responsibility Report", https://www.cisco.com/c/dam/assets/csr/pdf/CSR-Report-2018.pdf, p. 94 and 99.
2)"2018 Corporate Social Responsibility Report", p. 98.
3)*Cisco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117.
4)*"Cisco Statement on the Prevention of Slavery and Human Trafficking", p. 3.
*"2019 Corporate Social Responsibility Report", p. 127.</t>
  </si>
  <si>
    <t>(1) and (2) Corning Incorporated, "Accountability", https://www.corning.com/worldwide/en/sustainability/processes/supply-chain-social-responsibility/accountability.html. Accessed 4 February 2020.
(2) Corning Incorporated (undated), "Social Responsibility Audit", https://www.corning.com/emea/en/sustainability/processes/supply-chain-social-responsibility/accountability/social-responsibility-audit.html. Accessed 10 September 2019.
(3)*Corning Incorporated (25 March 2019), "2019 Statement on Efforts to Combat Human Trafficking and Slavery in Our Supply Chains", https://www.corning.com/media/worldwide/global/documents/Supply%20Chain%20Disclosure%203_25_19%20final.pdf.
*"Social Responsibility Audit". Accessed 10 September 2019.
*Corning Incorporated (undated), "Accountability", https://www.corning.com/emea/en/sustainability/processes/supply-chain-social-responsibility/accountability.html. Accessed 10 September 2019.</t>
  </si>
  <si>
    <t>(1) In its 2018 Additional Disclosure, in relation to a corrective action plan process for suppliers, it discloses that it "issue[s] formal letters of complaint to [suppliers] senior management, and flag non-compliance issues to customers". Foxconn states in its 2020 Additional Disclosure that it "publishes Supplier CSR Management Rule and requires suppliers submitting CAP within certain period, CAP should include findings root cause analysis, corrective and preventive measures if supplier came with findings or violations. Then, Foxconn conducts close audits based on provided CAPs and findings. Supplier qualifications will be frozen or penalized if suppliers did not provide corrective measures or refuse to do it."
(2) In its 2018 Additional Disclosure, in relation to verifying implementation of corrective action plans, the company states that it "help[s] the unqualified suppliers to do capacity building and conducts audits next year."
(3) Foxconn states in its 2020 Additional Disclosure that "Supplier qualifications will be frozen or penalized if suppliers did not provide corrective measures or refuse to do it."
(4) Not disclosed. Foxconn discloses its corrective action process as outlined in (1). However, it does not outline an example of this process in practice.</t>
  </si>
  <si>
    <t>(1)-(2) Foxconn (2018), "Additional Disclosure", https://www.business-humanrights.org/sites/default/files/2018-04%20KTC%20ICT%20benchmark%20research_Foxconn_v1.xlsx.
(1) and (3) Foxconn (2020), "2020 Additional Disclosure", https://www.business-humanrights.org/sites/default/files/KTC%20ICT%20Benchmark%20Additional%20Disclosure%202020%20-%20Foxconn.pdf, p. 9.</t>
  </si>
  <si>
    <t>(1)-(2)*Nintendo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t>
  </si>
  <si>
    <t>(1) and (4) *Nokia (13 May 2019), "People and Planet Report 2018", https://www.nokia.com/sites/default/files/2019-05/Nokia_People_and_Planet_Report_2018.pdf, p. 109-110.
(1), (2) and (3) Nokia (2020), "2020 Additional Disclosure", https://www.business-humanrights.org/sites/default/files/KTC%202020%20ICT%20Benchmark%20-%20Additional%20Disclosure%20-%20Nokia.pdf, p. 8.</t>
  </si>
  <si>
    <t xml:space="preserve">(1)-(2) NVIDIA (2019), "NVIDIA Corporate Social Responsibility Report", https://s22.q4cdn.com/364334381/files/doc_downloads/governance_documents/2019/FY2019-NVIDIA-CSR-Social-Responsibility.pdf, p. 27. 
(4)*NVIDIA (2019), "NVIDIA Corporate Social Responsibility Report", https://s22.q4cdn.com/364334381/files/doc_downloads/governance_documents/2019/FY2019-NVIDIA-CSR-Social-Responsibility.pdf, pp. 27 and 62.
*NVIDIA (2018), "Slavery and Human Trafficking Statement", https://www.nvidia.com/content/dam/en-zz/Solutions/about-us/documents/NVIDIA%20Slavery%20and%20Human%20Trafficking%20Statement%202018.pdf, p. 2.  </t>
  </si>
  <si>
    <t>(1) Ericsson (2018) "Sustainability and Corporate Responsibility Report", https://www.ericsson.com/495ba6/assets/local/about-ericsson/sustainability-and-corporate-responsibility/documents/2018/sustainability-and-corporate-responsibility-report-2018.pdf, p. 170.
(2) Ericsson (26 February 2019) "Modern Slavery and Human Trafficking Statement", https://www.ericsson.com/493221/assets/local/about-ericsson/sustainability-and-corporate-responsibility/documents/2018/ericsson_statement_on_modern_slavery_2018.pdf p. 5.
*Ericsson (2020), "2020 Additional Disclosure", https://www.business-humanrights.org/sites/default/files/KnowTheChain%202020%20ICT%20Benchmark%20-%20Additional%20Disclosure%20-%20Ericsson.pdf, p. 13.
(3) and (4) "2020 Additional Disclosure", p. 13.</t>
  </si>
  <si>
    <t>(1) *Cisco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 p. 3.
(2)*"Cisco Statement on the Prevention of Slavery and Human Trafficking", p. 3.
*Cisco Systems (December 2019), "2019 Corporate Social Responsibility Report", https://www.cisco.com/c/dam/m/en_us/about/csr/csr-report/2019/_pdf/csr-report-2019.pdf, p. 127.</t>
  </si>
  <si>
    <t>(1) Not disclosed. Corning discloses a process for handling allegations related to "(a) suspected misconduct, illegal activities, fraud or abuse relating to the company's accounting, internal accounting controls or auditing matters, (b) possible violations of federal or state securities laws or regulations, (c) possible violations of other federal or state laws, such as the U.S. Foreign Corrupt Practices Act, or (d) possible violations of Corning’s Code of Conduct." The company's code od conduct does not coverlabor or human rights nor its supply chains, and the company does not disclose such a process for handling allegations relating to its supply chain policies that address forced labor.
(2) Not disclosed.</t>
  </si>
  <si>
    <t>(1)*Corning Incorporated (7 October 2019), "Corning Incorporated: Whistleblower Policy", https://s22.q4cdn.com/662497847/files/doc_downloads/governance_documents/2019/07/Whistleblower-Policy_7_10_2019_final.pdf.
*Corning Incorporated (undated), "Code of Conduct", http://q4live.s22.clientfiles.s3-website-us-east-1.amazonaws.com/662497847/files/doc_downloads/code_of_conduct/Corning_Code_of_Conduct.pdf. Accessed 10 February 2020.</t>
  </si>
  <si>
    <t>(1)*Hewlett Packard Enterprise (2019), "2019 Additional Disclosure", https://www.business-humanrights.org/sites/default/files/2020-01%20HPE%20Supplement%20for%20KTC.pdf, p. 4. 
*Hewlett Packard Enterprise, "EthicsPoint", https://secure.ethicspoint.com/domain/media/en/gui/44841/index.html. Accessed 7 January 2020.
*Hewlett Packard Enterprise (undated), "About EthicsPoint", https://secure.ethicspoint.com/domain/media/en/gui/44841/faq.pdf, p. 3. 
(2)*"Statement Pursuant to the California Transparency in Supply Chains Act of 2010 and the UK Modern Slavery Act of 2015", p. 6.
*Hewlett Packard Enterprise (approved 3 April 2019), "Statement Pursuant to the
California Transparency in Supply Chains Act of 2010 and the UK Modern Slavery Act of 2015", https://h20195.www2.hpe.com/V2/GetDocument.aspx?docname=A00005807ENW, p. 5.</t>
  </si>
  <si>
    <t>(1)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It states in its 2020 Additional Disclosure that it  "will require suppliers to immediately stop the violation and takes preventive plans if suppliers were found issues of forced labor and human trafficking". It does not provide details on time frames, responsibilities and investigation and remediation processes.
(2) Not disclosed. The company notes that there are no forced labor cases found in its supply chains, but also does not provide evidence of remediating other labor violations in its supply chains.</t>
  </si>
  <si>
    <t>(1)*Foxconn (2018), "Additional Disclosure", https://www.business-humanrights.org/sites/default/files/2018-04%20KTC%20ICT%20benchmark%20research_Foxconn_v1.xlsx.
*Foxconn (2020), "2020 Additional Disclosure", https://www.business-humanrights.org/sites/default/files/KTC%20ICT%20Benchmark%20Additional%20Disclosure%202020%20-%20Foxconn.pdf, p. 9.
(2) Foxconn (2020), "2020 Additional Disclosure", p. 9.</t>
  </si>
  <si>
    <t xml:space="preserve">(1)*Nokia (13 May 2019), "People and Planet Report 2018", https://www.nokia.com/sites/default/files/2019-05/Nokia_People_and_Planet_Report_2018.pdf, p. 96.
*Nokia (2020), "2020 Additional Disclosure", https://www.business-humanrights.org/sites/default/files/KTC%202020%20ICT%20Benchmark%20-%20Additional%20Disclosure%20-%20Nokia.pdf, p. 9.
*Nokia, "Nokia's Buisiness Ethics Helpline", https://secure.ethicspoint.com/domain/media/en/gui/478/index.html. Accessed 7 February 2020.
(2) Nokia (approved 27 June 2019), "Modern Slavery Statement", https://www.nokia.com/sites/default/files/2019-07/1191-modern-slavery-statement.pdf.
*Nokia (13 May 2019), "People and Planet Report 2018", https://www.nokia.com/sites/default/files/2019-05/Nokia_People_and_Planet_Report_2018.pdf, p. 110 and 113-114. </t>
  </si>
  <si>
    <t xml:space="preserve">(1) *Ericsson (2018) "Sustainability and Corporate Responsibility Report", https://www.ericsson.com/495ba6/assets/local/about-ericsson/sustainability-and-corporate-responsibility/documents/2018/sustainability-and-corporate-responsibility-report-2018.pdf, p. 170.
*Ericsson (2020), "2020 Additional Disclosure", https://www.business-humanrights.org/sites/default/files/KnowTheChain%202020%20ICT%20Benchmark%20-%20Additional%20Disclosure%20-%20Ericsson.pdf, p. 13.
(2)  "2020 Additional Disclosure", p. 14. </t>
  </si>
  <si>
    <t>HP discloses that in 2020 it is rolling out its program to understand how final assembly suppliers are auditing their own suppliers, based on the RBA code (which covers forced labor), to its display and printer suppliers. 
It does not disclose progress against any previous targets.</t>
  </si>
  <si>
    <t xml:space="preserve">*HP (2020), "Additional HP Disclosure for Know The Chain," https://www.business-humanrights.org/sites/default/files/2020-01%20KTC%20HP%20additional%20disclosure.pdf. Accessed 4 February 2020. </t>
  </si>
  <si>
    <t>The company states that its 2025 objective is to audit 100% of high risk suppliers, representing approximately 500 suppliers worldwide. Its audit includes an assessment of forced labor risks.
It does not disclose progress against any previous targets.</t>
  </si>
  <si>
    <t xml:space="preserve">*STMicroelectronics (2020), "Additional Disclosure," https://www.business-humanrights.org/sites/default/files/KnowTheChain%202020%20ICT%20benchmark%20-%20Additional%20Disclosure%20STMicroelectronics.pdf. Accessed 3 February 2020. </t>
  </si>
  <si>
    <r>
      <t>(1) Dell's Supplier Principles state</t>
    </r>
    <r>
      <rPr>
        <sz val="11"/>
        <color theme="5"/>
        <rFont val="Calibri"/>
        <family val="2"/>
        <scheme val="minor"/>
      </rPr>
      <t xml:space="preserve"> </t>
    </r>
    <r>
      <rPr>
        <sz val="11"/>
        <rFont val="Calibri"/>
        <family val="2"/>
        <scheme val="minor"/>
      </rPr>
      <t>that it "expects" its suppliers and their suppliers to comply with the RBA Code of Conduct (its supplier code links to RBA code version 6.0) which covers forced labor, child labor, and discrimination. However, the code limits the right to freedom of association and collective bargaining to conformance with local law.
(2) Yes. Homepage &gt; Corporate Responsibility &gt; (hover over Social Impact) Sustainable Supply Chain &gt; Accountability (Learn more) &gt; RBA Code of Conduct.
(3) The company uses the RBA Code of Conduct, which is reviewed every three years and includes input from RBA members and external stakeholders, as its supplier code of conduct.
(4) The company discloses that its Supplier Principles which include provisions to address forced labor and human trafficking form part of its standard contract language for all suppliers. It also states that new supplier orientations are hosted quarterly, and include training on the full RBA code and the company's vulnerable worker policy. 
(5) Dell discloses that it "expects" its suppliers and their suppliers to comply with the RBA Code of Conduct which has provisions on forced labor and human trafficking.</t>
    </r>
  </si>
  <si>
    <t xml:space="preserve">(1) and (4) Dell (revised December 2017), "Dell Supplier Principles", https://i.dell.com/sites/doccontent/corporate/corp-comm/en/Documents/dell-supplier-principles.pdf, p. 2.
(1) Dell (undated), "Policies and Positions", https://corporate.delltechnologies.com/en-gb/social-impact/reporting/policies-and-positions.htm. Accessed 16 October 2019.
(4) *Dell (July 2019), "Statement Against Slavery and Human Trafficking",  https://i.dell.com/sites/doccontent/corporate/corp-comm/en/Documents/dell-california-trafficking.pdf, p.1.
*Dell (December 2019), "At Dell Technologies, people are a priority," https://blog.dell.com/en-us/at-dell-technologies-people-are-a-priority/. Accessed 3 January 2020. </t>
  </si>
  <si>
    <t xml:space="preserve">(1) Hitachi (2018), "Hitachi Group CSR Procurement Guideline," http://www.hitachi.com/procurement/csr/csr/__icsFiles/afieldfile/2019/07/31/HSC_CSR_GB_E.pdf. Accessed 11 October 2019. 
(4-5) *Hitachi (2018), "Sustainability Report 2018", http://www.hitachi.com/sustainability/download/pdf/en_sustainability2018.pdf, p. 74. Accessed 10 October 2019. 
*Hitachi, "Sustainability Report 2019," http://www.hitachi.com/sustainability/download/pdf/en_sustainability2019_24.pdf, p. 116 and 117. Accessed 3 February 2020. </t>
  </si>
  <si>
    <t xml:space="preserve">(1) Dell discloses that its procurement executives review monthly reports on suppliers that include audit findings with any risks of forced labor and human trafficking and that they "hold suppliers accountable to address the risks". 
In addition, the company reports that its supply chain risk, tools and governance organization has a social and environmental responsibility (SER) team, which "consists of programs and operations teams responsible for reducing the risk of forced labor within the supply chain." It states this team works with procurement and manufacturing, and "includes specialists to monitor and train suppliers." 
(2) Not disclosed. Dell reports that its Board of Directors has an audit comittee, which "reviews updates from a multi-tier system of committees that meet quarterly, headed by the Global Risk and Compliance Council...which embeds risk management into operating processes and provides policy oversight." One such committee is the Enterprise Risk Steering Committee, which the company states coordinates "significant enterprise risk and response across business units, functions and geographies including review and approval of relevant risk management policies, standards and procedures." It states that there is a global enterprise risk assessment process "informed by external emerging risks, but also internal speak up mechanisms, investigations, remediation and continued improvement." However it is not clear that this includes oversight of forced labor risks in supply chains. </t>
  </si>
  <si>
    <t xml:space="preserve">(1) *Dell (July 2019), "Statement Against Slavery and Human Trafficking",  https://i.dell.com/sites/doccontent/corporate/corp-comm/en/Documents/dell-california-trafficking.pdf, p.2. 
*Dell (2020), "Additional Disclosure," https://www.business-humanrights.org/sites/default/files/KnowTheChain%202020%20ICT%20Benchmark%20-%20Additional%20Disclosure%20-%20Dell.pdf. Accessed 3 February 2020. 
(2) *Dell (2020), "Additional Disclosure." </t>
  </si>
  <si>
    <r>
      <t xml:space="preserve">(1) NXP discloses that the supplier code of conduct (which covers forced labor) is "owned by" its sustainability office, and approved by a social responsibility board comprising six executive directors. The company states that its </t>
    </r>
    <r>
      <rPr>
        <b/>
        <sz val="11"/>
        <rFont val="Calibri"/>
        <family val="2"/>
        <scheme val="minor"/>
      </rPr>
      <t>social responsibility board</t>
    </r>
    <r>
      <rPr>
        <sz val="11"/>
        <rFont val="Calibri"/>
        <family val="2"/>
        <scheme val="minor"/>
      </rPr>
      <t xml:space="preserve"> (a body comprised of corporate executives) also meets twice a year to discuss suppliers' performance including in relation to slavery and human trafficking. 
NXP discloses that its </t>
    </r>
    <r>
      <rPr>
        <b/>
        <sz val="11"/>
        <rFont val="Calibri"/>
        <family val="2"/>
        <scheme val="minor"/>
      </rPr>
      <t>social responsibility team</t>
    </r>
    <r>
      <rPr>
        <sz val="11"/>
        <rFont val="Calibri"/>
        <family val="2"/>
        <scheme val="minor"/>
      </rPr>
      <t xml:space="preserve"> is responsible for establishing policies and standards that meet or exceed the requirements of industry groups and customers. It states it is also responsible for conducting supply chain risk assessments with NXP's purchasing group to identify high-risk suppliers, and tracking and verifying suppliers' corrective actions. The team also works with external stakeholders such as NGOs and government agencies on issues such as slavery and human trafficking.
(2) Not disclosed. The company does not disclose board-level oversight including non-executive directors. While it refers to a Social Responsibility board, this is comprised of executive NXP leaders, not independent board directors. The company does disclose a board of directors comprised of non-executive directors but it is not clear that any have oversight of the companies policies on forced labor in supply chains. </t>
    </r>
  </si>
  <si>
    <t xml:space="preserve">(1) *NXP, "Supplier Engagement", https://www.nxp.com/about/about-nxp/about-nxp/corporate-responsibility/engagement/supplier-engagement:SUPPLIER-RESPONSIBILITY. Accessed 16 September 2019. 
*NXP Semiconductors (2019), "2018 Slavery and Human Trafficking Statement", https://www.nxp.com/docs/en/company-information/2018-NXP-MSA.pdf, p. 8. Accessed 4 October 2019. 
(2)  *NXP, "Supplier Engagement",
*NXP (2020), "Additional disclosure," https://www.business-humanrights.org/sites/default/files/KnowTheChain%20ICT%202020%20benchmark%20-%20Additional%20Disclosure%20-%20NXP.pdf. Accessed 4 February 2020. 
*NXP, "NXP Leadership Team," https://www.nxp.com/company/our-company/about-nxp/nxp-leadership-team:NXP-LEADERSHIP. Accessed 4 February 2020. </t>
  </si>
  <si>
    <t>(1) Dell discloses that it “conducts training for supply chain management professionals and manufacturing operations teams on the RBA Code of Conduct.” It discloses that global commodity managers and “other key relationship owners” receive this training and that it is conducted through a combination of in-person training, all-day workshops and online learning and that human trafficking is consistently covered in this training. 
(2) Dell discloses providing training to 811 leaders from 252 of its suppliers' factories in 2018. It discloses that instructors lead training sessions on its social and environmental requirements and on the RBA Code of Conduct. It also discloses that over 350 of its suppliers' factories are registered in its online training platforms which "supplement the RBA e-Learning Academy" and that the topics covered in 2018 include "managing worker feedback" and "working with labor brokers". It also discloses providing on-site training, roundtables, and networking sessions to "allow suppliers to connect with sustainability practitioners and provide deep dives into best practices" and that one of the topics covered in these sessions in 2018 included worker engagement and grievance mechanisms. It further discloses that in 2018 it held three workshops which covered the RBA Code of Conduct and which were attended by representatives from 45 supplier factories. The company also reports that new supplier orientations are hosted quarterly, and include training on the full RBA code and the company's vulnerable woker policy. However, it does not disclose the percentage of suppliers trained.
(3) The company discloses a pilot model which it states it is trialling with two of its larger suppliers "to assess and increase the efficiency of their own supplier audit organizations." It states that examples of what the model includes are a reinforcement of skills for social environmental responsibility focus areas, including capacity building in 2018 and 2019 "reaching auditors who perform multiple functions and have not yet received specific SER training." Other examples include "train-the-trainer" for sub-tier suppliers, and establishing risk assessment processes "and ensure the cascade into other stages of the supply chain to enable targeting of high-risk areas."
[Dell discloses holding workshops on the RBA audit protocols and sharing its own experience monitoring “OSPs”. It further discloses that it “provided suppliers with a self-assessment tool designed to monitor OSPs, audit tools, and included what we learned about closing corrective actions related to OSPs. In 2018, we shared our tools with 45 of our suppliers to support their efforts monitoring OSPs in their supply chain.” However, it is unclear what the company is referring to as “OSPs” and it does not seem to provide capacity-building for its suppliers to self-manage their supply chains.]</t>
  </si>
  <si>
    <t xml:space="preserve">(1) Dell (July 2019), "Statement Against Slavery and Human Trafficking",  https://i.dell.com/sites/doccontent/corporate/corp-comm/en/Documents/dell-california-trafficking.pdf, p.2.
(2) *Dell (2018), "Supply Chain Sustainability Progress", https://corporate.delltechnologies.com/content/dam/delltechnologies/assets/corporate/pdf/progress-made-real-reports/scs-report-2018.pdf, pp. 4 and 11.
*Dell (December 2019), "At Dell Technologies, people are a priority," https://blog.dell.com/en-us/at-dell-technologies-people-are-a-priority/. Accessed 3 January 2020. 
(3) *"Supply Chain Sustainability Progress", p. 11.
*Dell (December 2019), "At Dell Technologies, people are a priority," https://blog.dell.com/en-us/at-dell-technologies-people-are-a-priority/. Accessed 3 January 2020. </t>
  </si>
  <si>
    <t xml:space="preserve">(1) The company states that in 2016, it held a four-part webinar for employees responsible for procurement and human resources in Southeast Asia, because "the risk of forced labor is expected to be higher." It states that it invited speakers from NGOs and "businesses implementing advanced countermeasures were invited to lead the webinars." [It is assumed that the countermeasures refer to measures taken to address forced labor risks.] The company also states that it has developed an e-learning program for its employees which draws on specific case studies to convey "the importance of preventing forced labor and human trafficking problems before they occur." 
(2) Hitachi reports that it organizes procurement seminars for "information sharing and building capacity purpose." It reports that a procurement seminar in 2019 included "fundamental CSR philosophy, the CSR audit situation...and Hitachi's related policies." It is assumed that this includes its CSR Procurement Guidelines. However it is not clear what percentage of the company's first-tier suppliers have been trained on forced labor. 
(3) Not disclosed. Hitachi reports holding procurement seminars but it is not clear that this includes suppliers below the first-tier, or focus for first-tier suppliers on how to cascade policies to the next tier of suppliers. </t>
  </si>
  <si>
    <t xml:space="preserve">(1) *Hitachi (2018), "Sustainability Report 2018", http://www.hitachi.com/sustainability/download/pdf/en_sustainability2018.pdf, p. 55. Accessed 10 October 2019.
(2) *Hitachi (2020), "Additional Disclosure," https://www.business-humanrights.org/sites/default/files/KTC%20ICT%20Benchmark%20Additional%20Disclosure%202020%20-%20Hitachi.pdf. Accessed 3 February 2020. 
*Hitachi, "Sustainability Report 2019," http://www.hitachi.com/sustainability/download/pdf/en_sustainability2019_24.pdf, p. 117. Accessed 3 February 2020. 
</t>
  </si>
  <si>
    <t xml:space="preserve">(1) *HP (March 2019), "Modern Slavery Act Transparency Statement", https://h20195.www2.hp.com/V2/GetDocument.aspx?docname=c05388050, p. 6. Accessed 5 September 2019. 
*HP (2019), "Sustainable Impact Report 2018", http://h20195.www2.hp.com/v2/GetDocument.aspx?docname=c06293935, p. 74. Accessed 9 September 2019. 
(2) *HP (March 2019), "Modern Slavery Act Transparency Statement", https://h20195.www2.hp.com/V2/GetDocument.aspx?docname=c05388050, p. 6. Accessed 5 September 2019. 
*HP (2019), "Sustainable Impact Report 2018", p. 73 and 83. 
(3) *HP (2020), "Additional HP Disclosure for Know The Chain," https://www.business-humanrights.org/sites/default/files/2020-01%20KTC%20HP%20additional%20disclosure.pdf. Accessed 4 February 2020. 
* HP (2019), "Sustainable Impact Report 2018", p. 74. </t>
  </si>
  <si>
    <t>(1) Not disclosed.
(2) Canon discloses that it has committed to membership of the Responsible Business Alliance, which includes focus on eradicating forced labor. It does not disclose how it actively participates in this initiative. 
[Canon reports that it is a member of the Responsible Minerals Initiative, Japan Electronics and Information Technology Industries Association (JEITA), World Business Council for Sustainable Development,  CSR Europe, Council for Better Corporate Citizenship. 
It does not disclose details of its engagement with these initiatives, and does not disclose whether forced labor is addressed through such engagements.]</t>
  </si>
  <si>
    <t xml:space="preserve">*Canon (2017), "KnowTheChain engagement questions", https://www.business-humanrights.org/sites/default/files/KnowTheChain%20-%20ICT%20Sector%20Engagement%20Questions_Canon.pdf. Accessed 29 August 2019. 
*Canon (December 2019), "Canon commits to membership of the Responsible Business Alliance," https://global.canon/en/csr/news/20191225.html. Accessed 3 February 2020. </t>
  </si>
  <si>
    <t xml:space="preserve">(1)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2. Accessed 5 September 2019. 
*HP (2019), "Sustainable Impact Report 2018", http://www8.hp.com/h20195/v2/GetPDF.aspx/c06293935.pdf, p. 74. Accessed 6 September 2019. </t>
  </si>
  <si>
    <t xml:space="preserve">(1) Not disclosed.
(2) Microchip discloses that it has joined the Responsible Business Alliance as of January 2020. The company does not yet report on how it actively participates in this initiative. </t>
  </si>
  <si>
    <t xml:space="preserve">Microchip (January 2020), "Microchip joins Responsible Business Alliance (RBA) - the global industry coalition dedicated to corporate social responsibility," https://www.microchip.com/en/pressreleasepage/microchip-joins-responsible-business-alliance. Accessed 4 February 2020. </t>
  </si>
  <si>
    <t>(1) Not disclosed. NXP discloses that it works with Elevate's workplace of choice program on foreign migrant worker protection. It states that the program is helping to assess its Malaysian facility. However, this appears to take place within the company's own operations only. 
NXP also reports that it engages with Verite, but it is not clear whether this engagement involves the company's supply chains. The company also does not report engagement with local stakeholders on forced labor. 
[NXP states that it is a member of the Global Business Initiative, through which it engages with governments and civil society on human rights and alignment with the UN Guiding Principles but does not disclose any focus on forced labor. It also reports that it joined the European Partnership for Responsible Minerals, which is a partnership with governments, NGOs, and the private sector "aiming to increase the demand for responsibly sourced minerals" and improving human rights and working conditions in mining areas, but does not disclose how the initiative addresses forced labor specifically.]
[In addition it reports that its representatives speak at modern slavery and human rights conferences, such as the United Nations Forum on Business and Human Rights "on the topic of human rights due diligence across value chains" and the Modern Slavery Convention in London, and the Consumer Goods Forum on Ethical Recruitment in Singapore. However beyond  conferences targeted at peers, it is not clear how it engaged local stakeholders such as NGOs, unions, etcin contexts in which its suppliers operate.]
(2) NXP discloses that it is a full member of the Responsible Business Alliance, and has been elected to the Board of Directors. It discloses participating in RBA conferences such as the launch of the Responsible Labor Initiative, outreach meetings, and forced labor events. 
The company also reports that it is a member of the Global Business Coalition against Human Trafficking, which it states is a global coalition of companies committed to eradicating human trafficking in supply chains, including forced labor. It reports this is a forum for sharing best practices.</t>
  </si>
  <si>
    <t>(1-2) *NXP Semiconductors (2018), "2017 Slavery and Human Trafficking Statement", https://www.nxp.com/docs/en/supporting-information/HUMAN-TRAFICKING-STATEMENT-2017.pdf, pp. 7-8. Accessed 16 September 2019. 
*NXP Semiconductors (2019), "2018 Slavery and Human Trafficking Statement", https://www.nxp.com/docs/en/company-information/2018-NXP-MSA.pdf, p. 11 and 12. Accessed 4 February 2020. 
*NXP (2020), "Additional disclosure," https://www.business-humanrights.org/sites/default/files/KnowTheChain%20ICT%202020%20benchmark%20-%20Additional%20Disclosure%20-%20NXP.pdf. Accessed 4 February 2020.</t>
  </si>
  <si>
    <t xml:space="preserve">(1) Not disclosed. STMicroelectronics states that participating in initiatives such as the RBA and Enterprises pour les Droits de l'Homme enables it to "work with customers and suppliers to take the lead on understanding and addressing our risks in regions where we operate" but does not disclose examples of how it has worked with NGOs to address supply chain forced labor risks in local contexts. 
(2) The company discloses that it is a member of the RBA since 2005. However, it does not disclose detail on how it actively participates in this initiative to address forced labor risks. </t>
  </si>
  <si>
    <t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39. Accessed 1 October 2019. 
(2)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t>
  </si>
  <si>
    <t>(1) NXP discloses a supplier list comprising 98% of its procurement expenditure for 2018. It includes the names, but not addresses, of its suppliers. 
(2) In its conflict minerals report, NXP discloses a list of smelters and refiners of 3TG in its supply chains. 
(3) NXP discloses that it is a member of the Responsible Minerals Initiative. It also discloses a list of the countries of origin for 3TG in its supply chains. 
(4) The company states that during audits in 2018, 559 workers were interviewed, of which 33% were male and 67% were female. In 2017, the company disclosed that the total number of workers was approximately 31,000. 
[The company's audit operations manual states that as part of worker interviews the company records the gender breakdown; age range of interviewed workers and length of service; the shift they are working; whether they attended freely; whether they were coerced; and any issues of privacy. However, the company does not disclose all of this information.]</t>
  </si>
  <si>
    <t xml:space="preserve">(1) Not disclosed. Qualcomm reports a list of the names (but not addresses) of its nine "primary" semiconductor manufacturing suppliers, comprising nine suppliers and states that they are in the Asia-Pacific region. It is not clear what percentage of the company's spend this covers (nor a full list of sourcing countries). 
[The company also states that most of its foundry, semiconductor assembly and test suppliers are in the Asia-Pacific region.] 
(2) Qualcomm discloses a list of smelters and refiners in its supply chains, including the countries in which they are based.
(3) Qualcomm states that it is a member of the Responsible Minerals Initiative, and as such works on tracing its raw materials. However, it does not disclose the sourcing countries of raw materials at risk of forced labor. 
(4) Not disclosed. The company reports that through RBA instruments such as self-assessment questionnaires, it assesses suppliers' workforce including gathering information on gender and age, and whether there are migrant or student workers. However, it does not disclose any data points on this information. </t>
  </si>
  <si>
    <t xml:space="preserve">(1) *Qualcomm, "Supply Chain Management", https://www.qualcomm.com/company/sustainability/priorities/sustainable-product-design/supply-chain-management. Accessed 23 August 2019.  
*Qualcomm (2018), "2018 Sustainability Report", https://www.qualcomm.com/media/documents/files/2018-qualcomm-sustainability-report.pdf, p. 5. Accessed 23 August 2019. 
*Qualcomm (2020), "Additional disclosure," https://www.business-humanrights.org/sites/default/files/KTC%202020%20ICT%20benchmark%20-%20Additional%20Disclosure%20-%20Qualcomm.pdf. Accessed 3 February 2020. 
(2-3) Qualcomm (2018), "Conflict Minerals Report", https://www.qualcomm.com/media/documents/files/2018-conflict-minerals-report.pdf. Accessed 23 August 2019. 
(4) Qualcomm (2018), "Further additional disclosure", https://www.business-humanrights.org/sites/default/files/KTC%20ICT_Additional%20disclosure%202018%20Qualcomm%202.pdf. Accessed 27 August 2019. </t>
  </si>
  <si>
    <t xml:space="preserve">(1) HP discloses that it assesses emerging risks in its supply chains at global, regional, and local levels. It uses information from its supplier monitoring program, worker engagement, its stakeholder network, and other external sources to look for risks of forced labor and human trafficking. It reports that it engages with stakeholders through interviews and capability building, including industry bodies, governments, socially responsible investors, and NGOs to understand risks of forced labor. It also refers to external data including research, reports, indices from governments and reputable research institutions. It considers risk indicators for forced labor to be the employment of vulnerable groups, the use of third party agent in the recruitment or management of workers, and supplier operations in at-risk geographic areas. The company specifies that it has direct business relationships with suppliers that represent up to four tiers of manufacturing "including materials, components, sub-assemblies, branded components, and final assembly suppliers" and states all these tiers are included in its supplier risk assessment program. 
HP states that its foreign migrant worker risk assessment for manufacturing suppliers considers where the supplier is based, the manufacturing process, supplier reputational and business information, and external stakeholder information. 
(2) HP discloses that it believes foreign migrant workers are especially at risk "for exploitative labor practices and forced labor." It also notes that student dispatch workers in its supply chains may be more vulnerable to risks of modern slavery. 
Additionally, the company states that forced labor risks occur through the recruitment process, highlighting that labor agents may withhold workers' documentation, charge fees, "give deceptive information, and provide contracts that foreign worker cannot understand."
The company states that its supplier risk assessment program includes multiple tiers of its supply chains but does not specify which tiers of its supply chain it has identified forced labor risks in. </t>
  </si>
  <si>
    <t xml:space="preserve">(1) *HP, "CA Transparency in Supply Chains Act of 2010," http://h20195.www2.hp.com/V2/GetDocument.aspx?docname=c06009255, pp. 1-2.
*HP (March 2019), "Modern Slavery Act Transparency Statement", https://h20195.www2.hp.com/V2/GetDocument.aspx?docname=c05388050, p. 2. Accessed 5 September 2019. 
*HP (2020), "Additional HP Disclosure for Know The Chain," https://www.business-humanrights.org/sites/default/files/2020-01%20KTC%20HP%20additional%20disclosure.pdf. Accessed 4 February 2020. 
(2) *HP (March 2019), "Modern Slavery Act Transparency Statement", p. 3.
*HP, "People: Labor", https://www8.hp.com/us/en/hp-information/global-citizenship/society/capabilitybuilding.html?jumpid=in_r138_us/en/corp/supplier_ser_requirements/in-page-nav/labor. Accessed 9 September 2019. 
*HP (2020), "Additional HP Disclosure for Know The Chain." </t>
  </si>
  <si>
    <r>
      <t xml:space="preserve">(1) NXP discloses that all of its approximately 10,000 suppliers are included in its annual risk assessment. It reports that it uses Maplecroft data to identify countries with human rights issues including forced labor and migrant worker index. It states that it also analyzes which suppliers are critical to its products and annual spend. NXP also reports that it engages with Versik Maplecroft and Verité Cumulus as part of the risk assessment annually, which provides it with an overview of inherent risk and predictive models including for forced labor. [It states Cumulus maps the company's labor agencies, though it is not clear that this refers to labor agencies used by the company's suppliers.]
NXP reports that both geographic risk and product risk are taken into account. Countries where suppliers are based which have weak regulations and inadequate enforcement of labor rights will be assigned a risk score. Use of foreign migrant workers will also factor into the geographic risk. It states that product risk includes an assessment of the materials used. These risk scores are updated on an annual basis. 
(2) The company states that its high-risk suppliers are in Asia, and the top three high risk countries are </t>
    </r>
    <r>
      <rPr>
        <b/>
        <sz val="11"/>
        <rFont val="Calibri"/>
        <family val="2"/>
        <scheme val="minor"/>
      </rPr>
      <t>Thailand, China</t>
    </r>
    <r>
      <rPr>
        <sz val="11"/>
        <rFont val="Calibri"/>
        <family val="2"/>
        <scheme val="minor"/>
      </rPr>
      <t xml:space="preserve">, and </t>
    </r>
    <r>
      <rPr>
        <b/>
        <sz val="11"/>
        <rFont val="Calibri"/>
        <family val="2"/>
        <scheme val="minor"/>
      </rPr>
      <t>Malaysia</t>
    </r>
    <r>
      <rPr>
        <sz val="11"/>
        <rFont val="Calibri"/>
        <family val="2"/>
        <scheme val="minor"/>
      </rPr>
      <t xml:space="preserve">. 
For foreign migrant workers specifically, the company states that suppliers in Taiwan, China, Malaysia, </t>
    </r>
    <r>
      <rPr>
        <b/>
        <sz val="11"/>
        <rFont val="Calibri"/>
        <family val="2"/>
        <scheme val="minor"/>
      </rPr>
      <t>Singapore</t>
    </r>
    <r>
      <rPr>
        <sz val="11"/>
        <rFont val="Calibri"/>
        <family val="2"/>
        <scheme val="minor"/>
      </rPr>
      <t xml:space="preserve"> and </t>
    </r>
    <r>
      <rPr>
        <b/>
        <sz val="11"/>
        <rFont val="Calibri"/>
        <family val="2"/>
        <scheme val="minor"/>
      </rPr>
      <t>Korea</t>
    </r>
    <r>
      <rPr>
        <sz val="11"/>
        <rFont val="Calibri"/>
        <family val="2"/>
        <scheme val="minor"/>
      </rPr>
      <t xml:space="preserve"> are marked as at-risk. 
NXP also discloses that the most critical human rights issues in its business, including supply chains, include </t>
    </r>
    <r>
      <rPr>
        <b/>
        <sz val="11"/>
        <rFont val="Calibri"/>
        <family val="2"/>
        <scheme val="minor"/>
      </rPr>
      <t>no fees, contracts, and retention of passports</t>
    </r>
    <r>
      <rPr>
        <sz val="11"/>
        <rFont val="Calibri"/>
        <family val="2"/>
        <scheme val="minor"/>
      </rPr>
      <t xml:space="preserve">. 
NXP also states that </t>
    </r>
    <r>
      <rPr>
        <b/>
        <sz val="11"/>
        <rFont val="Calibri"/>
        <family val="2"/>
        <scheme val="minor"/>
      </rPr>
      <t>passport retention by labor brokers of migrant workers in Malaysia</t>
    </r>
    <r>
      <rPr>
        <sz val="11"/>
        <rFont val="Calibri"/>
        <family val="2"/>
        <scheme val="minor"/>
      </rPr>
      <t xml:space="preserve"> is commonplace, and that the use of recruitment and labor agencies increases the risk of forced labor. 
In its 2020 additional disclosure, the company points to risks of forced labor and other forms of modern slavery by </t>
    </r>
    <r>
      <rPr>
        <b/>
        <sz val="11"/>
        <rFont val="Calibri"/>
        <family val="2"/>
        <scheme val="minor"/>
      </rPr>
      <t>sub-tier labor agents in Indonesia</t>
    </r>
    <r>
      <rPr>
        <sz val="11"/>
        <rFont val="Calibri"/>
        <family val="2"/>
        <scheme val="minor"/>
      </rPr>
      <t>. It identifies this as a sending country of foreign migrant workers, and its video identifies risks of passport retention and excessive working hours. 
[NXP discloses that it has identified risks within its mineral supply chains and states this is "multi-level tiered well below NXP's supply chain" and that it works with sub-suppliers to address the risks it has identified. It does not specify that forced labor has been identified as a risk.]</t>
    </r>
  </si>
  <si>
    <t xml:space="preserve">(1-2) *NXP Semiconductors (2018), "2017 Slavery and Human Trafficking Statement", https://www.nxp.com/docs/en/supporting-information/HUMAN-TRAFICKING-STATEMENT-2017.pdf, p. 14 and 17. Accessed 16 September 2019. 
*NXP Semiconductors (2019), "2018 Slavery and Human Trafficking Statement", https://www.nxp.com/docs/en/company-information/2018-NXP-MSA.pdf, p. 21, 22, and 10. Accessed 4 October 2019. 
*NXP (2020), "Additional disclosure," https://www.business-humanrights.org/sites/default/files/KnowTheChain%20ICT%202020%20benchmark%20-%20Additional%20Disclosure%20-%20NXP.pdf. Accessed 4 February 2020.
*NXP, "Corporate Responsibility: NXP's Ethical Recruiting Documentary," https://www.nxp.com/company/our-company/about-nxp/corporate-responsibility:CORP_SOCIAL_RESP. Accessed 4 February 2020. </t>
  </si>
  <si>
    <t xml:space="preserve">(1) *Dell (2017), "Responsible Sourcing: Raw Materials Sourcing Report", https://i.dell.com/sites/doccontent/corporate/corp-comm/en/Documents/sourcing-report.pdf?newtab=true, pp. 3-4 and 6-8.
*Dell (2018), "Supply Chain Sustainability Progress", https://corporate.delltechnologies.com/content/dam/delltechnologies/assets/corporate/pdf/progress-made-real-reports/scs-report-2018.pdf, p. 19.
*Dell, "Conflict Minerals Report," https://www.sec.gov/Archives/edgar/data/1571996/000157199619000022/exhibit101.htm. Accessed 9 January 2020. 
*Dell, "Responsible Sourcing Policy," http://i.dell.com/sites/doccontent/corporate/corp-comm/en/Documents/conflict-minerals-policy.pdf?newtab=true. Accessed 9 January 2020.
(3) *Dell (revised December 2017), "Dell Supplier Principles", https://i.dell.com/sites/doccontent/corporate/corp-comm/en/Documents/dell-supplier-principles.pdf, p. 5.
*Dell (December 2019), "At Dell Technologies, people are a priority," https://blog.dell.com/en-us/at-dell-technologies-people-are-a-priority/. Accessed 3 January 2020. </t>
  </si>
  <si>
    <t xml:space="preserve">(1) *Hitachi, "Sustainability Report 2019," http://www.hitachi.com/sustainability/download/pdf/en_sustainability2019_24.pdf, p. 118 and 119. Accessed 3 February 2020. 
*Hitachi, "Hitachi Group Codes of Conduct", http://www.hitachi.com/corporate/about/conduct/pdf/conduct_e.pdf. Accessed 15 October 2019. </t>
  </si>
  <si>
    <t xml:space="preserve">*Microchip (2019), "Specialized Disclosure Report", http://ww1.microchip.com/downloads/en/DeviceDoc/Form%20SD%20and%20CMR%20as%20filed%205-31-2019%20(Conflict%20Minerals).pdf. Accessed 20 August 2019. 
*Microchip, "Sustainability Report 2018," http://ww1.microchip.com/downloads/en/Legal_Documents/2018%20Microchip%20Sustainability%20Report.pdf, p. 31. Accessed 10 February 2020. </t>
  </si>
  <si>
    <t xml:space="preserve">(1) *NXP Semiconductors (2018), "2017 Slavery and Human Trafficking Statement", https://www.nxp.com/docs/en/supporting-information/HUMAN-TRAFICKING-STATEMENT-2017.pdf, p. 14. Accessed 16 September 2019. 
*NXP (February 2019), "NXP's responsibly sourced minerals policy", https://www.nxp.com/docs/en/supporting-information/NXP-STATEMENT-CONFLICT-MINERALS.pdf, p. 13. Accessed 18 September 2019. 
*NXP, "Conflict Minerals", https://www.nxp.com/about/about-nxp/about-nxp/corporate-responsibility/conflict-minerals:CONFLICT-MINERALS. Accessed 18 September 2019. 
*NXP (2019), "Conflict Minerals Report 2018", https://www.nxp.com/docs/en/nxp/supporting-information/NXP-SEC-EXCHANGE.pdf. Accessed 17 September 2019. 
(2-3) *NXP Semiconductors (2018), "2017 Slavery and Human Trafficking Statement", p. 14. 
*NXP Semiconductors (2019), "2018 Slavery and Human Trafficking Statement", https://www.nxp.com/docs/en/company-information/2018-NXP-MSA.pdf, p. 25 and 28. Accessed 4 October 2019. 
*NXP, "Supplier scorecard criteria", https://www.business-humanrights.org/sites/default/files/2%20NXP%20Score%20Card%20Criteria.pdf. Accessed 18 September 2019.
(4) NXP Semiconductors (2019), "2018 Slavery and Human Trafficking Statement", p. 25.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</si>
  <si>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*STMicroelectronics (2018), "Conflict Minerals Report 2017," https://investors.st.com/static-files/0f4c2f2c-cc5b-4b87-a314-0127910907f2. Accessed 2 October 2019. </t>
  </si>
  <si>
    <t>Dell discloses in its Supplier Principles that compliance with these principles, which include provisions on forced labor "is a condition of doing business with Dell". Dell discloses that its “supplier governance begins with a thorough review of potential suppliers and partners prior to onboarding” that includes site surveys and manufacturing qualification. It states that the assessment includes an evaluation of factors that indicate risks of forced labor, and if a supplier is classified as high risk, they complete an audit based on the RBA code of conduct as part of the qualification process. It states that if a supplier does not meet the requirements, it works with them to improve their performance and complete corrective actions. However, it does not disclose outcomes of this process.</t>
  </si>
  <si>
    <t xml:space="preserve">*Dell (2018), "Dell Supply Chain Assurance", https://i.dell.com/sites/csdocuments/CorpComm_Docs/en/supply-chain-assurance.pdf?newtab=true, p. 3.
*Dell (revised December 2017), "Dell Supplier Principles", https://i.dell.com/sites/doccontent/corporate/corp-comm/en/Documents/dell-supplier-principles.pdf, p. 1.
*Dell (2020), "Additional Disclosure," https://www.business-humanrights.org/sites/default/files/KnowTheChain%202020%20ICT%20Benchmark%20-%20Additional%20Disclosure%20-%20Dell.pdf. Accessed 3 February 2020. 
</t>
  </si>
  <si>
    <t xml:space="preserve">*HP (2019), "Sustainable Impact Report 2018", http://www8.hp.com/h20195/v2/GetPDF.aspx/c06293935.pdf, p. 81. Accessed 6 September 2019. 
*HP (2016), "Supply chain responsibility: our approach," http://www8.hp.com/h20195/v2/getpdf.aspx/c04945685.pdf, p. 5, 3. Accessed 9 September 2019.
*HP (2020), "Additional HP Disclosure for Know The Chain," https://www.business-humanrights.org/sites/default/files/2020-01%20KTC%20HP%20additional%20disclosure.pdf. Accessed 4 February 2020. </t>
  </si>
  <si>
    <t xml:space="preserve">Microchip, "Sustainability Report 2018," http://ww1.microchip.com/downloads/en/Legal_Documents/2018%20Microchip%20Sustainability%20Report.pdf, p. 32. Accessed 10 February 2020.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</si>
  <si>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70 and 77. Accessed 1 October 2019. 
*STMicroelectronics (2020), "Additional Disclosure," https://www.business-humanrights.org/sites/default/files/KnowTheChain%202020%20ICT%20benchmark%20-%20Additional%20Disclosure%20STMicroelectronics.pdf. Accessed 3 February 2020. </t>
  </si>
  <si>
    <r>
      <t xml:space="preserve">(1) HP discloses that it has purchasing agreements or purchase order terms and conditions in place with direct suppliers, which requires them to comply with regulations on forced labor and human trafficking as specified in its supplier code of conduct. However, it does not disclose the contract language and the supplier code of conduct limits the right to freedom of association to conformance with local law only. 
(2) Not disclosed. The company states the percentage of suppliers with such contracts may vary as it onboards new suppliers and terminates others. 
(3) The company's </t>
    </r>
    <r>
      <rPr>
        <sz val="11"/>
        <color theme="9"/>
        <rFont val="Calibri"/>
        <family val="2"/>
        <scheme val="minor"/>
      </rPr>
      <t>foreign migrant worker standard requires suppliers to have direct contracts with recruitment agents which include adherence to the HP supplier code of conduct</t>
    </r>
    <r>
      <rPr>
        <sz val="11"/>
        <rFont val="Calibri"/>
        <family val="2"/>
        <scheme val="minor"/>
      </rPr>
      <t xml:space="preserve">. However, the supplier code of conduct limits the right to freedom of association to conformance with local law only, and this appears to apply to agencies only rather than lower-tier suppliers. </t>
    </r>
  </si>
  <si>
    <t xml:space="preserve">(1) HP, "CA Transparency in Supply Chains Act of 2010," http://h20195.www2.hp.com/V2/GetDocument.aspx?docname=c06009255, p. 3. 
(2) *HP (2020), "Additional HP Disclosure for Know The Chain," https://www.business-humanrights.org/sites/default/files/2020-01%20KTC%20HP%20additional%20disclosure.pdf. Accessed 4 February 2020. 
(3) HP (2015), "HP Supply Chain Foreign Migrant Worker Standard", http://h20195.www2.hp.com/V2/GetDocument.aspx?docname=c04484646. Accessed 6 September 2019. </t>
  </si>
  <si>
    <t>(1) NXP discloses that in 2015 it introduced language into supplier contracts which requires them to comply with the supplier code of conduct which covers forced labor and other ILO core labor standards, but limits the right to freedom of association to conformance with local law only. 
(2) Not disclosed. The company states that 99% of its suppliers have signed the supplier code of conduct conformity statement, but does not disclose the percentage of contracts which include the code. 
(3) Not disclosed. In its auditable standards, NXP states that it is a minimum requirement that "ethic business policies are incorporated into contracts (or similar) with suppliers and onsite contractors." This appears to refer to business ethics rather than policies relating to forced labor and other labor rights standards (the standard refers to bribery, corruption, extortion and embezzlement).</t>
  </si>
  <si>
    <t xml:space="preserve">(1) NXP, "Supplier Engagement", https://www.nxp.com/about/about-nxp/about-nxp/corporate-responsibility/engagement/supplier-engagement:SUPPLIER-RESPONSIBILITY. Accessed 16 September 2019. 
(2) NXP Semiconductors (2018), "2017 Slavery and Human Trafficking Statement", https://www.nxp.com/docs/en/supporting-information/HUMAN-TRAFICKING-STATEMENT-2017.pdf, p. 14. Accessed 16 September 2019. 
(3) NXP (2018), "NXP Auditable Standards on Social Responsibility," https://www.nxp.com/docs/en/supporting-information/NXP-Auditable-Standards-on-Social-esponsibility.pdf, p. 83. Accessed 4 February 2020. </t>
  </si>
  <si>
    <t xml:space="preserve">(1) Qualcomm discloses its purchase order terms and conditions, which include a clause requiring suppliers to comply with the supplier code of conduct (RBA Code version 6). The RBA code incorporates forced labor, child labor and non-discrimination, but limits the right to freedom of association and collective bargaining to conformance with local law.
(2) The company reports that 100% of its supplier contracts require conformance to the supplier code of conduct. It states this includes the top 90% of its product-related spend. While the company's supplier code incorporates forced labor, child labor and non-discrimination, it limits the right to freedom of association and collective bargaining to conformance with local law. 
(3) Not disclosed. Qualcomm states that its code requirements include that suppliers shall require next-tier suppliers to acknowledge and implement the code, but does not report that it is required to be integrated into their contracts with next-tier suppliers. </t>
  </si>
  <si>
    <t xml:space="preserve">(1) Qualcomm (1 February 2019), "Qualcomm terms and conditions of purchase", https://sp.qualcomm.com/procurement/TandC/QCOM_GTC_of_Purchase.pdf, p. 19. Accessed 23 August 2019. 
(2-3) *Qualcomm (2020), "Additional disclosure," https://www.business-humanrights.org/sites/default/files/KTC%202020%20ICT%20benchmark%20-%20Additional%20Disclosure%20-%20Qualcomm.pdf. Accessed 3 February 2020. </t>
  </si>
  <si>
    <t xml:space="preserve">(1) STMicroelectronics reports that the RBA code is integrated into contracts. The RBA Code covers forced labor, child labor, and discrimination. However, the code limits the right to freedom of association and collective bargaining to conformance with local law.
(2) Not disclosed. The company states that 93% of material supplier and 89% of equipment and parts suppliers have signed an agreement to comply with the RBA code, but it is not clear that this refers to supplier contracts. 
(3) Not disclosed. It discloses that suppliers commit to deploying the RBA code, and they are required to deploy it to their suppliers, but does not comment on whether they are required to integrate the code into contracts. </t>
  </si>
  <si>
    <t xml:space="preserve">*STMicroelectronics (2020), "Additional Disclosure," https://www.business-humanrights.org/sites/default/files/KnowTheChain%202020%20ICT%20benchmark%20-%20Additional%20Disclosure%20STMicroelectronics.pdf. Accessed 3 February 2020.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*STMicroelectronics (2019), "2019 Sustainability Report", https://www.st.com/content/ccc/resource/corporate/financial/quarterly_report/group0/ed/d9/47/32/a4/d6/42/01/ST_Sustainability_Report_2019/files/ST_Sustainability_Report_2019.pdf/_jcr_content/translations/en.ST_Sustainability_Report_2019.pdf, p. 77. Accessed 1 October 2019. </t>
  </si>
  <si>
    <r>
      <t xml:space="preserve">(1) </t>
    </r>
    <r>
      <rPr>
        <sz val="11"/>
        <color theme="9"/>
        <rFont val="Calibri"/>
        <family val="2"/>
        <scheme val="minor"/>
      </rPr>
      <t xml:space="preserve">Dell discloses holding a workshop for suppliers in 2018 to which it "invited a supplier skilled in managing risks associated with labor agents to present on their practices". </t>
    </r>
    <r>
      <rPr>
        <sz val="11"/>
        <rFont val="Calibri"/>
        <family val="2"/>
        <scheme val="minor"/>
      </rPr>
      <t>It disclosed that this supplier emphasised how direct hiring of workers reduces risks of excessive fees being charged to migrant workers. However, it does not disclose a policy requiring direct employment in its supply chains.
(2) Not disclosed. Dell discloses that its supplier audits include monitoring suppliers' management and oversight of their own suppliers "with a particular emphasis on labor brokers". However, it does not explicitly disclose requiring employment and recruitment agencies used by its suppliers to respect the ILO core labor standards.
In its 2020 additional disclosure, the company states "suppliers are to cascade RBA requirements down to their suppliers (including labor agents) per the management systems section of the RBA code." However it is not clear within the company's supplier principles or vulnerable worker policy that labor agents are required to comply. 
(3) Not disclosed.</t>
    </r>
  </si>
  <si>
    <t xml:space="preserve">(1) Dell (2018), "Supply Chain Sustainability Progress", https://corporate.delltechnologies.com/content/dam/delltechnologies/assets/corporate/pdf/progress-made-real-reports/scs-report-2018.pdf, p. 11.
(2)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*Dell, "Human Rights and Labor Policy Statement," https://i.dell.com/sites/doccontent/corporate/corp-comm/en/Documents/human-rights-labor.pdf. Accessed 3 February 2020. </t>
  </si>
  <si>
    <t xml:space="preserve">*HP (2015), "HP Supply Chain Foreign Migrant Worker Standard", http://h20195.www2.hp.com/V2/GetDocument.aspx?docname=c04484646. Accessed 6 September 2019. </t>
  </si>
  <si>
    <t xml:space="preserve">(1) Not disclosed. The company reports that it has sought to eliminate outsourcing agents "and work directly with source country agents." However, it is unclear that these efforts relate to the company's supply chains. 
(2-3) Not disclosed. STMicroelectronics states that suppliers commit to deploying the RBA code but does not comment on whether recruitment and employment agencies are required to comply.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</si>
  <si>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t>
  </si>
  <si>
    <r>
      <t>(1) HP's foreign migrant worker standard states that foreign migrant workers shall not be required to pay for employment, and the costs and fees associated with recruitment (including travel and processing) should be covered by the supplier. 
(2) The company's foreign migrant worker standard states that suppliers should pay the costs of recruitment directly wherever possible, and where it is not possible or where the worker is legally required to pay a fee, the worker should be reimbursed "as soon as practicable upon arrival, but no later than one month after the worker's arrival in the receiving country." HP reports that it has "confirmed" remediation to more than 1000 workers in its operations and supply chains "including more than $1.2 million USD in repayments."</t>
    </r>
    <r>
      <rPr>
        <sz val="11"/>
        <color theme="5"/>
        <rFont val="Calibri"/>
        <family val="2"/>
        <scheme val="minor"/>
      </rPr>
      <t xml:space="preserve"> </t>
    </r>
    <r>
      <rPr>
        <sz val="11"/>
        <rFont val="Calibri"/>
        <family val="2"/>
        <scheme val="minor"/>
      </rPr>
      <t xml:space="preserve">
</t>
    </r>
    <r>
      <rPr>
        <sz val="11"/>
        <color theme="9"/>
        <rFont val="Calibri"/>
        <family val="2"/>
        <scheme val="minor"/>
      </rPr>
      <t xml:space="preserve">It also provides some information on how it works to prevent payment of fees: It reports that it works to build suppliers' capabilities through partnering with external organizations "that can provide guidance on the ethical management of recruiting foreign migrant workers" and states that this can involve the external organization conducting their own worker interviews, reviewing documentation, and researching migration costs. </t>
    </r>
  </si>
  <si>
    <t xml:space="preserve">(1) HP (2015), "HP Supply Chain Foreign Migrant Worker Standard", http://h20195.www2.hp.com/V2/GetDocument.aspx?docname=c04484646. Accessed 6 September 2019. 
(2) *HP (March 2019), "Modern Slavery Act Transparency Statement", https://h20195.www2.hp.com/V2/GetDocument.aspx?docname=c05388050, p. 6. Accessed 5 September 2019. 
*HP (2020), "Additional HP Disclosure for Know The Chain," https://www.business-humanrights.org/sites/default/files/2020-01%20KTC%20HP%20additional%20disclosure.pdf. Accessed 4 February 2020. </t>
  </si>
  <si>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Qualcomm discloses that 100% of suppliers disclosed in their RBA self-assessment questionnaire that no fees had been paid by workers. However, Qualcomm does not disclose any evidence of fee repayment to workers in its supply chains, or further details on a process for verifying whether workers have paid fees beyond a self-assessment questionnaire. </t>
  </si>
  <si>
    <t xml:space="preserve">(1-2) Qualcomm, "Supply chain management", https://www.qualcomm.com/company/sustainability/priorities/sustainable-product-design/supply-chain-management. Accessed 23 August 2019. 
(2) *Qualcomm (2020), "Additional disclosure," https://www.business-humanrights.org/sites/default/files/KTC%202020%20ICT%20benchmark%20-%20Additional%20Disclosure%20-%20Qualcomm.pdf. Accessed 3 February 2020. </t>
  </si>
  <si>
    <r>
      <t xml:space="preserve">(1) The company uses the RBA Code version 6.0, which includes a provision that workers shall not be required to pay employers’ or agents’ recruitment fees or other related fees for their employment. 
(2) The company uses RBA Code version 6.0 which includes a provision that employment related fees paid by workers shall be reimbursed to the workers. STMicroelectronics discloses that it "verified on-site the reimbursement of 169 Chinese workers in a subcontractor facility in Singapore." </t>
    </r>
    <r>
      <rPr>
        <sz val="11"/>
        <color rgb="FFFF0000"/>
        <rFont val="Calibri"/>
        <family val="2"/>
        <scheme val="minor"/>
      </rPr>
      <t xml:space="preserve">
</t>
    </r>
  </si>
  <si>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*STMicroelectronics (2020), "Additional Disclosure," https://www.business-humanrights.org/sites/default/files/KnowTheChain%202020%20ICT%20benchmark%20-%20Additional%20Disclosure%20STMicroelectronics.pdf. Accessed 3 February 2020. </t>
  </si>
  <si>
    <r>
      <t xml:space="preserve">(1) Dell discloses that its supplier audits include monitoring suppliers' management and oversight of their own suppliers "with a particular emphasis on labor brokers". However, it does not disclose evidence that audits of employment or recruitment agencies have been undertaken, such as a summary of the outcomes.
(2) </t>
    </r>
    <r>
      <rPr>
        <sz val="11"/>
        <color theme="9"/>
        <rFont val="Calibri"/>
        <family val="2"/>
        <scheme val="minor"/>
      </rPr>
      <t>Dell discloses holding a workshop for suppliers in 2018 to which it "invited a supplier skilled in managing risks associated with labor agents to present on their practices".</t>
    </r>
    <r>
      <rPr>
        <sz val="11"/>
        <rFont val="Calibri"/>
        <family val="2"/>
        <scheme val="minor"/>
      </rPr>
      <t xml:space="preserve"> It disclosed that this supplier emphasised how direct hiring of workers reduces risks of excessive fees being charged to migrant workers.
The company also discloses that it "shared research on labor and recruitment costs from the RBA's Responsible Labor Initiative with suppliers" to allow for "cost quote analysis of labor brokers to identify risk of costs borne by the workers."
[It discloses collaborating with industry peers through the Responsible Labor Initiative by using the "Fair Hiring Initiative to address identified risks in the supply chain to drive accountability and corrective actions with suppliers."]</t>
    </r>
  </si>
  <si>
    <t>(1)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(2) *Dell (2018), "Supply Chain Sustainability Progress", https://corporate.delltechnologies.com/content/dam/delltechnologies/assets/corporate/pdf/progress-made-real-reports/scs-report-2018.pdf, p. 11.
*Dell (December 2019), "At Dell Technologies, people are a priority," https://blog.dell.com/en-us/at-dell-technologies-people-are-a-priority/. Accessed 3 January 2020. 
*Dell (July 2019), "Statement Against Slavery and Human Trafficking",  https://i.dell.com/sites/doccontent/corporate/corp-comm/en/Documents/dell-california-trafficking.pdf, p. 2.</t>
  </si>
  <si>
    <r>
      <t xml:space="preserve">(1) HP's foreign migrant worker standard requires that suppliers should "conduct regular audits of recruitment agents to ensure that they meet the requirements specified in the contract, this standard, and the HP supplier code of conduct." Furthermore, it requires that recruitment agents should conduct due diligence on their sub-agents, and should disclose the details of sub-agents to suppliers, including the terms of agreement.  
The company does not disclose details of the audits undertaken, such as a summary of audit outcomes or the number or percentage of agencies audited. 
(2) HP reports that its Director of Human Rights and Supply Chain Responsibility is the chair for the </t>
    </r>
    <r>
      <rPr>
        <b/>
        <sz val="11"/>
        <rFont val="Calibri"/>
        <family val="2"/>
        <scheme val="minor"/>
      </rPr>
      <t>steering committee of the RBA Responsible Labor Initiative</t>
    </r>
    <r>
      <rPr>
        <sz val="11"/>
        <rFont val="Calibri"/>
        <family val="2"/>
        <scheme val="minor"/>
      </rPr>
      <t xml:space="preserve"> (RLI), which it describes as "a multi-industry, multi-stakeholder initiative focused on ensuring that the rights of workers are consistently respected and promoted." The company states that with the RLI, it is working to certify recruitment agencies and "train them on proper practices that uphold workers' rights."
HP also discloses that it is a founding member of the </t>
    </r>
    <r>
      <rPr>
        <b/>
        <sz val="11"/>
        <rFont val="Calibri"/>
        <family val="2"/>
        <scheme val="minor"/>
      </rPr>
      <t>Leadership Group for Responsible Recruitment</t>
    </r>
    <r>
      <rPr>
        <sz val="11"/>
        <rFont val="Calibri"/>
        <family val="2"/>
        <scheme val="minor"/>
      </rPr>
      <t>, focusing on eradicating worker-paid fees.
HP further held a workshop for three suppliers in Taiwan to " to provide suppliers in depth knowledge on implementing ethical recruitment processes."</t>
    </r>
  </si>
  <si>
    <t xml:space="preserve">(1) HP (2015), "HP Supply Chain Foreign Migrant Worker Standard", http://h20195.www2.hp.com/V2/GetDocument.aspx?docname=c04484646, p. 3. Accessed 6 September 2019. 
(2) *HP (March 2019), "Modern Slavery Act Transparency Statement", https://h20195.www2.hp.com/V2/GetDocument.aspx?docname=c05388050, p. 2. Accessed 5 September 2019. 
*HP (2019), "Sustainable Impact Report 2018", http://h20195.www2.hp.com/v2/GetDocument.aspx?docname=c06293935, p. 34. Accessed 9 September 2019. 
*HP (2020), "Additional HP Disclosure for Know The Chain," https://www.business-humanrights.org/sites/default/files/2020-01%20KTC%20HP%20additional%20disclosure.pdf. Accessed 4 February 2020. </t>
  </si>
  <si>
    <t xml:space="preserve">(1) *NXP Semiconductors (2018), "2017 Slavery and Human Trafficking Statement", https://www.nxp.com/docs/en/supporting-information/HUMAN-TRAFICKING-STATEMENT-2017.pdf, p. 15 and 17. Accessed 16 September 2019. 
*NXP (2020), "Additional disclosure," https://www.business-humanrights.org/sites/default/files/KnowTheChain%20ICT%202020%20benchmark%20-%20Additional%20Disclosure%20-%20NXP.pdf. Accessed 4 February 2020. 
(2) NXP Semiconductors (2018), "2017 Slavery and Human Trafficking Statement", p. 14. </t>
  </si>
  <si>
    <t xml:space="preserve">(1-2) *HP (2015), "HP Supply Chain Foreign Migrant Worker Standard", http://h20195.www2.hp.com/V2/GetDocument.aspx?docname=c04484646. Accessed 6 September 2019.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5. Accessed 5 September 2019. 
(3) HP (2019), "Sustainable Impact Report 2018", http://h20195.www2.hp.com/v2/GetDocument.aspx?docname=c06293935, p. 74. Accessed 9 September 2019. </t>
  </si>
  <si>
    <t xml:space="preserve">(1-2) *NXP Semiconductors (2018), "NXP Supplier Code of Conduct", https://www.nxp.com/docs/en/supporting-information/NXP-Supplier-Code-of-Conduct-EN.pdf. Accessed 16 September 2019. 
*NXP (2018), "NXP Auditable Standards on Social Responsibility," https://www.nxp.com/docs/en/supporting-information/NXP-Auditable-Standards-on-Social-esponsibility.pdf, p. 8. Accessed 4 February 2020. 
(2) *NXP Semiconductors (2018), "2017 Slavery and Human Trafficking Statement", https://www.nxp.com/docs/en/supporting-information/HUMAN-TRAFICKING-STATEMENT-2017.pdf, p. 17. Accessed 16 September 2019. 
*NXP Semiconductors (2019), "2018 Slavery and Human Trafficking Statement", https://www.nxp.com/docs/en/company-information/2018-NXP-MSA.pdf, p. 27. Accessed 4 October 2019. 
(3) NXP Semiconductors (2017), "2016 Slavery and Human Trafficking Statement", https://www.nxp.com/docs/en/supporting-information/RESPECTING-HUMAN-RIGHTS-PDF.pdf, p. 9. Accessed 18 September 2019.  </t>
  </si>
  <si>
    <t>(1) The company uses the RBA Code version 6 which requires that workers must be provided with a written employment agreement in their native language prior to the worker departing from his or her country of origin. It does not disclose efforts made to implement such a policy provision in practice.
[STMicroelectronics states that it has conducted pre-departure training for foreign workers, but it is not clear that this relates to supply chain workers rather than workers for its own operations.] 
(2) The company uses the RBA code version 6 prohibits passport retention and restrictions on workers’ freedom of movement. It does not disclose efforts made to implement such a policy provision in practice.
(3) Not disclosed.</t>
  </si>
  <si>
    <t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t>
  </si>
  <si>
    <t xml:space="preserve">(1) The company states that over 50,000 workers completed training courses on its policies related to forced labor. 
(2) and (3) Dell discloses providing a "[s]upplemented capability-building work with training provided directly to the people working on our suppliers’ factory floors. [It has] educated more than 50,000 workers via their mobile phones [on topics including emergency preparedness and how to use protective gear.] These workers’ awareness of labor rights and environmental, health, and safety measures increased by up to 6 percent after completing the mobile training."
It further reports that in a follow-up survey it found that 93% of workers understood its policy to prohibit recruitment fees, which was an increase from a previous result of 87%.  
(4) Dell discloses that it held supply chain tours and organized worker engagement sessions, in which workers could directly give feedback on their living and working conditions. It states that workers shared their likes and dislikes regarding their work at the factory, and that factory leadership also "engaged in the dialogue." 
See also (2). </t>
  </si>
  <si>
    <t>(1) Dell (December 2019), "At Dell Technologies, people are a priority," https://blog.dell.com/en-us/at-dell-technologies-people-are-a-priority/. Accessed 3 January 2020. 
(2)-(3) Dell (2019), "FY 2018 Corporate Social Responsibility Report", https://corporate.delltechnologies.com/content/dam/delltechnologies/assets/corporate/pdf/progress-made-real-reports/dell-fy19-csr-report.pdf, p. 23.
(4) Dell, "Opening a window to our supply chain via virtual reality customer tours," https://www.delltechnologies.com/en-us/microsites/legacyofgood/2018/supply-chain/opening-a-window-to-our-supply-chain-via-customer-tours.htm. Accessed 3 January 2020.</t>
  </si>
  <si>
    <t xml:space="preserve">(1) *HP (2019), "Sustainable Impact Report 2018", http://h20195.www2.hp.com/v2/GetDocument.aspx?docname=c06293935, p. 83. Accessed 9 September 2019. 
*HP (2018), "HP Supplier Code of Conduct", http://h20195.www2.hp.com/v2/GetDocument.aspx?docname=c04797684. Accessed 6 September 2019. 
(2) HP (2019), "Sustainable Impact Report 2018", http://h20195.www2.hp.com/v2/GetDocument.aspx?docname=c06293935, p. 74. Accessed 9 September 2019.
(4) HP (2020), "Additional HP Disclosure for Know The Chain," https://www.business-humanrights.org/sites/default/files/2020-01%20KTC%20HP%20additional%20disclosure.pdf. Accessed 4 February 2020.  </t>
  </si>
  <si>
    <t>(1) NXP's supplier code requires that suppliers have a process in place for communicating the policy provisions to workers. The company's auditable standards state that as a minimum requirement, training should be delivered to workers on the code.
(2) NXP reports that it trained potential workers at three schools in Indonesia on their labor and human rights. The company does not disclose engagement beyond these three schools and it is not clear that it has undertaken similar initiatives for its existing supply chain workforce. 
[The company discloses that it conducts training for foreign migrant workers on their no-fee policy, how to read a pay stub, and other policy provisions relating to their rights. However, this relates to the company's own operations rather than workers in its supply chains. 
NXP also reports participating in WPOconnect, which is a two-way platform for worker-management communications at its location in Kuala Lumpur to improve worker voice opportunities. This also seems to relate to the company's own operations rather than supply chains.]
(3-4) Not disclosed.</t>
  </si>
  <si>
    <t>(1)*Dell (July 2019), "Statement Against Slavery and Human Trafficking",  https://i.dell.com/sites/doccontent/corporate/corp-comm/en/Documents/dell-california-trafficking.pdf, p. 2.
(1)-(2) *Dell (undated), "Ethics and Integrity at Dell", https://secure.ethicspoint.com/domain/media/en/gui/43926/index.html. Accessed 16 October 2019.
*Dell (approved September 2017), "How We Win: Dell Technologies Code of Conduct", https://www.delltechnologies.com/content/dam/delltechnologies/assets/whoweare/resources/Dell%20Technologies%20Code%20of%20Conduct%20-%20English.pdf. 
(2) Dell (December 2019), "At Dell Technologies, people are a priority," https://blog.dell.com/en-us/at-dell-technologies-people-are-a-priority/. Accessed 3 January 2020. 
(3) Dell (2020), "Additional Disclosure," https://www.business-humanrights.org/sites/default/files/KnowTheChain%202020%20ICT%20Benchmark%20-%20Additional%20Disclosure%20-%20Dell.pdf. Accessed 3 February 2020. 
(5) Dell (December 2019), "At Dell Technologies, people are a priority."</t>
  </si>
  <si>
    <t xml:space="preserve">(1) Sony discloses that it operates a supplier hotline "for stakeholders to report possible policy violations in the supply chain." It states that the hotline helps Sony to improve its responsible sourcing. 
The company also discloses a responsible supply chain of minerals hotline. 
[The company discloses a link to the supplier hotline but it is currently available in Japanese language only.]
(2) Not disclosed. 
(3) Not disclosed. The hotline is operated by Sony. It does not disclose any measures taken to ensure that suppliers' workers and their representatives trust in the mechanism. 
(4) Not disclosed. 
(5) Not disclosed. </t>
  </si>
  <si>
    <t xml:space="preserve">*Sony, "Responsible supply chain," https://www.sony.net/SonyInfo/csr_report/sourcing/. Accessed 30 September 2019. 
*Sony (2018), "Sustainability Report 2018", https://www.sony.net/SonyInfo/csr/library/reports/sis4ug000000jyws-att/CSR2018E_PDF_all.pdf, p. 153. Accessed 2 October 2019. 
*Sony, "Establishment of the Sony Group Policy for Responsible Supply Chain of Minerals Hotline," https://global.canon/en/csr/news/20191225.html. Accessed 3 February 2020. </t>
  </si>
  <si>
    <t xml:space="preserve">(1) The company states that it uses the RBA's supplier code of conduct version 6.0, which requires suppliers to put in place effective grievance mechanisms. 
The company also discloses misconduct reporting hotline, which can be used to report grievances related to the company's own code of conduct but also "expect[s suppliers to align] with its principles." The hotline is publicly available and therefore seems to be accessible to external stakeholders such as  worker representatives. 
[STMicroelectronics states that it has implemented grievance mechanisms as part of its efforts to eradicate recruitment fees. However, it is not clear that this applies to its own operations or its manufacturing suppliers. 
It also discloses a misconduct reporting hotline on its Integrity App, but as this is for the use of its employees. In addition, in the ethics and compliance section of its sustainability report, the company discloses that it has an independent multilingual misconduct reporting hotline, which it states is communicated to employees and which business partners are encouraged to use.]
(2) "Insufficient training and communication of grievance mechanisms" has been identified as a top issue during supplier audits, implying that grievance mechanisms are communicated to workers in some instances. No further details are disclosed on how the mechanism is comunicated to suppliers' workers.
[It reports that its suppliers are encouraged to use the misconduct hotline and are sent a letter communicating it, but it is not clear that this applies to suppliers' workers also.]
(3)-(5) Not disclosed. </t>
  </si>
  <si>
    <t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12, 13, 41, 72.
*STMicroelectronics, "Misconduct Reporting Hotline," https://secure.ethicspoint.eu/domain/media/en/gui/104021/index.html. Accessed 3 February 2020. 
*STMicroelectronics (2020), "Additional Disclosure," https://www.business-humanrights.org/sites/default/files/KnowTheChain%202020%20ICT%20benchmark%20-%20Additional%20Disclosure%20STMicroelectronics.pdf. Accessed 3 February 2020. </t>
  </si>
  <si>
    <t xml:space="preserve">(1) HP (2019), "Sustainable Impact Report 2018", http://h20195.www2.hp.com/v2/GetDocument.aspx?docname=c06293935, p. 84. Accessed 9 September 2019. 
(2) *HP (2018), "Additional Disclosure", https://www.business-humanrights.org/sites/default/files/2017%20Additional%20disclosure%20-%20HP.pdf. Accessed 9 September 2019.
*HP (2020), "Additional HP Disclosure for Know The Chain," https://www.business-humanrights.org/sites/default/files/2020-01%20KTC%20HP%20additional%20disclosure.pdf. Accessed 4 February 2020. 
(3) HP (2018), "Modern Slavery Act Transparency Statement", http://www.modernslaveryregistry.org/companies/7585-hp-inc/statements/9413. Accessed 9 September 2019. [Link to 2017 statement only available on modern slavery registry]
(4) "Sustainable Impact Report 2018", p. 129. 
(5) HP (2019), "Sustainable Impact Report 2018", p. 81 and 83. Accessed 9 September 2019. </t>
  </si>
  <si>
    <r>
      <t>(1) The company discloses that 24% (total spend) of its direct manufacturing suppliers have undergone a third party RBA audit in the last two years.</t>
    </r>
    <r>
      <rPr>
        <sz val="11"/>
        <color rgb="FFFF0000"/>
        <rFont val="Calibri"/>
        <family val="2"/>
        <scheme val="minor"/>
      </rPr>
      <t xml:space="preserve"> </t>
    </r>
    <r>
      <rPr>
        <sz val="11"/>
        <rFont val="Calibri"/>
        <family val="2"/>
        <scheme val="minor"/>
      </rPr>
      <t xml:space="preserve">
(2)-(3) Not disclosed. 
(4) STMicroelectronics states that some of its manufacturing suppliers have undergone RBA audits, suggesting that some audits are undertaken by RBA-trained auditors. Other audits are undertaken by own employees who have undertaken "RBA lead auditor training." It does not disclose any further detail on the ability of auditors to detect forced labor risks. 
(5) The company discloses that its top five supply chain audit findings include excessive working hours, risk of forced labor, and supplier responsibility. It does not disclose any further detail. </t>
    </r>
  </si>
  <si>
    <t xml:space="preserve">(1-2) HP (March 2019), "Modern Slavery Act Transparency Statement", https://h20195.www2.hp.com/V2/GetDocument.aspx?docname=c05388050, p. 4. Accessed 5 September 2019. 
(3) HP (2016), "Supply chain responsibility: our approach," http://www8.hp.com/h20195/v2/getpdf.aspx/c04945685.pdf, p. 9. Accessed 9 September 2019.
*HP (2019), "Sustainable Impact Report 2018", http://h20195.www2.hp.com/v2/GetDocument.aspx?docname=c06293935, p. 144. Accessed 9 September 2019. 
(4) *HP (2019), "Sustainable Impact Report 2018", http://h20195.www2.hp.com/v2/GetDocument.aspx?docname=c06293935, p. 81. Accessed 9 September 2019.
*HP (2020), "Additional HP Disclosure for Know The Chain," https://www.business-humanrights.org/sites/default/files/2020-01%20KTC%20HP%20additional%20disclosure.pdf. Accessed 4 February 2020. </t>
  </si>
  <si>
    <t xml:space="preserve">*HP (2020), "Additional HP Disclosure for Know The Chain," https://www.business-humanrights.org/sites/default/files/2020-01%20KTC%20HP%20additional%20disclosure.pdf. Accessed 4 February 2020. 
*HP (2019), "Sustainable Impact Report 2018", http://h20195.www2.hp.com/v2/GetDocument.aspx?docname=c06293935, p. 65. Accessed 9 September 2019. 
*HP, "Integrity at HP," https://s2.q4cdn.com/602190090/files/doc_downloads/integrity_at_hp/hp-coc-external-180518.pdf. Accessed 24 October 2019. </t>
  </si>
  <si>
    <t xml:space="preserve">(1)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30. Accessed 4 October 2019. 
*NXP, "Ethics: investigations," nxp.com/company/our-company/about-nxp/corporate-responsibility/ethics:ETHICS. Accessed 4 February 2020. 
*NXP (2020), "Additional disclosure," https://www.business-humanrights.org/sites/default/files/KnowTheChain%20ICT%202020%20benchmark%20-%20Additional%20Disclosure%20-%20NXP.pdf. Accessed 4 February 2020. </t>
  </si>
  <si>
    <t xml:space="preserve">Hitachi (March 2019), "Hitachi Group’s response to the report "Compliance Report Update" of October, 2018 by Electronics Watch," https://www.business-humanrights.org/sites/default/files/documents/Response%20to%20BHRRC.pdf. Accessed 15 October 2019. </t>
  </si>
  <si>
    <t xml:space="preserve">(2) Not disclosed. In a response to the Business &amp; Human Rights Resource Centre, NXP discloses that once it became aware of alleged labor issues at this sub-tier supplier, it has been working with the supplier, industry asociations, and other ICT companies "to remedy the position of the affected workers." It is not clear whether NXP has engaged with the workers affected in the allegation, or the organisation carrying out the investigation. 
In its 2020 additional disclosure, the company states that its 2019 report will discuss the allegation in more detail. 
(3) Not disclosed. The company states that its priority is the repayment of fees and back-wages "and making sure that workers will be treated with respect, dignity and be able to be repatriated to their home country if requested or required." It does not disclose whether remediation has now been provided to the workers, or any details of the remedy provided (such as how many workers have been repaid, or what amount they have been reimbursed). 
(4) Not disclosed. </t>
  </si>
  <si>
    <t xml:space="preserve">*NXP (July 2019), "NXP statement related to the article 'forced labor behind your screen' by Danwatch, 28 June 2019", https://www.business-humanrights.org/sites/default/files/documents/NXP%20Statement%20Danwatch.pdf. Accessed 18 September 2019. 
*NXP (2020), "Additional disclosure," https://www.business-humanrights.org/sites/default/files/KnowTheChain%20ICT%202020%20benchmark%20-%20Additional%20Disclosure%20-%20NXP.pdf. Accessed 4 February 2020. </t>
  </si>
  <si>
    <t>Canon's statement on corporate social responsibility sets out its stance on the fundamental responsibilities it must adhere to, including the prohibition of forced labor. It states that it respects these rights in line with the Universal Declaration on Human Rights and the ILO Declaration on Fundamental Principles and Rights at Work. In addition it discloses its Supplier CSR Guidelines which prohibit forced labor.</t>
  </si>
  <si>
    <t>(1-3) Canon (July 2018), "Canon Supplier CSR Guidelines", https://global.canon/en/procurement/pdf/suppliercsrguidelines-en.pdf. Accessed 28 August 2019. 
(5) *Canon, "Canon's Supply Chain and the Fulfillment of its Social Responsibility", https://global.canon/en/csr/operating/procurement.html. Accessed 28 August 2019. 
*"Canon Supplier CSR Guidelines", p. 5.</t>
  </si>
  <si>
    <t xml:space="preserve">*Canon, "CSR Management", https://global.canon/en/csr/policy/index.html. Accessed 29 August 2019. 
*Canon (July 2018), "Canon Supplier CSR Guidelines", https://global.canon/en/procurement/pdf/suppliercsrguidelines-en.pdf. Accessed 28 August 2019. </t>
  </si>
  <si>
    <t xml:space="preserve">The company states that it is "committed maintaining high standards of social responsibility and continuing to work toward combating human trafficking and slavery in its supply chains". In addition it discloses its supplier code of conduct which prohibits forced labor in its supply chains. 
</t>
  </si>
  <si>
    <t>*Corning Incorporated (25 March 2019), "2019 Statement on Efforts to Combat Human Trafficking and Slavery in Our Supply Chains", https://www.corning.com/media/worldwide/global/documents/Supply%20Chain%20Disclosure%203_25_19%20final.pdf, p. 5.
*Corning Incorporated (28 January 2020), "Supplier Code of Conduct", https://www.corning.com/media/worldwide/global/documents/Supplier%20Code%20of%20Conduct%20November%202018.pdf.</t>
  </si>
  <si>
    <t>*Nintendo (revised 5 August 2019), "Nintendo CSR Procurement Guidelines", https://www.nintendo.co.jp/csr/en/q_and_a/pdf/Nintendo_CSR_Procurement_Guidelines_en.pdf, p. 5. 
*Nintendo (September 2019), "Modern Slavery Transparency Statement", https://www.nintendo.co.jp/csr/pdf/ModernSlaveryTransparencyStatement_en.pdf</t>
  </si>
  <si>
    <t xml:space="preserve">Nintendo's Procurement Guidelines disclose a prohibition of forced labor in its supply chains. The company states it supports and adheres to international human rights principles and standards, and that it has implemented region-specific policies for addressing modern slavery in its business operations. </t>
  </si>
  <si>
    <t xml:space="preserve">*Amazon (2019), "Modern Day Slavery Statement", https://www.amazon.co.uk/gp/help/customer/display.html?ie=UTF8&amp;nodeId=202151760&amp;ref_=help_search_1. Accessed 2 September 2019.
*Amazon, "Key commitments," https://sustainability.aboutamazon.com/social-responsibility#section-nav-id-1. Accessed 4 February 2020. </t>
  </si>
  <si>
    <t>Analog Devices (revised December 2016), "Code of Business Conduct and Ethics", https://investor.analog.com/static-files/6ed4abc2-4db5-4bc7-a3b5-50ae0ac42301, p. 4.
*Analog Devices (12 July 2018), "Statement on Slavery and Human Trafficking", https://www.analog.com/media/en/Other/About-ADI/Sustainability/Modern-Slavery-Act-Statement-2018-Update.pdf.</t>
  </si>
  <si>
    <t xml:space="preserve">Analog Devices states that it does not use forced, involuntary, or child labor in any of its facilities. In addition it states that it uses the RBA code of conduct which "contains standards intended to eradicate slavery and human trafficking in the electronics supply chain" including freely chosen employment. </t>
  </si>
  <si>
    <t>*Kyocera Group (undated), "Kyocera Group Corporate Social Responsibility (CSR)", https://global.kyocera.com/ecology/csr.html, Accessed August 7, 2019.
*Kyocera Group (undated), "CSR Deployment in the Supply Chain" (https://global.kyocera.com/ecology/supplier.html#a). Accessed 7 August 2019.</t>
  </si>
  <si>
    <t xml:space="preserve">(1) Not disclosed. Microchip discloses that it requires its suppliers to adhere to "a broad spectrum of social and environmental compliance requirements, including prohibitions on the use of forced labor and child labor" through its supplier agreements and purchase order terms and conditions. However, it does not disclose a publicly available Supplier Code of Conduct. 
The company also states that it has introduced new expectations for its major suppliers on labor and human rights, but provides no further detail. 
(2) Not disclosed. 
(3) Not disclosed. 
(4) Not disclosed. 
(5) Not disclosed. </t>
  </si>
  <si>
    <t>(1) Foxconn requires all suppliers to adhere to its Supplier Code of Conduct (Foxconn Social and Environment Responsibility Code of Conduct/ SER Code). It states in its 2020 Additional Disclosure that it updated this code in 2018 "according to" RBA code 6.0. Its code "strictly prohibits" child labor and forced labor. The code further includes provisions on non-discrimination, and freedom of association and collective bargaining. However, it limits freedom of association and collective bargaining to compliance with local law.
(2) No. Foxconn states in its 2020 Additional Disclosure that its Supplier Code of Conduct is acessible from its management site but it is not accessible from its main website (it can be found via a separate website called  "Supplier Social &amp; Environmental Responsibility"). While presumably accessible to suppliers' management, it is not easily accessible to other stakeholders.
(3) Foxconn discloses in its 2018 additional disclosure that it has "updated the code to 5.1 version in 2016". It states in its 2020 Additional Disclosure that it updated its code in 2018 to comply with to comply with RBA code 6.0. The supplier code also has a revision history which indicates that changes have been made four times since the release of the code, to update it with RBA code provisions. The latest update to RBA Code 6.0 was made in April 2018.
(4) Foxconn's Supplier Code includes a provision on implementing a process to communicate Code requirements to suppliers. It states in its 2019 Additional Disclosure that it uses its supplier portal and webinars to communicate the policy to suppliers.
(5) The company's supplier code notes that "each Supplier shall require its supplier to acknowledge and implement the Code."</t>
  </si>
  <si>
    <t>(1) NVIDIA discloses that it requires its suppliers to comply with the EICC Code of Conduct (now RBA, version 6.0) which covers forced labor, child labor, and discrimination. However, the code limits the right to freedom of association and collective bargaining to conformance with local law.
(2) Yes (Homepage &gt; (hover over About NVIDIA) Social Responsibility &gt; Our Progress (download) &gt; RBA Code of Conduct Version 6.0 (pp. 75 and 76). 
(3) The company uses the RBA Code of Conduct, which is reviewed every three years and includes input from RBA members and external stakeholders, as its supplier code of conduct.
(4) The company is an RBA Full Member and as such must communicate the RBA Code of Conduct to its entire supply chains. The company must provide RBA with documentation and a sample of supplier communication and acceptance (master agreement, letter of commitment, formal acceptance etc.).
(5) The company has adopted the RBA Code (v 6.0), which includes a requirement for cascading standards.</t>
  </si>
  <si>
    <r>
      <t>(1) [The company states in its Standards of Business Conduct, which apply to both employees and suppliers, that it prohibits the use of child labor, forced labor and discrimination. However, it does not refer to freedom of association and the right to collective bargaining.] In its California Transparency in Supply Chains Act disclosure it states that it "requires" all of its supply chains to comply with these standards as well as the RBA Code which limits the right to freedom of association and collective bargaining to compliance with law. In addition, it states in its CSR Report that it "requires" 80 % of its first-tier suppliers to adhere to the RBA Code of Conduct.
(2) Yes. Home &gt;  Corporate Responsibility  &gt;  Sustainability &gt;  RBA  [this code provides a link to RBA code 6.0].
(3) The company uses the RBA Code of Conduct, which is reviewed every three years and includes input from RBA members and external stakeholders, as its supplier code of conduct.
(4) The company states in its California Transparency in Supply Chains Act disclosure that a reminder of its compliance requirements is email to its suppliers annually, along with a copy of the Standards of Business Conduct and the RBA Code.
(5)</t>
    </r>
    <r>
      <rPr>
        <sz val="11"/>
        <color theme="5"/>
        <rFont val="Calibri"/>
        <family val="2"/>
        <scheme val="minor"/>
      </rPr>
      <t xml:space="preserve"> </t>
    </r>
    <r>
      <rPr>
        <sz val="11"/>
        <rFont val="Calibri"/>
        <family val="2"/>
        <scheme val="minor"/>
      </rPr>
      <t xml:space="preserve">The company uses the RBA code version 6, which includes a requirement to cascade standards. </t>
    </r>
  </si>
  <si>
    <t xml:space="preserve">Not disclosed. Largan Precision discloses a set of Corporate Social Responsibility Practice Principles, but they are only available in Taiwanese. It is not possible to assess whether these address forced labor and other ILO fundamental rights. 
The company also states that suppliers should be in strict accordance with "social responsibility, including environmental protection, labor rights, health and safety, risk management and ethics regulation, and also disable the use of conflict metal". However, it makes no reference to forced labor specifically. 
Largan also discloses that it has adopted management mechanisms "in accordance with the Code of Conduct of the Electronic Industry Citizenship Coalition...includ[ing] working hours, wages, humanitarian treatment, non-discrimination, freedom of association, and anti-bullying regulations". Separately, it states that it "follows the Code of the...EICC" in internal audits. However, it is not clear that it uses these principles for its suppliers, rather than own operations only, and it does not give detail on how these principles are implemented. 
</t>
  </si>
  <si>
    <t>(1) Maxim Integrated states that it "requires conformance with the Maxim CSR Code in contracts with its relevant suppliers." 
Regarding involuntary labor, Maxim Integrated states that "transporting, harboring, recruiting, transferring or receiving persons by means of threat, force coercion, abduction or fraud" is prohibited. The company also mentions that "workers should be free to leave work or terminate their employment with reasonable notice." Further, Maxim Integrated states that "workers must not be required to surrender any government-issued identification, passports, or work permits as a condition of employment."
The CSR Code includes respect for human rights, and the company refers specifically to individual rights, such as child labor, involuntary labor (defined as "forced, bonded, indentured, or prison labor, slavery or trafficking of persons"), and non-discrimination. It also lists freedom of association and the right to collectively bargain, but notes that this right should be respected "as permitted by and in accordance with applicable laws and regulations." (i.e., limiting the right to adherence to local law)</t>
  </si>
  <si>
    <r>
      <t xml:space="preserve">(1) SK Hynix discloses a policy that prohibits discrimination, forced labor and child labor in its supply chains and which provides that "suppliers shall respect the rights of all workers to join trade unions of their own choosing." However, it does not provide for the right to collectively bargain. [It discloses that all of its suppliers have to comply with its own supplier code as well as with the RBA Code of Conduct which covers the ILO core labor standards but limits freedom of association and the right to collectively bargain to compliance with local law. </t>
    </r>
    <r>
      <rPr>
        <sz val="11"/>
        <color theme="1"/>
        <rFont val="Calibri"/>
        <family val="2"/>
        <scheme val="minor"/>
      </rPr>
      <t>It does not provide a link to the RBA</t>
    </r>
    <r>
      <rPr>
        <sz val="11"/>
        <rFont val="Calibri"/>
        <family val="2"/>
        <scheme val="minor"/>
      </rPr>
      <t xml:space="preserve"> code or specify the version number adopted.]
(2) Yes [Homepage &gt; (hover over the top of the page for dropdown menu) Supplier Code of Conduct &gt; download Supplier Code of Conduct]. 
(3) The company's Supplier Code of Conduct is marked as version 2.1 and is dated 2017. [The company also uses the RBA Code of Conduct, which is reviewed every three years and includes input from RBA members and external stakeholders, as its supplier code of conduct.]
(4) The company discloses that it encourages suppliers to adhere to its Supplier Code of Conduct by signing a compliance pledge each year.
(5) SK Hynix states that suppliers "shall" require the next tier of suppliers to acknowledge and implement the Code. The company discloses that it requires suppliers to “adopt and establish a management system that adheres to the relevant laws and this Code [Supplier Code of Conduct] (that includes provisions prohibiting the use of forced labor).” It discloses that this management system is required to manage supplier “commitment to compliance and clear identification of corporate responsibilities” and “applicable laws and codes”.</t>
    </r>
  </si>
  <si>
    <t xml:space="preserve">(1)  ZTE states that its supplier code of conduct prohibits "cruel torture, forced labor, bonded labor, bondage, human trafficking, or sexual violence." The company also states that the document stipulates suppliers "shall respect the right of employees to freedom of joining or not joining the trade union or similar organization and to collective bargaining as permitted by applicable laws." ZTE further states that its supplier code of conduct mentions discrimination and child labor. However, it is unclear whether the code requires suppliers to adhere to the ILO core labor standards or only references them because the document is not publicly available. </t>
  </si>
  <si>
    <t>(1) Cisco requires its suppliers to adhere to RBA Code version 6.0, which covers forced labor, child labor, and discrimination. However, the code limits the right to freedom of association and collective bargaining to conformance with local law. The company states in its Global Human Rights Policy that suppliers are required to "[a]void human rights abuses by complying with all applicable laws and regularly assessing human rights risks" and in its 2020 additional disclosure it refers to its Supplier Ethics Policy. Neither of these policies protect suppliers' workers rights to freedom of association and collective bargaining beyond compliance with law.
(2) Yes. Home &gt;  Supply Chain Transparency  &gt;  Cisco's Supplier Code of Conduct (the "Code”) [this code provides a link to RBA code 6.0].
(3) The company uses the RBA Code of Conduct, which is reviewed every three years and includes input from RBA members and external stakeholders, as its supplier code of conduct.
(4) Since Cisco is an RBA Full Member it must communicate the RBA Code of Conduct to its entire supply chains. It must provide RBA with documentation and a sample of supplier communication and acceptance (master agreement, letter of commitment, formal acceptance etc.). It also states that when a new RBA Code of Conduct is released, it notifies "all relevant suppliers" of the change. In addition, and to meet the requirements of RBA membership it states that it follows the RBA's process for supplier engagement.
(5) The company is an RBA Full Member, i.e. it has publicly committed to progressively apply the RBA code of conduct to its first-tier suppliers, to monitor its application, and to encourage and support its suppliers to do the same. Cisco states in its 2018 Corporate Social Responsibility Report that it "requires" its suppliers' suppliers to adhere to its Code of Conduct.</t>
  </si>
  <si>
    <t>(1) The company discloses that it protects the rights of employees to freedom of association and collective bargaining, that it prohibits forced labor and child labor and that it prohibits discrimination. As well as applying to employees, the company states that "[w]ithin its sphere of influence, Hexagon strives to ensure that its suppliers follow the principles set out in the Hexagon Code of Business Conduct and Ethics", implying it does not apply to all suppliers. It further discloses that it does not have a uniform policy for all suppliers [and that one of its subsidiaries will introduce a Supplier Code of Conduct in 2019.]
(2) Not applicable as the company has no supplier code of conduct. [Homepage &gt; (hover over About Us) Downloads &gt; Code of Business Conduct and Ethics].
(3) Not applicable as the company has no supplier code of conduct. [The most recent version of the company's Code of Business Conduct and Ethics is marked Version 4 and is dated 6 May 2019. It discloses that it "continuously reviews and improves the Code of Business Conduct and Ethics to reflect evolving industry standards and changes to legislation."]
(4)-(5) Not disclosed.</t>
  </si>
  <si>
    <t xml:space="preserve">(1) The company states that it uses the RBA's supplier code of conduct (version 6.0), and that 94% of its eligible suppliers have signed an agreement to comply with the RBA code of conduct. 
The RBA Code covers forced labor, child labor, and discrimination. However, the code limits the right to freedom of association and collective bargaining to conformance with local law.
(2) Yes. Home &gt; About ST: Sustainability &gt; Supply Chain Responsibility &gt; RBA Code of Conduct version 6.0.
(3) The company uses the RBA Code of Conduct, which is reviewed every three years and includes input from RBA members and external stakeholders, as its supplier code of conduct. 
(4) STMicroelectronics requires that companies sign a letter of agreement, agreeing to comply with the RBA code of conduct. It notes that 93% of material supplier and 89% of equipment and parts suppliers have signed an agreement to comply with the RBA code. In addition it reports that the code is integrated into contracts with suppliers. 
(5) The company uses the RBA code as its its supplier code version 6.0 which notes that "participants shall also require its next tier suppliers to acknowledge and implement the Code." </t>
  </si>
  <si>
    <t xml:space="preserve">(1-5) *STMicroelectronics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"Supply Chain Responsibility," https://www.st.com/content/st_com/en/about/st_approach_to_sustainability/sustainability-priorities/supply-chain-responsibility.html. Accessed 3 February 2020. 
(4) STMicroelectronics (2019), "2019 Sustainability Report", https://www.st.com/content/ccc/resource/corporate/financial/quarterly_report/group0/ed/d9/47/32/a4/d6/42/01/ST_Sustainability_Report_2019/files/ST_Sustainability_Report_2019.pdf/_jcr_content/translations/en.ST_Sustainability_Report_2019.pdf, p. 77.
*STMicroelectronics (2020), "Additional Disclosure," https://www.business-humanrights.org/sites/default/files/KnowTheChain%202020%20ICT%20benchmark%20-%20Additional%20Disclosure%20STMicroelectronics.pdf. Accessed 3 February 2020. </t>
  </si>
  <si>
    <r>
      <t xml:space="preserve">(1) The company refers to a Supplier Environmental and Social Responsibility Code of Conduct in its modern slavery statement. It also discloses on its website a list of requirements that suppliers are expected to adhere to.
The code prohibits forced labor and child labor. It also protects the rights to freedom of association and collective bargaining in accordance with ILO standards. However, in relation to discrimination, the company states "supplier...shall respect, </t>
    </r>
    <r>
      <rPr>
        <b/>
        <sz val="11"/>
        <rFont val="Calibri"/>
        <family val="2"/>
        <scheme val="minor"/>
      </rPr>
      <t>within the framework of local laws and established practices</t>
    </r>
    <r>
      <rPr>
        <sz val="11"/>
        <rFont val="Calibri"/>
        <family val="2"/>
        <scheme val="minor"/>
      </rPr>
      <t xml:space="preserve">, the principles of Article 1 in the "Equal Remuneration Convention 100" and Article 1 in the "Discrimination [Employment and Occupation] Convention 111" of the International Labour Organization". It is not clear that the company does in fact require adherence to international standards, or limits such standards to local law.
(2) Yes. Home &gt; Supply Chain Transparency. 
(3) Not disclosed. 
(4) Broadcom discloses that it communicates its requirements to suppliers during onboarding [and by posting it on its website] </t>
    </r>
    <r>
      <rPr>
        <b/>
        <sz val="11"/>
        <rFont val="Calibri"/>
        <family val="2"/>
        <scheme val="minor"/>
      </rPr>
      <t>but does not provide detail on how communication takes place during onboarding (i.e. via signing an agreement, or via training)</t>
    </r>
    <r>
      <rPr>
        <sz val="11"/>
        <rFont val="Calibri"/>
        <family val="2"/>
        <scheme val="minor"/>
      </rPr>
      <t xml:space="preserve">. 
(5) The company's code states that suppliers should "encourage their suppliers to adhere to similar environmental and social responsibility principles". However, it is not clear that lower tiers are required to adhere to the same standards. </t>
    </r>
  </si>
  <si>
    <r>
      <t xml:space="preserve">(1) Hitachi discloses CSR Procurement Guidelines which it states are based on the RBA Code version 5.1. The guidelines address forced labor, child labor, and discrimination. However, the right to freedom of association is limited to conformance with local law only. 
(2) Yes. Home &gt; Corporate Information &gt; Procurement &gt; CSR Procurement.
(3) The guidelines state that they are the third edition and were updated in 2016 and January 2017.
(4) Hitachi reports that it distributes the guidelines to 30,000 suppliers and requests suppliers' acknowledgement in writing. The company also reports that it uses supplier self-checks which monitor compliance with the CSR Procurement Guidelines. It states that in 2018 it asked 345 suppliers inside and outside Japan to respond to such surveys. In addition, it states that it holds face-to-face events with suppliers in order to provide them with information and that this includes a CSR and Green Procurement seminar in March 2019. </t>
    </r>
    <r>
      <rPr>
        <sz val="11"/>
        <color rgb="FFFF0000"/>
        <rFont val="Calibri"/>
        <family val="2"/>
        <scheme val="minor"/>
      </rPr>
      <t xml:space="preserve">
</t>
    </r>
    <r>
      <rPr>
        <sz val="11"/>
        <rFont val="Calibri"/>
        <family val="2"/>
        <scheme val="minor"/>
      </rPr>
      <t>(5) The company states that "tier 1 suppliers are further asked to confirm that tier 2 suppliers also follow the provisions in the guidelines." The guidelines include a provision which states that suppliers should "process to communicate Guideline requirements to suppliers and to monitor supplier compliance to this Guideline."</t>
    </r>
  </si>
  <si>
    <t>(1) The company states that its Supplier Code of Conduct "embraces the key principles of the ILO's eight fundamental conventions" and that suppliers are "expected to comply with this code" to fulfil their contractual obligations with Corning. The code covers forced labor, child labor, and discrimination, however, it limits the right to freedom of association and collective bargaining to "conformance with local law".
(2) Yes (Homepage &gt; Sustainability &gt; Supply Chain Social Responsibility &gt; Supplier Code of Conduct).
(3) It states in its Supplier Code of Conduct that it is updated annually. 
(4) Corning states that it "clearly communicates its expectations of all potential suppliers to abide by the policies in the Supplier Code of Conduct at multiple times within the sourcing process, including strategic sourcing events, the initial supplier onboarding process, and within the standard terms and conditions integrated into 100% of Corning’s contracts and purchase orders."
(5) The code states that "[s]uppliers are required to include provisions equivalent to Corning’s Supplier Code of Conduct and Human Rights Policy in their supply chain agreements and to flow down the same requirements throughout their supply chains".</t>
  </si>
  <si>
    <t>(1) Nokia states that it "expects" all of its suppliers to uphold the values expressed in the Code of Conduct which includes the ILO core labor standards.
(2) Yes. Home &gt;  Sustainability  &gt; Modern Slavery Statement (which includes its Code of Conduct).
(3) Nokia states in its 2020 Additional Disclosure that its Supplier Requirements (supplier code of conduct) "are regularly reviewed based on evolvement of industry standards such as SA8000, codes such as RBA, JAC etc." It states that the latest review has performed in 2019 and that this version will be updated on the Nokia website in the first quarter of 2020. It states that the previous version was reviewed in 2018.
(4) Nokia states in its People and Planet Report that its Supplier Requirements are communicated to its suppliers as part of its supplier contracts [and that it "expects" its suppliers to commit to these as part of their contractual obligations.]
It states in its 2020 Additional Disclosure that it also communicates its Supplier Requirements through supplier workshops and through monitoring.
(5) The company states in its modern slavery statement that it "expects" its suppliers to apply the same standards to their suppliers. It also states in its People and Planet Report that it "expects and encourages" its tier 1 suppliers to "apply and cascade the standards to their own suppliers". The supplier requirements state that suppliers must have requirements for sub-suppliers which are aligned with Nokia's supplier requirements.</t>
  </si>
  <si>
    <r>
      <t>Panasonic discloses in its Supply Chain CSR Promotion Guidelines that suppliers "shall" establish "policies concerning human rights and disclose them on the website or in any other means."
(1) It discloses that suppliers should include provisions prohibiting forced labor, child labor and discrimination. It also provides that "suppliers shall allow workers to hold a collective bargaining and participate in a peaceful assembly" and that "suppliers shall allow the rights of workers to organize and join a labor union". However, it limits this to compliance with local laws.
(2) Yes [Homepage &gt; About Us &gt; Our Company &gt; Procurement Activities &gt; For Suppliers]. 
(3) Panasonic discloses that the first version of its CSR Promotion Guidelines was published in 2016. Version two was published in 2018. 
(4) The company discloses that its guidelines are available in Japanese, English, Chinese, Thai, Vietnamese and Indonesian and that it is "working on distributing them to all our suppliers via email and ensuring that they have been notified, in addition to posting them on [its] website."</t>
    </r>
    <r>
      <rPr>
        <b/>
        <sz val="11"/>
        <rFont val="Calibri"/>
        <family val="2"/>
        <scheme val="minor"/>
      </rPr>
      <t xml:space="preserve"> It is not clear whether it has already carried out the process of communicating the guidelines to all suppliers via email. </t>
    </r>
    <r>
      <rPr>
        <sz val="11"/>
        <rFont val="Calibri"/>
        <family val="2"/>
        <scheme val="minor"/>
      </rPr>
      <t xml:space="preserve">
(5) Not disclosed. It states on its 'Responsible Supply Chain: Enforcement of CSR for Suppliers' page that it "aim[s] to continue holding supplier meetings in regard to revision of the Panasonic Supply Chain CSR Promotion Guidelines and the CSR self-assessments sheets as necessary so that our CSR ideals reach throughout our supply chain." However, this does not amount to requiring its first tier suppliers to take steps to ensure that their own suppliers implement standards in-line with the company's supply chain policies addressing forced labor.</t>
    </r>
  </si>
  <si>
    <t>(1)-(3) Ericsson (5 June 2019), "Ericsson Code of Conduct for Business Partners", https://www.ericsson.com/49d5cd/assets/local/about-ericsson/sustainability-and-corporate-responsibility/documents/supplier-code-of-conduct/ericsson-code-of-conduct-english.pdf.
(4)*Ericsson (29 March 2018) "Ericsson's General Purchasing Conditions", https://www.ericsson.com/496375/assets/local/about-ericsson/sourcing/documents/conditions-and-guidelines/gpc-template-version-2018-03-29-final.pdf, p. 2. 
*Ericsson (2020), "2020 Additional Disclosure", https://www.business-humanrights.org/sites/default/files/KnowTheChain%202020%20ICT%20Benchmark%20-%20Additional%20Disclosure%20-%20Ericsson.pdf, p. 1.
(5) *Ericsson (2018) "Sustainability and Corporate Responsibility Report", https://www.ericsson.com/495ba6/assets/local/about-ericsson/sustainability-and-corporate-responsibility/documents/2018/sustainability-and-corporate-responsibility-report-2018.pdf, p. 180.
*Ericsson (5 June 2019), "Ericsson Code of Conduct for Business Partners."</t>
  </si>
  <si>
    <r>
      <t>(1) Intel requires its suppliers to adhere to RBA Code version 6.0, which covers forced labor, child labor, and discrimination. However, the code limits the right to freedom of association and collective bargaining to conformance with local law.
The company's Global Human Rights Principles also apply to its suppliers. However the document also notes that  the right to freedom of associaton and collective bargaining cane be exercised "in accordance with local law."
(2) Yes. The RBA Code is hyperlinked within the company's modern slavery statement at Home &gt; Supply Chain Transparency &gt; RBA Code of Conduct.</t>
    </r>
    <r>
      <rPr>
        <sz val="11"/>
        <color theme="5"/>
        <rFont val="Calibri"/>
        <family val="2"/>
        <scheme val="minor"/>
      </rPr>
      <t xml:space="preserve"> </t>
    </r>
    <r>
      <rPr>
        <sz val="11"/>
        <rFont val="Calibri"/>
        <family val="2"/>
        <scheme val="minor"/>
      </rPr>
      <t xml:space="preserve">
(3) The company uses the RBA Code of Conduct, which is reviewed every three years and includes input from RBA members and external stakeholders, as its supplier code of conduct.
(4) Intel discloses that it sends an annual letter to suppliers reminding them of their responsibilities under the Intel Code of Conduct and the RBA Code. Furthermore, it states that it makes suppliers aware of its expectations through webinars, workshops, and its supplier website. Contract language requiring suppliers to commit to the Code is also included in supplier contracts. 
(5) The company is an RBA Full Member, i.e. it has publicly committed to progressively apply the RBA code of conduct to its first-tier suppliers, to monitor its application, and to encourage and support its suppliers to do the same. 
</t>
    </r>
    <r>
      <rPr>
        <sz val="11"/>
        <color theme="9"/>
        <rFont val="Calibri"/>
        <family val="2"/>
        <scheme val="minor"/>
      </rPr>
      <t>Intel discloses that it send an annual letter to its suppliers where reminding them to"hold their suppliers
accountable to the RBA Code." It also reinforces this expectation during annual training webinars. Further, in 2019 it "co-hosted face-to face workshops in Asia in which suppliers created supply chain action plans for implementation in 2020."</t>
    </r>
    <r>
      <rPr>
        <sz val="11"/>
        <rFont val="Calibri"/>
        <family val="2"/>
        <scheme val="minor"/>
      </rPr>
      <t xml:space="preserve"> </t>
    </r>
  </si>
  <si>
    <t xml:space="preserve">(1) Not disclosed. Arista Networks does not disclose whether it has a committee, team, program, or officer responsible for implementing supply chain policies that address forced labor and human trafficking. 
(2) Not disclosed. Arista Networks does not disclose whether a board member or committee has oversight of its supply chain policies that address forced labor and human trafficking. </t>
  </si>
  <si>
    <t>(1) The company states that its Board of Management sets its policies. In addition, it states that its Ethics Office, led by its Corporate Ethics Officer "is responsible for implementing and monitoring this Ethics Program."  Part of the program's function is to perform risk assessments against the RBA Code of Conduct (which covers forced labor).  However, it does not clearly outline where the responsibility for the implementation of its policies relevant to forced labor lie.
(2) Not disclosed.</t>
  </si>
  <si>
    <t>(1) Not disclosed. It states on its Risk Management and Compliance page that it has a risk management committee. However, the responsibilities of this committee seem to include disaster response, crisis management and security and do not cover forced labor.
(2) Not disclosed. The company does not disclose details of a board member or committee with oversight of its supply chain policies that address forced labor or human trafficking.</t>
  </si>
  <si>
    <r>
      <t xml:space="preserve">(1) HP reports that it arranges a </t>
    </r>
    <r>
      <rPr>
        <b/>
        <sz val="11"/>
        <rFont val="Calibri"/>
        <family val="2"/>
        <scheme val="minor"/>
      </rPr>
      <t>Human Rights Council</t>
    </r>
    <r>
      <rPr>
        <sz val="11"/>
        <rFont val="Calibri"/>
        <family val="2"/>
        <scheme val="minor"/>
      </rPr>
      <t xml:space="preserve"> bi-annually to review the results of its human rights assessment, and come up with an action plan. It states that the council is chaired by the head of the Human Rights Office and also includes senior management from ethics and investigations, global indirect procurement, human resources, privacy, and supply chain responsibility. It discloses that this includes overseeing human rights and reviewing the results of annual human rights assessments. 
(2) HP discloses that its board of directors has a Nominating, Governance and Social Responsibility Committee which is responsible for overseeing HP’s sustainability initiatives and receives regular updates on key sustainability metrics. The committee also reviews the annual human rights assessment. A formal charter outlining the "purpose and authority" of the committee notes that its role is to "review, assess, report and provide guidance to management and the full Board regarding HP’s policies and programs relating to global citizenship (which includes... human rights...) and the impact of HP’s operations on ... suppliers... as well as reviewing the annual Global Citizenship Report." Further, in a sustainability video from 2016 the names and affiliations of the Committee member names are made public.</t>
    </r>
  </si>
  <si>
    <r>
      <t>(1) The company states that its "Global Supply Chain Organization (GSC) manages supplier relationships, develops supply chain capability and requires our suppliers to operate in an ethical, responsible and legal manner".</t>
    </r>
    <r>
      <rPr>
        <sz val="11"/>
        <color theme="1"/>
        <rFont val="Calibri"/>
        <family val="2"/>
        <scheme val="minor"/>
      </rPr>
      <t xml:space="preserve"> In its 2018 Additional Disclosure the company states that this organisation is "focused on managing our suppliers, including assessing the supplier business practices and operations, relaying business requirements and establishing expectations for adhering to the RBA Code of Conduct [which includes forced labor]." It further notes that the Global Supply Chain Organization "works with [its] suppliers daily to ensure that sounds and responsible practices are being adhered to."
</t>
    </r>
    <r>
      <rPr>
        <sz val="11"/>
        <rFont val="Calibri"/>
        <family val="2"/>
        <scheme val="minor"/>
      </rPr>
      <t xml:space="preserve">
(2) Not disclosed. The company states that it has implemented an Enterprise Risk Management program which is overseen by the Board's Audit Committee and that identified risks are presented to the full Board. It states that the program focuses on "the most significant risks facing the company, including strategic, operational, financial, legal and compliance risks". However it does not explicitly include forced labor as one such risk or disclose oversight of supply chain policies. </t>
    </r>
  </si>
  <si>
    <t>(1) Micron states that it has a Compliance and Ethics Program and that its Chief Compliance Officer, Joel Poppen, who is Vice President of Legal Affairs, General Council and Corporate Secretary is responsible for compliance and ethics issues. It states that it has a Sustainability Council and Sustainability Organization which report to the executive level of the company. It has also established a global RBA oversight team including representatives from legal, human resources, EHS, and supplier management functions. It states that this team monitors key RBA metrics across all of its manufacturing locations and that it reviews and reports every quarter on Micron's RBA performance.
(2) The company discloses that its board of directors has a Governance and Sustainability Committee whose role includes to "assist the Board in overseeing and monitoring the Company’s development and integration of material social and environmental strategies." It discloses the names of the four individuals on this committee. It provides further details on its oversight structure, noting that its Sustainability Council and Sustainability Organization (which cover supply chains and compliance), report to Executive Oversight (incl. Global Supply Chain), who in turn reports to the CEO, who is accountable to the board (and its overnance and Sustainability Committee). However it does not disclose oversight of forced labor or human rights in the supply chain, or discussion of such topics.</t>
  </si>
  <si>
    <t xml:space="preserve">(1) The company states in its 2016 CSR Report that it has established a supplier counselling team that is responsible for ensuring suppliers' compliance with the code of conduct (which covers forced labor) through various channels such as evaluation, audit and training. It states that one aspect of the duties of the Corporate Social Responsibility Committee, an executive committee, is responsibility for suppliers. It also states that in 2017 it "fulfilled RBA Code requirements with respect to supply chain management" and that it also "followed RBA Code of Conduct requirements to increase quality and quantity of supplier audit and training so as to enhance supplier management capability." 
[The company states that it formed an Ethics Committee which is chaired by its vice president who oversees the Ombudsman System and is comprised of the vice presidents of legal and human resources "and other executives" and that it "supervises investigations of potential ethics violation cases and determines the appropriate disciplinary action to be imposed". However it is not clear that this includes responsibility for overseeing forced labor-related policies.]
(2) The Chairperson of the company's Corporate Social Responsibility Committee reports to the board of directors included setting its supplier code of conduct which includes forced labor. However, no further details on oversight of forced labor in its supply chains are provided. </t>
  </si>
  <si>
    <t xml:space="preserve">(1) The company states that it has more than 150 responsible sourcing associates who are based all over the world and who are responsible for monitoring supply chain conditions "through audit assessments and investigations, provide training and tools for suppliers, and collaborate with stakeholders to make progress on key industry-wide issues." This suggests that the responsible sourcing team have responsibility for implementing the standards for suppliers, which cover forced labor and which are the standards that suppliers are audited against. 
The company also discloses a human rights steering committee comprising leaders from across its business.
Additionally, Walmart reports that an ESG steering committee meets biannually and is made up of leaders from various departments. It covers sustainability and responsible sourcing. The committee reports to the Chief Sustainability Officer. 
(2) Walmart discloses that the nomination and governance committee of the board of directors oversees the company's human rights work, and the audit committee of the board of directors oversees it's ethics and compliance program, including "labor and employment" and "responsible sourcing". It states that the Chief Sustainability Officer provides updates to the committee. However, no further detail is disclosed. </t>
  </si>
  <si>
    <t>(1) Corning states that in 2019 all members of its Global Supply Chain Management team "from senior leadership to supply chain personnel, participated in human trafficking, forced labor and modern slavery awareness training". It states that this was designed to "provide... leadership with the knowledge and skills to promote human rights compliance throughout [its] supply chain network". It also states that its Global Supply Management and Supply Chain organizations "are educated on supply chain social responsibility issues such as human trafficking, forced labor, modern slavery, transparency, child labor and human rights to build awareness and ensure that Corning’s supply chains reflect [its] values and respect for human rights. It states that "Supply Chain Social Responsibility training has been integrated into functional employee learning plans and new employee onboarding program". It also states that it trains supply management employees on best practices for dealing with Suppliers, including training on the Supplier Code - "what it means, and how it applies to Suppliers" which makes up part of the onboarding process for new employees".
(2)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states that high risk suppliers are currently being trained on these subjects as part of its third-party audit program. It states that as part of its CSR audit program for its highest risk suppliers either Corning or a third-party holds a training summit on the basis of its audit results. However, it does not disclose the percentage of suppliers trained on risks and policies that address forced labor.
(3) Not disclosed.</t>
  </si>
  <si>
    <t xml:space="preserve">(1) Nintendo discloses providing online and face-to-face training for employees "to ensure a full understanding of the Standards or codes of conduct". It also discloses having implemented an e-learning program on human rights and to have implemented training on the UK Modern Slavery Acy in its Europe GmbH for all new employees as part of its Code of Conduct training. It also discloses providing training for all new employees conducting on-site inspections but it does not explicitly state that this includes training on forced labor risks, and does not disclose training for procurement staff specifically.
(2)-(3) Not disclosed.
</t>
  </si>
  <si>
    <t>(1) The company discloses that it trains its employees on its expectations regarding its code which includes provisions on forced labor. However, it does not disclose training delivered to procurement staff or similar on forced labor in its supply chains or on supply chain policies addressing forced labor. [Hexagon also discloses providing training to employees during onboarding as well as providing in-person and online training to employees conducted by both the Hexagon Compliance Team and by external experts and “third-party learning management systems”. It discloses that the topics covered include training on its Compliance Programme, export control, product classification and third party due diligence. However, it does not explicitly disclose including training on forced labor risks in its supply chains.]
(2)-(3) Not disclosed.</t>
  </si>
  <si>
    <t xml:space="preserve">(1) Micron states that it requires every employee, manager and officer to attend regular training sessions on ethics and compliance. It states on its Slavery and Human Trafficking page that it trains all managers and employees who have direct responsibility for supply chain management on Micron's commitments in relation to forced labor and human trafficking, including on RBA compliance.
(2) The company states that in 2018 it implemented a training program that focused on the responsibilities of its suppliers and that more than 1,100 supplier representatives were trained. However, it does not disclose the percentage of suppliers that have undergone training.
(3) Not disclosed.
</t>
  </si>
  <si>
    <r>
      <t xml:space="preserve">(1) HP discloses that it conducts annual training for its procurement staff that "provides the context of forced labor and slavery, how to identify the signs of forced labor conditions, a summary of HP's policies and standards to combat modern slavery, who to contact for help, and how to report information."
In its sustainable impact report it also discloses that it trains its procurement teams, supplier managers, and other employees to "be vigilant and report instances of practices that violate our standards."
(2) HP reports that its supply chain capability building programs have included four 2-day workshops on the changes to the RBA's newest Code. It reports that these workshops were held in Thailand, Singapore, and Malaysia, and were attended by 189 supplier factory managers (118 suppliers). [It is not clear what percentage of suppliers this covers.] It also reports that it offers foreign migrant workers training, and RBA code of conduct training to suppliers.
The company also reports data on compliance with its supplier code of conduct. The code requires suppliers to put management systems in place to ensure compliance with the code, including providing training programs for managers and workers to implement the supplier's policies and procedures. It reports that </t>
    </r>
    <r>
      <rPr>
        <b/>
        <sz val="11"/>
        <rFont val="Calibri"/>
        <family val="2"/>
        <scheme val="minor"/>
      </rPr>
      <t>95% of supplier sites audited in 2018 were compliant with this training requirement of the code</t>
    </r>
    <r>
      <rPr>
        <sz val="11"/>
        <rFont val="Calibri"/>
        <family val="2"/>
        <scheme val="minor"/>
      </rPr>
      <t>. 
(3) HP discloses that a Weihai Supplier RBA code training was held in Weihai in China for three days with 58 participants from twenty suppliers. It states that "the main objective was to raise the awareness level and increase knowledge of the RBA code" and that this included "the requirement that the suppliers then cascade these requirements down to their own suppliers." 
It further provides evidence of training lower tier suppliers, noting that "through a large-scale program of coaching, training, and capability building, a small but critical sub-tier component supplier went from having concerning working conditions to reaching a preferred audit score in April 2018."</t>
    </r>
  </si>
  <si>
    <r>
      <t xml:space="preserve">(1) In relation to training, Cisco states in its Statement on the Prevention of Slavery and Human Trafficking that it "focuses on capability building for our suppliers and employees". It states that it "regularly engages across the globe to train on Code fundamentals". It states in its CSR Report that "all regular employees are required to certify compliance with its Code of Business Conduct each year, subject to applicable laws." (This code is an internal policy directed at employees and addresses human rights topics for the supply chain by referring to the Global Human Rights Policy and the Supplier Code of Conduct.)  It also states that employees "must" complete compliance and ethics trainings and that it provides additional targeted trainings throughout the year. It does not, however, make clear that the abovementioned trainings include forced labor in supply chains or whether, at a minimum, procurement staff are trained on such policies.
</t>
    </r>
    <r>
      <rPr>
        <sz val="11"/>
        <color theme="9" tint="-0.249977111117893"/>
        <rFont val="Calibri (Body)"/>
      </rPr>
      <t>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t>
    </r>
    <r>
      <rPr>
        <sz val="11"/>
        <rFont val="Calibri"/>
        <family val="2"/>
        <scheme val="minor"/>
      </rPr>
      <t xml:space="preserve"> However, this is a forward-looking commitment rather than an activity already in place.
(2) In addition to (1), it further states that the contributions it makes towards RBA workshops and training content are "mutually beneficial, ensuring understanding of policies and standards". The RBA Learning Academy's online trainings are also available to suppliers on topics including "methods to combat trafficked and forced labor in the supply chain." It states in its 2019 Corporate Social Responsibility Report that it has worked in partnership with the RBA to provide "localized training on the Code, ethical labor standards, and recruitment practices to staff at the supplier facility and labor recruitment agencies." However the company does not disclose the percentage of first-tier suppliers trained.
(3) Not disclosed. Cisco states in its CSR Report that in 2018 its Global Procurement Services and Supply Chain Operations launched an executive sponsorship program for its top US diverse suppliers. It states that the program pairs 26 of its suppliers which it has classified as "diverse" are paired with 26 US-based Cisco executives who commit to meet at least quarterly over an 18 month period. It states that they work to build "structured relationships" so that they can more effectively compete for work. However, the company does not disclose details on capacity building for the purpose of cascading supply chain policies on forced labor to its suppliers' own suppliers.</t>
    </r>
  </si>
  <si>
    <r>
      <t xml:space="preserve">(1) Nokia states that its Code of Conduct, which includes the ILO fundamental freedoms is included in a mandatory Ethical Business Training which requires employees to acknowledge and commit to the code. It states that this requirement was also communicated to employees through its intranet, emails, social media posts and line manager notices.
It states in its 2020 Additional Disclosure that the entire staff at Nokia, including Procurement receives its Annual Ethical Buiness Training and that in addition, its procurement team receives dedicated training on Responsible Sourcing at its Learning Academy. It further states that it undertakes "continuous awareness raising of our sourcing managers through annual engagement in Category Strategy reviews where we help to explain and provide input related to mapping of relevant sustainability risks to their purchasing category." 
(2) It states that it </t>
    </r>
    <r>
      <rPr>
        <sz val="11"/>
        <color theme="9" tint="-0.249977111117893"/>
        <rFont val="Calibri (Body)"/>
      </rPr>
      <t>conducted 11 training workshops for suppliers operating in high-risk countries such as Cameroon, China, Colombia, India, Malaysia, Mali, Myanmar, Mexico, Peru, Senegal, and Togo. It also includes a map of the locations in which it carried out corporate responsibility on-site audits and workshops in which the subject of modern slavery was included</t>
    </r>
    <r>
      <rPr>
        <sz val="11"/>
        <rFont val="Calibri"/>
        <family val="2"/>
        <scheme val="minor"/>
      </rPr>
      <t>. It states that where instances of possible foced labor are found to exist, the cases have been addressed with suppliers as part of the audit follow-up and the learnings have been shared with all of the suppliers at the supplier workshops in each location. It states that 309 suppliers participated in Nokia sustainability workshops and webinars, representing 22% of its suppliers and that 606 management-level supplier employees participated in Nokia sustainability workshops and webinars, representing 43% in 2018.  [It further states that it arranged face-to-face training workshops to establish improvement plans and actions for 393 suppliers. However, it is not clear that this related to forced-labor policies.] It also states that it organized online trainings on conflict-free sourcing.
(3) Not disclosed. Nokia states in its 2020 Additional Disclosure that suppliers "can utilize Nokia training materials" to cascade its supplier requirements to sub-tier suppliers. However, it is unclear whether it is communicated to suppliers that they can use these materials for supplier management, and whether suppliers make use of the materials in practice.</t>
    </r>
  </si>
  <si>
    <r>
      <t xml:space="preserve">(1) Best Buy discloses that it trains "relevant internal functions" on its code, and "critical risks such as human trafficking and forced labor." It also states that its private-label sourcing team receive training on its "manufacturing partner expectations and our audit program." It is assumed this includes the supplier code of conduct. 
(2) The company states that prospective suppliers are trained on its supplier code of conduct. 
It also states that it conducts annual training for suppliers on the RBA code, and held a two day RBA training for its suppliers in 2019. Additionally, it states that it has launched a new training tool online, where suppliers can make use of training resources and the company is able to monitor the types and number of trainings undertaken by suppliers.
</t>
    </r>
    <r>
      <rPr>
        <sz val="11"/>
        <color theme="9" tint="-0.249977111117893"/>
        <rFont val="Calibri (Body)"/>
      </rPr>
      <t>Best Buy also discloses that 100% of its private label suppliers are trained on forced labor within the first year of working with the company</t>
    </r>
    <r>
      <rPr>
        <sz val="11"/>
        <rFont val="Calibri"/>
        <family val="2"/>
        <scheme val="minor"/>
      </rPr>
      <t xml:space="preserve">. It states "this is above and beyond the training we provide when onboarding a new vendor and that training also references forced labor." It also reports that 100% of private label suppliers receive training on the supplier code of conduct.
Best Buy also reports that it has conducted in-depth training on forced labor in high risk regions such as in Taiwan in 2018, where training focused on migrant workers, and training on student workers in China. 
(3) Not disclosed. </t>
    </r>
  </si>
  <si>
    <t>(1) Not disclosed. The company states on its Supply Chain Management page that in China it held an in-house training session for conflict mineral procurement "to reinforce internal systems" but it does not refer to risks and policies that address forced labor or human trafficking.
(2) Not disclosed. The company states on its Kyocera's Corporate Social Responsibility page that it works with "business partners to promote corporate social responsibility and ensure that human rights, labor rights, and the environment are protected throughout our supply chain". The company states on its "Supply Chain Management" page that it "regularly holds supplier seminars and social gatherings with business associates in order to better allow them to understand the management policy and business policy of the Group and request their further cooperation with our activities". However, it does not refer to training for first-tier suppliers on risks and policies that address forced labor.
(3) Not disclosed. It discloses that suppliers must have "a system in place to communicate their codes to suppliers and to monitor compliance with such codes." However, it does not support its suppliers capacity in undertaking such monitoring.</t>
  </si>
  <si>
    <r>
      <t>(1) Not disclosed. TSMC states on its Ethical Management page that 29,000 employees completed its 2017 TSMC Ethics and Compliance Training. The company states in its Material Issue: Ethics and Regulatory Compliance section of its CSR report that the training it provides to employees includes anti-corruption, avoidance of conflict of interests, reporting channels and whistleblower protection and states that it includes both face-to-face training and electronic training. However, it does not state that it includes training relevant to forced labor or whether this training was directed towards procurement staff. 
(2) Not disclosed. It states in its CSR Report that in 2018 100% of its tier one suppliers attended supplier ethics training. TSMC discloses that in 2017, out of 906 facility and spare parts suppliers invited to 6 face-to-face training session, 888 attended the training sessions (up to 98% participation rate) and that the training it provides to suppliers includes anti-corruption, avoidance of conflict of interests, reporting channels and whistleblower protection through face-to-face training only. (It also states that participating suppliers provided positive feedback on this training with 95% stating that the training helped them to understand the ethical standards and TSMC’s reporting channels. It found that 97% of participants expressed willingness to cooperate in conducting investigations of ethical violations.)</t>
    </r>
    <r>
      <rPr>
        <sz val="11"/>
        <color rgb="FFFF0000"/>
        <rFont val="Calibri (Body)"/>
      </rPr>
      <t xml:space="preserve"> </t>
    </r>
    <r>
      <rPr>
        <sz val="11"/>
        <color rgb="FF00B050"/>
        <rFont val="Calibri"/>
        <family val="2"/>
        <scheme val="minor"/>
      </rPr>
      <t xml:space="preserve">It further states that in 2017 the procurement department arranged face-to-face training sessions for suppliers with their legal department which included reviews of actual ethics violation cases. </t>
    </r>
    <r>
      <rPr>
        <sz val="11"/>
        <rFont val="Calibri"/>
        <family val="2"/>
        <scheme val="minor"/>
      </rPr>
      <t>However, it does not state that it trains suppliers specifically on forced labor policies. [In 2016, twelve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 This information no longer falls within the research timeframe.]</t>
    </r>
    <r>
      <rPr>
        <sz val="11"/>
        <color rgb="FFFF0000"/>
        <rFont val="Calibri"/>
        <family val="2"/>
        <scheme val="minor"/>
      </rPr>
      <t xml:space="preserve">
</t>
    </r>
    <r>
      <rPr>
        <sz val="11"/>
        <rFont val="Calibri"/>
        <family val="2"/>
        <scheme val="minor"/>
      </rPr>
      <t>(3) Not disclosed.</t>
    </r>
  </si>
  <si>
    <r>
      <t xml:space="preserve">(1) Intel reports that it integrated its expectations of combatting slavery and human trafficking risks into its internal procurement team training in 2018. Furthermore, it states that it provides staff with direct responsibility for supply chain management with training on slavery and human trafficking "particularly with respect to mitigating risks within our product supply chain". 
(2) Intel reports that in May 2018 it worked with peer companies and Elevate to provide training to over 150 suppliers and their recruiting agents in Malaysia, Singapore, and Thailand. 
The company also reports that it delivers online training through its Supplier Sustainability Resource Center, including on topics such as working hours. It states that it delivered 20 webinars in three languages in 2018, and the platform allows for two-way dialogue and supplier feedback. Intel discloses that it enrolled 648 new users on the platform in 2018, to a total number of 2,900, and that it has seen an 80% increase in supplier participation in its webinar series. Online training includes that on the RBA Code of Conduct and on combatting forced labor. 
In its 2020 Additional Disclosure, the company notes in relation to supplier training on forced labor, that in at supplier trainings it co-hosted in June and July 2019, over 200 suppliers were trained, including 60 Intel suppliers, representing approximately 20% of the company's "major first-tier suppliers." The company further notes that it estimates that since 2014 its annual webinars and trained covered "over 50% of [its] Major first-tier suppliers."  
(3) </t>
    </r>
    <r>
      <rPr>
        <sz val="11"/>
        <color theme="9"/>
        <rFont val="Calibri"/>
        <family val="2"/>
        <scheme val="minor"/>
      </rPr>
      <t>Intel discloses that in 2018 it asked 50 first-tier suppliers to "work with" at least three of their own suppliers to assess and address forced labor risks. This resulted in a number of improvements, such as improvements of policies and procedures at lower tier suppliers, as well as stronger enagagement with labor agencies. Further, it provided materials and webinars on forced / bonded labor risks to around 135 second-tier suppliers.</t>
    </r>
    <r>
      <rPr>
        <sz val="11"/>
        <rFont val="Calibri"/>
        <family val="2"/>
        <scheme val="minor"/>
      </rPr>
      <t xml:space="preserve">
[Intel discloses its Supplier Program to Accelerate Responsibility and Commitment (SPARC). It reports that suppliers are selected for the program based on risk, with 350 participating in 2018 (representing 60% of Intel's spend). The program is designed to help suppliers build internal capacity around corporate responsibility "through rigorous annual commitments to compliance, transparency, and capacity-building." It is not clear whether, or to what extent, this program focuses on the RBA Code and suppliers' ability to cascade this to lower tier suppliers.] </t>
    </r>
  </si>
  <si>
    <r>
      <t>(1) Not disclosed. Ericsson states in its 2020 Additional Disclosure that it is part of the Swedish International Development Agency's Swedish Leadership for Sustainable Development initiative which focuses on areas of Modern Slavery and Minerals and is responsible for development aid, however it is unclear whether it engages on these topics beyond providing aid. It states that it is engaged with the ILO in a collaboration to enhance work, labor and social standards in the ICT sector in Egypt including "responsible sourcing activities" in Ericsson's own operations and it supply chains but it does not provide further detail on what this involves, and how it focuses on forced labor specifically.
(2)  The company discloses that it is a "Member of the Responsible Business Alliance (RBA)" which focuses on eradicating forced labor. It states that "forced labor/responsible labor are focus areas Ericsson has decided to work more closely with" and that "labor is also one of the areas where the company has provided input for the next RBA Code of Conduct review". 
It states that it is part of Shift's Business Learning Program and that it has continued to engage with Shift in 2019 "with knowledge sharing and risk analysis for forced labor in supply chain".</t>
    </r>
    <r>
      <rPr>
        <sz val="11"/>
        <color rgb="FFFF0000"/>
        <rFont val="Calibri"/>
        <family val="2"/>
        <scheme val="minor"/>
      </rPr>
      <t xml:space="preserve"> </t>
    </r>
    <r>
      <rPr>
        <sz val="11"/>
        <rFont val="Calibri"/>
        <family val="2"/>
        <scheme val="minor"/>
      </rPr>
      <t xml:space="preserve">
[It states that it is a member of the reference group for Conflict minerals at Teknikföretagen (the Association of Swedish Engineering Industries) and refers to labor standards in relation to this but it does not make any clear reference to forced labor.]</t>
    </r>
  </si>
  <si>
    <t xml:space="preserve">(1) Not disclosed. 
(2) NVIDIA discloses that it is a full RBA member (confirmed by RBA). It discloses that employees "are engaged in RBA workgroups relevant to our supply chain operations." It states that it participates in the RBA's Responsible Labor Initiative but it does not demonstrate active engagement. It also discloses that it participates "in organizations focused on issues relevant to supplier responsibility, such as the Public-Private Alliance for Responsible Minerals Trade and the Association Connecting Electronics Industries". It states in its 2020 Additional Disclosure that this consists of engaging through email, calls and face-to-face and states that the RLI is a workgroup with active calls and that it works with the RBA and PPA on code updates. However, it does not demonstrate active engagement on forced labor specifically. </t>
  </si>
  <si>
    <t xml:space="preserve">(1) Not disclosed. On its Supply Chain Management page it states that it is one of the "major members" of the Responsible Minerals Trade Working Group set up in the Japan Electronics and Information Technology Industries Association (JEITA). It also states that it has expanded its engagement with this working group - beacuse of problems revealed by survery results - through giving lectures, and through "implementation of survey briefing sessions". Since 2013, it has "served as lecturers regarding the conflict mineral survey information sessions held by JEITA". However, none of this engagement is relevant to forced labor.
(2) Not disclosed. </t>
  </si>
  <si>
    <r>
      <t xml:space="preserve">(1) Not disclosed. Micron discloses working with the RMI on a number of leadership teams. However, these do not specifically cover forced labor.
(2) Micron states that it is "actively involved" in eliminating forced labor issues in its supply chain through engagement with government officials and interviews with foreign migrant workers. </t>
    </r>
    <r>
      <rPr>
        <sz val="11"/>
        <color theme="9" tint="-0.249977111117893"/>
        <rFont val="Calibri (Body)"/>
      </rPr>
      <t>It states that it is collaborating with the RBA and a number of suppliers in Taiwan to understand the conditions faced by foreign migrant workers and to address violations that are ocurring.</t>
    </r>
  </si>
  <si>
    <t xml:space="preserve">(1) Samsung discloses that in 2016 it worked to develop guidelines for apprenticeship training in India, with BSR and an Indian NGO "Partners in Change." The guidelines also apply to Samsung's suppliers in India. The guidelines define the minimum age, the apprenticeship terms, and working hours.
The company also discloses that it has collaborated with the International Organization for Migration (IOM) to "provide training on ethical recruitment and fair labor practice to its staff, local suppliers and other business partners in Malaysia." It refers to an example of a workshop hosted in Hungary with the IOM on ethical recruitment and modern slavery which included local supplier participants. 
The company also states it "plays an active role in techUK's work on human rights and modern slavery, informing and influencing UK government officials and civil society groups through the sustainable supply chain group." 
(2) The company is a member of the Responsible Business Alliance. The company also discloses that it worked with BSR to develop its Migrant Worker Guidelines in 2016, which includes a commitment to eradicating forced labor, excessive commissions for employment, and discrimination against migrant workers.  
Samsung also reports that it is a member of the Responsible Labor Initiative and reports that this focuses on the rights of workers vulnerable to forced labor in supply chains. </t>
  </si>
  <si>
    <t xml:space="preserve">(1) Cisco discloses a supplier list of contract manufacturers, strategic original design manufacturers and component suppliers in the top 80% of spend for financial year 2019. The list includes supplier names, but not addresses.
(2) Cisco states in its Conflict Minerals policy that it developed a set of due diligence and guidance activities based on the OECD guidelines. It states that it "requires" suppliers to source only from smelters and refiners assured by the Responsible Minerals Assurance Process, to maintain a policy to ensure conflict minerals do not directly or indirectly finance armed conflict in the DRC, establish a due diligence program "to achieve responsible mineral supply chains" and respond to Cisco with regards requests for due diligence information. As part of its efforts to identify smelters and refiners involved in the production of conflict minerals, Cisco conducts due diligence according to the respective OECD Guidance  In its Specialized Disclosure Report, Cisco includes a list of the names and countries of smelters and refiners of 3TG identified in a reasonable country of origin enquiry.
(3) The company is a member of the Responsible Mineral Initiative, and as such works on tracing its raw materials. In its Specialized Disclosure Report it provides a list of the countries of origin from which the raw materials it sources may have originated.
(4) Cisco estimates that there are 224,000 workers in its supply chain that are covered by RBA audits. However it does not disclose a second data point on its suppliers' workforce. </t>
  </si>
  <si>
    <t>(1) Amazon, "Supplier List," https://d39w7f4ix9f5s9.cloudfront.net/24/dd/8db91234456ebaaca24cdcdf5a77/current-supplier-list-2019-11-25.pdf (pdf format). Accessed 9 December 2019. 
(2) + (3) Amazon, "Conflict Minerals Report", https://www.sec.gov/Archives/edgar/data/1018724/000101872417000088/amzn-20161231xex101.htm. Accessed 3 September 2019. 
(4) Amazon Supplier List,  https://sustainability.aboutamazon.com/amazon-around-the-globe (map format), accessed 9 December 2019.</t>
  </si>
  <si>
    <r>
      <t xml:space="preserve">(1) Not disclosed.
(2) In its Specialized Disclosure Report, Kyocera discloses a list of smelters and refiners, including names and countries, of 3TG that are potentially used in its supply chains. [Kyocera states on its Supply Chain Management page that it "intend[s]" to use surveys based on the Responsible Business Alliance (RBA) and the Responsible Mineral Assurance Process (RMAP) in relation to conflict minerals. It also states that it assessed the smelters on the basis of a Conflict Minerals Reporting Template (CMRT) prepared by the Conflict-Free Sourcing Initiative (CFSI), an international organization dealing with conflict mineral issues.]
(3) It further includes a list of potential countries of origin of the raw materials 3TG.
(4) Not disclosed.
</t>
    </r>
    <r>
      <rPr>
        <sz val="11"/>
        <color theme="5"/>
        <rFont val="Calibri"/>
        <family val="2"/>
        <scheme val="minor"/>
      </rPr>
      <t xml:space="preserve">
</t>
    </r>
  </si>
  <si>
    <t xml:space="preserve">(1) Not disclosed. ASML does not list the names and addresses of its first tier suppliers but names Carl Zeiss SMT GmbH as one of its key suppliers.
(2) Not disclosed. ASML does publish a Conflict Minerals Statement and Conflict Minerals Disclosure but fails to disclose the countries in suppliers below the first-tier are based. 
(3) The company discloses in its Conflict Minerals Disclosure that it conducts the "reasonable country of origin inquiry" (RCOI) to determine whether the minerals it uses have originated from a relevant country. It also discloses that it conducts a supply chain survey using a reporting template provided by the RBA and Global e-Sustainability Initiative and that it uses resources provided by the RMI including the RMI Assurance Process which uses a third party audit firm to insure that smelters from whom it acquires materials source conflict-free materials only. However, it does not disclose additional information on the sourcing countries.
(4) Not disclosed. </t>
  </si>
  <si>
    <t xml:space="preserve">(1) The company states that it is a member of the Responsible Minerals Initiative (RMI), that it participates in the RMI’s Responsible Minerals Assurance Process and that its due diligence measures "conform, in all material respects, with the five-step framework of the OECD Due Diligence Guidance" which address forced labor. It does not disclose the steps it is taking toward responsible raw materials sourcing outside of this.
(2) Not disclosed. In its "Guide to Ethical Conduct" the company encourages employees to speak up in situations where buying decisions are solely based on price, despite known poor labor conditions [to "preserve reputation"]. No further details or training is disclosed.
(3) Not disclosed. TE discloses that it uses a supplier scorecard which includes Supplier Social Responsibility data. It does not report further information on how this scorecard is used to incentivize suppliers or in procurement decisions, for example. 
(4) Not disclosed. </t>
  </si>
  <si>
    <t xml:space="preserve">(1) *TE Connectivity (2018), "Corporate Responsibility Report", https://www.te.com/content/dam/te-com/documents/about-te/corporate-responsibility/global/TEConnectivityCorporateResponsibilityReport2018.pdf, p. 17. 
*TE Connectivity (2019), "Conflict Minerals Report", http://d18rn0p25nwr6d.cloudfront.net/CIK-0001385157/728fef91-39ff-4994-8503-db2b39b067cf.pdf. Accessed 29 August 2019, p. 9.
* TE Connectivity (January 2020), "2020 Additional Disclosure," https://www.business-humanrights.org/sites/default/files/2020-01%20Additional%20Disclosure%20-%20KnowTheChain%20ICT%20benchmark_TE%20Connectivity.pdf, p. 4.
(2) TE Connectivity, "Guide to Ethical Conduct," https://www.te.com/content/dam/te-com/documents/about-te/corporate-responsibility/global/TE%20COC_Final_EN_Web.pdf, p. 43. Accessed 4 February 2020.
(3) TE Connectivity (2018), "Corporate Responsibility Report", https://www.te.com/content/dam/te-com/documents/about-te/corporate-responsibility/global/TEConnectivityCorporateResponsibilityReport2018.pdf, p. 17. 
</t>
  </si>
  <si>
    <t xml:space="preserve">(1) The company states that its due diligence measures for sourcing conflict minerals conform with the OECD Due Diligence Guidance for Responsible Supply Chains of Minerals from Conflict-Affected and High-Risk Areas: Third Edition and that it assessed whether all smelters were conformant with the Responsible Minerals Assurance Process of the RMI. These measures include an assessment of forced labor risks but the company does not disclose the steps it is taking toward responsible raw materials sourcing outside of this.
(2-4) Not disclosed. </t>
  </si>
  <si>
    <t xml:space="preserve">(1) Skyworks (2019), "Conflict Minerals Report", http://www.skyworksinc.com/downloads/green_initiative/Conflict_Minerals_Report_2018.pdf, p. 2. </t>
  </si>
  <si>
    <t xml:space="preserve">Note: Amazon (2019), "Amazon Supply Chain Standards Manual," https://d39w7f4ix9f5s9.cloudfront.net/ba/73/23a785f24c809ee05445d5ab623f/supplier-manual-5sep2019-final.pdf, p. 3. Accessed 16 October 2019. 
(1) Amazon, "Conflict Minerals Report", https://www.sec.gov/Archives/edgar/data/1018724/000101872417000088/amzn-20161231xex101.htm. Accessed 3 September 2019. </t>
  </si>
  <si>
    <t xml:space="preserve">(1) Broadcom (2018) "Conflict Minerals Report," https://docs.broadcom.com/docs/12395380, pp. 1-2.
(2) Broadcom (2018), "Annual Report", https://investors.broadcom.com/static-files/e6231f8d-76e3-422e-b647-931b3794d2cc, p. 8 and 11. Accessed 12 August 2019. </t>
  </si>
  <si>
    <t xml:space="preserve">(1) Canon (2019), "Canon Inc. Conflict Minerals Report", https://www.sec.gov/Archives/edgar/data/16988/000119312519160164/d714824dex101.htm. Accessed 29 August 2019. </t>
  </si>
  <si>
    <t xml:space="preserve">(1) The company reports that it is a member of the Responsible Minerals Initiative and that it is a member of the Tin Working Group due to concerns associated with tin mining and smelting in Indonesia. It states that it follows "OECD Guidance or other internationally recognized frameworks when conducting such due diligence for 3TG" and that it "requires [its] suppliers to source high-risk minerals from smelters determined to be compliant with the Responsible Minerals Assurance Process", both of which assess forced labor risks but it does not disclose the steps it is taking toward responsible raw materials sourcing outside of this.
(2) Not disclosed. Sony states that it expects suppliers "to provide tight management of its delivery dates, compatible with product production activities that fluctuate with customer demands, and to be able to supply parts and materials in a highly flexible fashion." It does not disclose how it seeks to use responsible purchasing practices that may mitigate any forced labor risks created by these expectations. 
(3-4) Not disclosed. </t>
  </si>
  <si>
    <t xml:space="preserve">(1)*Sony (2018), "Sustainability Report 2018", https://www.sony.net/SonyInfo/csr/library/reports/sis4ug000000jyws-att/CSR2018E_PDF_all.pdf, p. 157. Accessed 2 October 2019.
*Sony (2018), "Conflict Minerals Report 2018," https://www.sony.net/SonyInfo/IR/library/ConflictMineralsReport2018.pdf. Accessed 2 October 2019.  
(2) Sony, "What Sony expects of suppliers," https://www.sony.net/SonyInfo/procurementinfo/expectation.html. Accessed 30 September 2019. </t>
  </si>
  <si>
    <t xml:space="preserve">(1) Analog Devices (24 May 2019), "Specialized Disclosure Report", https://investor.analog.com/node/22651/html. Accessed 3 December 2019. </t>
  </si>
  <si>
    <t>(1) Micron (31 May 2018), "Specialized Disclosure Report", http://investors.micron.com/node/36241/html. Accessed 12 February 2020.</t>
  </si>
  <si>
    <t>(1) The company states that its due diligence process is based on the OECD Due Diligence Guidance and that it uses the Responsible Minerals Initiative ("RMI") Conflict Minerals Reporting Template and requires its suppliers to source conflict-free raw materials in accordance with the Responsible Minerals Assurance Process. It does not disclose the steps it is taking toward responsible raw materials sourcing outside of this.
(2) Not disclosed.
(3) Not disclosed. While the company refers to supplier performance scorecards, it does not disclose that this includes details of supplier performance on forced labor-related issues and whether this would directly influence procurement relationships.
(4) Not disclosed.</t>
  </si>
  <si>
    <t xml:space="preserve">(1) Lam Research (31 May 2019), "Specialized Disclosure Report", https://investor.lamresearch.com/static-files/360b9f58-869f-4250-89d2-a86db7b823ab, pp. 5 and 7.
(3) Lam Research (2018), "Lam Research Corporate Social Responsibility Report", https://www.lamresearch.com/wp-content/uploads/2019/09/Lam-Research-Corporate-Social-Responsibility-Report-2018.pdf, p. 10. </t>
  </si>
  <si>
    <t xml:space="preserve"> </t>
  </si>
  <si>
    <t xml:space="preserve">(1) Hewlett Packard Enterprise (reviewed June 2018), "HPE Supply Chain Responsibility: Our Approach", https://h20195.www2.hpe.com/V2/GetDocument.aspx?docname=A00001852ENW, p. 7.
(2)-(4) *Hewlett Packard Enterprise (approved 3 April 2019), "Statement Pursuant to the California Transparency in Supply Chains Act of 2010 and the UK Modern Slavery Act of 2015", https://h20195.www2.hpe.com/V2/GetDocument.aspx?docname=A00005807ENW, p. 6.
*Hewlett Packard Enterprise (2020), "2020 Additional Disclosure," https://www.business-humanrights.org/sites/default/files/2020-01%20HPE%20Supplement%20for%20KTC_v2.pdf, p. 4. </t>
  </si>
  <si>
    <t xml:space="preserve">(1)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(2020), "Additional Disclosure," https://www.business-humanrights.org/sites/default/files/KnowTheChain%202020%20ICT%20benchmark%20-%20Additional%20Disclosure%20-%20Murata%20Manufacturing%20Co%20Ltd.pdf.
(4-5) *Murata Manufacturing (November 2018), "Statement on the UK Modern Slavery Act", https://www.murata.com/~/media/webrenewal/about/csr/modernslavery/modernslavery_e.ashx?la=en, p. 3. Accessed 28 August 2019. 
*Murata Manufacturing, "Suppliers," https://www.murata.com/en-global/about/csr/people/suppliers. Accessed 13 February 2020. </t>
  </si>
  <si>
    <t xml:space="preserve">(1) The company uses the RBA Code (version 6), which includes a provision that workers shall not be required to pay employers’ or agents’ recruitment fees or other related fees for their employment. 
[Murata's human rights and labor policies state "no fees or guarantee money of any type shall be collected in relation to employment". However, it does not specify that employers rather than workers should bear this cost. In its additional disclosure, it states that asks recruitment agencies for charges to be made to the employer and not the workers, but it is not clear that this is relevant for the company's supply chains.]
[The company also states that it asks recruitment agencies to comply with its CSR standards and the RBA Code of Conduct in the same manner as suppliers, and that recruitment agencies do not charge fees to workers. It is not clear that this refers to agencies used by Murata's suppliers, rather than Murata itself.] 
(2) The company uses the RBA Code (version 6), which includes a provision that employment related fees paid by workers shall be reimbursed to the workers. Murata reports that within its own operations it audits recruitment agencies and ensures that no workers have paid fees. However it does not disclose evidence that fees have been reimbursed to workers in its supply chains. </t>
  </si>
  <si>
    <t>(1)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(November 2018), "Statement on the UK Modern Slavery Act", https://www.murata.com/~/media/webrenewal/about/csr/modernslavery/modernslavery_e.ashx?la=en, p. 4. Accessed 28 August 2019. 
*Murata Manufacturing (April 2018), "Additional Disclosure", https://www.business-humanrights.org/sites/default/files/2018-04%20KnowTheChain%20ICT%20-%20Murata.pdf, p. 7. Accessed 28 August 2019. 
(2) "Additional Disclosure", p. 7.</t>
  </si>
  <si>
    <t>*Murata Manufacturing, "Our expectations of suppliers", https://www.murata.com/en-global/about/procurement/expectations. Accessed 13 February 2020. 
*Murata Manufacturing, "Human Rights and Labor Policies", https://www.murata.com/about/csr/people/employees.aspx#employees01. Accessed 28 August 2019.</t>
  </si>
  <si>
    <t xml:space="preserve">(1) The company uses the RBA Code (version 6), which requires that workers must be provided with a written employment agreement in their native language prior to the worker departing from his or her country of origin. However the company does not disclose any further steps taken beyond this policy provision, such as pre-departure training for migrant workers to ensure they understand their rights.
(2)  The company uses the RBA Code (version 6), which prohibits passport retention and restrictions on workers’ freedom of movement. However, the company does not disclose what further steps it has  taken to ensure that workers passports are not retained. 
(3) Not disclosed. </t>
  </si>
  <si>
    <t>(1) Not disclosed. Corning states that its supply chain management professionals conduct internal assessments of its strategic suppliers based on industry standards and on its quality framework. It states that it "is being expanded to include additional corporate social responsibility questions in alignment with RBA standards". Corning states: "[t]o ensure compliance and identify and mitigate social responsibility risks in the supply chain, Corning has developed a comprehensive supplier management process", leveraging technology platforms and internal processes "to closely monitor operations, capture data and share supply chain information faster, more efficiently, and accurately". It states that it takes steps to assess risks in its supply chain through supplier selection, onboarding and ongoing management processes. It states in its 2019 Additional Disclosure that "[f]orced labor risks are an integral part of every aspect of the supplier management process". However, it is unclear whether it assesses forced labor supply chain risks beyond monitoring and auditing of individual suppliers.
(2) Not disclosed. It states on its Governance page that 17 per cent of its suppliers and 13 per cent of its spend is in high risk countries. It states that it has determined that the risk of human trafficking in its supply chains is highest in relation to contract manufacturers. However, it does not disclose any more detail on this risk, such as particular at-risk countries for its contract manufacturing, or groups of workers. Furthermore, the company does not disclose risks identified in different tiers of its supply chains.</t>
  </si>
  <si>
    <t xml:space="preserve">(1) Not disclosed. The company discloses conducting a "supply chain risk assessment on 100% of its suppliers". It states in its 2020 Additional Disclosure that it uses RBA risk assessments "RA1, RA2 and RA3". It states that it requires suppliers in the top 80% spend to complete self-assessment questionnaires which are "based on RBA requirements" [the facility level SAQ includes forced labor, but it is unclear whether all RBA facility requirements are included]. It does not disclose carrying out a risk assessment focusing on forced labor beyond monitoring and self-assessments at individual suppliers.
(2) Not disclosed. </t>
  </si>
  <si>
    <r>
      <t xml:space="preserve">(1) Apple discloses that it has developed a </t>
    </r>
    <r>
      <rPr>
        <b/>
        <sz val="11"/>
        <rFont val="Calibri"/>
        <family val="2"/>
        <scheme val="minor"/>
      </rPr>
      <t>Risk Readiness Assessment tool</t>
    </r>
    <r>
      <rPr>
        <sz val="11"/>
        <rFont val="Calibri"/>
        <family val="2"/>
        <scheme val="minor"/>
      </rPr>
      <t xml:space="preserve"> which has now been shared as a tool to use at industry level. The tool is used to assess for human rights risks in companies' supply chains, and includes assessments of smelters and refiners. 
Apple also states that it has extensively reviewed "mine-level </t>
    </r>
    <r>
      <rPr>
        <b/>
        <sz val="11"/>
        <rFont val="Calibri"/>
        <family val="2"/>
        <scheme val="minor"/>
      </rPr>
      <t>incidents and public allegations potentially linked to minerals processors</t>
    </r>
    <r>
      <rPr>
        <sz val="11"/>
        <rFont val="Calibri"/>
        <family val="2"/>
        <scheme val="minor"/>
      </rPr>
      <t xml:space="preserve"> in Apple's supply chain." It discloses that it aims to use this to bridge findings from civil society and other stakeholders with industry due diligence mechanisms. 
Additionally, Apple reports that it undertook a </t>
    </r>
    <r>
      <rPr>
        <b/>
        <sz val="11"/>
        <rFont val="Calibri"/>
        <family val="2"/>
        <scheme val="minor"/>
      </rPr>
      <t>mapping process and risk assessment of its labor supply chains</t>
    </r>
    <r>
      <rPr>
        <sz val="11"/>
        <rFont val="Calibri"/>
        <family val="2"/>
        <scheme val="minor"/>
      </rPr>
      <t xml:space="preserve"> to understand the geographic corridors of its foreign contract workers. It states that as part of this process it used the US Department of State Trafficking in Persons Report, and the Global Estimates of Modern Slavery. 
It also discloses a "Material Impact Study." While this study focuses on identifying how to achieve a "recyclable and renewable" supply chain, the study also reviews forced labor risks.
(2) Apple highlights that foreign contract workers are particularly vulnerable to debt-bonded labor. It names the Philippines, Nepal, Thailand, Indonesia, and Vietnam, as countries where workers may be hired from in particular. Additionally, Apple discloses that "in 2018 specialized debt-bonded labor audits were conducted in Taiwan, Vietnam, Thailand, Japan, Singapore, Malaysia, and the United Arab Emirates" which suggests that it perceives these countries to be particularly high risk for bonded labor. However, the company does not disclose forced labor risks in multiple tiers of its supply chains. 
The company also discloses that it conducts due diligence to mineral level, but does not disclose forced labor risks identified at this level. </t>
    </r>
  </si>
  <si>
    <r>
      <t xml:space="preserve">HP refers to </t>
    </r>
    <r>
      <rPr>
        <sz val="11"/>
        <color theme="9" tint="-0.249977111117893"/>
        <rFont val="Calibri (Body)"/>
      </rPr>
      <t>8 onboarding assessments conducted in 2018</t>
    </r>
    <r>
      <rPr>
        <sz val="11"/>
        <rFont val="Calibri"/>
        <family val="2"/>
        <scheme val="minor"/>
      </rPr>
      <t>. 
The company reports that as part of the onboarding process, key new suppliers are evaluated against the company's social and environmental responsibility (SER) requirements. It states that once a supplier is selected, the SER requirements are included in business contracts. The SER requirements include the supplier code of conduct, student and dispatch worker standard, and foreign migrant worker standard. HP reports that any non-conformances are reviewed with the supplier and a corrective action plan will be developed. However, it does not report on the outcomes of this process.</t>
    </r>
  </si>
  <si>
    <t>The company reports that "100% of new direct suppliers have undergone the screening process," which it states includes CSR criteria (social and environmental criteria). It states that "the screening is done during the selection process and so before the contract is signed." However, it does not disclose outcomes of this process.</t>
  </si>
  <si>
    <t>Corning states that it has a risk management process that it engages in prior to suppliers joining its supply chains. It states that it uses Riskmethods, a supply risk rating solution to identify potential risks including labor rights and human rights. It further states that its introduction has increased oversight of new suppliers. However, it does not disclose the outcomes of this process.</t>
  </si>
  <si>
    <t>The company states: “[w]e consider the risk profile of every supplier and conduct a formal preliminary risk assessment if necessary.” It states in its 2020 Additional Disclosure that it confirms that forced labor is a risk factor considered in this context and that during 2019 it carried out preliminary risk assessments "with respect to several shortlisted suppliers." Throughout various bidding processes, HPE applied as part of its assessment Social and Environmental Responsibility (“SER”) questions, calls for policy or procedural evidence, and interviews with workers (including with respect to labor practices) in order to select suppliers that align with our values and requirements." However, it does not report on the outcomes of this process such as the number or percentage of suppliers rejected due to poor management of forced labor risks.</t>
  </si>
  <si>
    <t>Ericsson discloses that it enforces a mandatory self-assessment on potential suppliers that includes its Code of Conduct and questions relating to the suppliers’ policies and processes relating to forced labor.
It states that after the self-assessment is completed by the potential supplier, the responsible sourcing manager will make a decision in what action should be taken with the potential supplier. It further states that "It is not common practice, but Ericsson may request to do an audit before entering into agreement if it sees any reason to do so."  However, it does not disclose outcomes of this process (such as how many suppliers were approved/rejected/had to work on corrective actions before being approved).</t>
  </si>
  <si>
    <t xml:space="preserve">(1) Not disclosed. The company states that when it opens an account with a supplier, it uses a CSR Agreement, and asks the supplier to agree "to pursue their business activities in conformity with the Code of Conduct of the Responsible Business Alliance". However, while the RBA Code prohibits forced labor, child labor, and discrimination, it limits the right to freedom of association to conformance with local law only. It is not clear that the CSR agreement is the supplier contract. 
(2) Not disclosed. The company states that the percentage of its suppliers that have undertaken CSR Agreements include 95% of Japanese suppliers and 90% of overseas suppliers. However, CSR Agreements require adherence to the RBA Code, which limits the right to freedom of association to conformance with local law only. Moreover, it is not clear that the CSR agreement is the supplier contract. 
(3) Not disclosed.
</t>
  </si>
  <si>
    <t xml:space="preserve">*Best Buy, "Supplier Code of Conduct," https://partners.bestbuy.com/documents/20126/46231/Supplier+Code+of+Conduct.pdf/9d7062b9-2233-e7a9-c51a-2f1a34747927?t=1544638155228. Accessed 23 September 2019.
*Best Buy (2019), "Corporate Responsibility &amp; Sustainability Report," https://corporate.bestbuy.com/wp-content/uploads/2019/06/FY19-full-report-FINAL-1.pdf, p. 43. Accessed 23 September 2019.  </t>
  </si>
  <si>
    <t>(1)-(4) *Micron (undated), "Micron Code of Business Conduct and Ethics", https://www.micron.com/about/our-commitment/operating-thoughtfully/compliance-and-ethics/ethics, p. 8. 
*Micron (undated), "Accelerating Sustainability: 2019 Sustainability Report", https://www.micron.com/-/media/client/global/documents/general/about/sustainability_report_2019.pdf?la=en, p. 35.</t>
  </si>
  <si>
    <t xml:space="preserve">*Murata Manufacturing, "Our expectations of suppliers", https://www.murata.com/en-global/about/procurement/expectations. Accessed 13 February 2020. </t>
  </si>
  <si>
    <t>(1) TSMC states in its Supplier Code of Conduct that "workers shall not be required to pay employers’ or agents’ recruitment fees or other related fees for their employment".
(2) Further to (1), it states that where fees are found to have been paid by workers, the worker "shall" be reimbursed. Further, the company discloses that "NT$5.5M in recruitment fees were returned to 360 foreign migrant workers of our suppliers."</t>
  </si>
  <si>
    <t>(1) ASML (undated), "Responsible Supply Chain", https://www.asml.com/en/company/sustainability/responsible-supply-chain. Accessed 23 August 2019.
(2)-(4) ASML (5 February 2019), "Integrated Report 2018", https://www.asml.com/-/media/asml/files/investors/financial-results/a-results/2018/asml-integrated-report-based-on-us-gaap-2018.pdf, p. 27.</t>
  </si>
  <si>
    <t>Amphenol (undated), "Amphenol Supplier Code of Conduct", https://www.amphenol.com/pdfs/APH_Supplier_Code_of_Conduct.pdf.</t>
  </si>
  <si>
    <t xml:space="preserve">(1)-(4) *Lam Research (1 August 2019), "Global Supplier Code of Conduct", https://www.lamresearch.com/wp-content/uploads/2019/04/2019-01-24-Global-Supplier-Code-of-Conduct.pdf
*Lam Research (2018), "Lam Research Corporate Social Responsibility Report", https://www.lamresearch.com/wp-content/uploads/2019/09/Lam-Research-Corporate-Social-Responsibility-Report-2018.pdf. </t>
  </si>
  <si>
    <t xml:space="preserve">(1) and (2)*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p. 2-3.
</t>
  </si>
  <si>
    <t xml:space="preserve">(1)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(2) Hewlett Packard Enterprise (reviewed June 2018), "HPE Supply Chain Responsibility: Our Approach", https://h20195.www2.hpe.com/V2/GetDocument.aspx?docname=A00001852ENW, p. 7.
(3) Hewlett Packard Enterprise (2020), "2020 Additional Disclosure", https://www.business-humanrights.org/sites/default/files/2020-01%20HPE%20Supplement%20for%20KTC.pdf, p. 3.
(4)*Hewlett Packard Enterprise (2018), "Living Progress Report",  https://assets.ext.hpe.com/is/content/hpedam/documents/a00069000-9999/a00069386/a00069386enw.pdf, p. 61.
*Hewlett Packard Enterprise (2018), "Additional Disclosure", https://www.business-humanrights.org/sites/default/files/2018-04%20KTC%20ICT_disclosure%202018%20HPE.pdf, p. 8. </t>
  </si>
  <si>
    <t>(1)*Cisco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*Cisco Systems (December 2019), "2019 Corporate Social Responsibility Report", https://www.cisco.com/c/dam/m/en_us/about/csr/csr-report/2019/_pdf/csr-report-2019.pdf, p. 127.
*Responsible Business Alliance (january 2018), "RBA Code of Conduct (6.0)", http://www.responsiblebusiness.org/media/docs/RBACodeofConduct6.0_English.pdf.
(2) *"2018 Corporate Social Responsibility Report", p. 28-29, p. 134.
(3)-(4)*"2018 Corporate Social Responsibility Report".</t>
  </si>
  <si>
    <t xml:space="preserve">(1) Cisco links to the RBA website and the latest version of its Code, which is available in more than 15 languages. It states that as part of a remedial action, it "monitored the supplier as they implemented the policy and practices and trained their own workers on the new policy". The company's code requires suppliers to have a process in place for communicating their policies, expectations and performance to workers and other stakeholders. However, it does not disclose how it ensures that its code is communicated to workers outside of this.
(2) Not disclosed. Cisco does not list any worker engagement initiatives under its stakeholder section of its CSR report. It states that it uses worker interviews and supports other RBA-sponsored research and training initiatives "to gather actionable, direct feedback from factory workers to complement audit findings," but does not support initiatives which help workers understand their labor rights.
(3)-(4) Not disclosed. </t>
  </si>
  <si>
    <t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t>
  </si>
  <si>
    <t xml:space="preserve">*Qualcomm, "Supply chain management", https://www.qualcomm.com/company/sustainability/priorities/sustainable-product-design/supply-chain-management. Accessed 23 August 2019. 
*Qualcomm (2018) "Additional disclosure", https://www.business-humanrights.org/sites/default/files/2017%20KnowTheChain%20ICT%20Sector%20-%20Additional%20disclosure%20-%20Qualcomm.pdf, p. 4. Accessed 27 August 2019. </t>
  </si>
  <si>
    <t>2018 # of companies disclosing at least some information</t>
  </si>
  <si>
    <t>2018 # of companies full score</t>
  </si>
  <si>
    <t>2020 # companies full score</t>
  </si>
  <si>
    <t>(1) Microchip reports that it is a member of the Responsible Minerals Initiative, and that it requires that only RMAP-conformant smelters or refiners be used in its supply chains. However it does not disclose any further information as to how it addresses forced labor risks at raw material level. 
(2-4) Not disclosed.</t>
  </si>
  <si>
    <t xml:space="preserve">(1) Qualcomm participates in the Responsible Minerals Initiative (RMI) and states that it relies on the RMI's RMAP to verify facilities. It states that its due diligence program is designed to conform to the OECD Guidelines, which include some assessment of forced labor. It does not disclose further detail as to how it addresses forced labor risks at raw material level. It also states that it has conducted a survey on the use of cobalt in its supply chains, and is planning to expand its responsible sourcing policy in 2020, but does not report whether this focuses on forced labor. 
(2) The company states that its workload is carefully planned and that the nature of its business does not support short term contracts, excessive downward pressure on pricing, or sudden changes of workload, but provides no further detail or evidence to support this. 
(3) Not disclosed.
(4) Not disclosed. </t>
  </si>
  <si>
    <t xml:space="preserve">*Qualcomm (2018) "Additional disclosure", https://www.business-humanrights.org/sites/default/files/2017%20KnowTheChain%20ICT%20Sector%20-%20Additional%20disclosure%20-%20Qualcomm.pdf, p. 7. Accessed 27 August 2019. 
*Qualcomm (2020), "Additional disclosure," https://www.business-humanrights.org/sites/default/files/KTC%202020%20ICT%20benchmark%20-%20Additional%20Disclosure%20-%20Qualcomm.pdf. Accessed 3 February 2020. 
*Qualcomm (2018), "Conflict Minerals Report", https://www.qualcomm.com/media/documents/files/2018-conflict-minerals-report.pdf. Accessed 23 August 2019. </t>
  </si>
  <si>
    <t xml:space="preserve">(1) The company reports that it is a member of the Responsible Minerals Initiative. It also states that it manages conflict minerals "in accordance with the following legislation and best practices" and includes the OECD Due Diligence Guidance for Responsible Supply Chains of Minerals. It reports that it compares the smelters and refiners identified by its suppliers against the list of smelter facilities listed as conformant in the RMAP. It does not disclose further information as to how it addresses forced labor risks at raw material level. 
(2-4) Not disclosed. </t>
  </si>
  <si>
    <t>(1) *Cisco Systems (May 2019), "2018 Corporate Social Responsibility Report", https://www.cisco.com/c/dam/assets/csr/pdf/CSR-Report-2018.pdf, p. 91-105. 
*Cisco Systems (2018), "Specialized Disclosure Report", https://www.cisco.com/c/dam/en_us/about/citizenship/environment/docs/conflict-minerals-disclosure-report-2018.pdf, p. 7.
(2) *Cisco Systems (2019), "Cisco Responsible Minerals Policy", https://www.cisco.com/c/dam/en_us/about/citizenship/environment/docs/responsible-minerals-policy.pdf.
*"2018 Corporate Social Responsibility Report"
(3) "2018 Corporate Social Responsibility Report"
*Cisco Systems (undated), "Existing Suppliers", https://www.cisco.com/c/en/us/about/supplier-information/access-non-manufacturing-supplier-connection/existing-supplier-guidelines-information/current-suppliers.html. Accessed 13 August 2019.
*Cisco Systems (undated), "Supply Chain Sustainability", https://www.cisco.com/c/en/us/about/supply-chain-sustainability.html. Accessed 13 August 2019.
*Cisco Systems (undated), "Direct Supplier Legal Resources", https://www.cisco.com/c/en/us/about/supplier-information/access-manufacturing-supplier-connection/portal.html. Accessed 13 August 2019.
*Cisco Systems (May 2019), "Cisco Supplier Guide: Sustainability, Risk and Security", https://www.cisco.com/c/dam/en_us/about/supplier/supplier-guide.pdf, p. 96.
*"Specialized Disclosure Report", p. 7.
(4) "2018 Corporate Social Responsibility Report".</t>
  </si>
  <si>
    <t xml:space="preserve">(1)-(4) *Hewlett Packard Enterprise (undated), "Living Progress",  https://www.hpe.com/us/en/living-progress.html#latestInformation. Accessed 4 September 2019, p. 61.
*Hewlett Packard Enterprise (30 May 2019), "Specialized Disclosure Report", https://h20195.www2.hpe.com/V2/GetDocument.aspx?docname=A00016059ENW.
(2) Hewlett Packard Enterprise (2018), "Additional Disclosure", https://www.business-humanrights.org/sites/default/files/2018-04%20KTC%20ICT_disclosure%202018%20HPE.pdf, p. 4. </t>
  </si>
  <si>
    <t xml:space="preserve">(1) and (3)*NVIDIA (2018), "Slavery and Human Trafficking Statement", https://www.nvidia.com/content/dam/en-zz/Solutions/about-us/documents/NVIDIA%20Slavery%20and%20Human%20Trafficking%20Statement%202018.pdf, p. 1.
*NVIDIA (31 May 2019), "Specialized Disclosure Report", http://d18rn0p25nwr6d.cloudfront.net/CIK-0001045810/b5dcd39c-692a-449d-9fc7-9f4185906db7.pdf. 
*NVIDIA (2019), "Corporate Social Responsibility 2019-2020", https://s22.q4cdn.com/364334381/files/doc_downloads/governance_documents/2019/NVIDIA_2019-2020_CSR_Snapshot.pdf, p. 26. </t>
  </si>
  <si>
    <r>
      <t>(1) Micron's Code of Business Conduct and Ethics implements the RBA standard (version 6.0) which includes the ILO core labor standar</t>
    </r>
    <r>
      <rPr>
        <sz val="11"/>
        <color theme="1"/>
        <rFont val="Calibri"/>
        <family val="2"/>
        <scheme val="minor"/>
      </rPr>
      <t xml:space="preserve">ds. The document explains that, "along with other RBA members, we adhere to the RBA Code of Conduct. The RBA Code addresses what we expect from ourselves and our supply chain." </t>
    </r>
    <r>
      <rPr>
        <sz val="11"/>
        <rFont val="Calibri"/>
        <family val="2"/>
        <scheme val="minor"/>
      </rPr>
      <t xml:space="preserve">However, the </t>
    </r>
    <r>
      <rPr>
        <sz val="11"/>
        <color theme="1"/>
        <rFont val="Calibri"/>
        <family val="2"/>
        <scheme val="minor"/>
      </rPr>
      <t>RBA c</t>
    </r>
    <r>
      <rPr>
        <sz val="11"/>
        <rFont val="Calibri"/>
        <family val="2"/>
        <scheme val="minor"/>
      </rPr>
      <t xml:space="preserve">ode limits the right to freedom of association and collective bargaining to conformance with local law.
(2) Yes. Home &gt;  [hover over About] Compliance and Ethics &gt; Code of Business Conduct and Ethics [this code provides a link to RBA code 6.0].
(3) The company uses the RBA Code of Conduct, which is reviewed every three years and includes input from RBA members and external stakeholders, as its supplier code of conduct.
(4) Micron states that it communicates its expectations to its first tier suppliers so that responsible practices can be replicated throughout its supply chains. The code is published on several different channels on the company's website, including an open letter to suppliers, a qualities requirements document and the company's Code of Business Conduct and Ethics. However it does not disclose how it proactively communicates the code beyond posting on various areas of its website. 
(5) The company uses RBA code version 6.0, which includes a requirement for cascading standards. </t>
    </r>
  </si>
  <si>
    <t xml:space="preserve">(1) Corning states that it has a dedicated supply chain sustainability team which forms part of the company's global supply management organization. It states that the team is led by Jeanne Estep, Director of Compliance and Sustainability, Global Supply Management and that it "drives internal programs designed to ensure supply chain sustainability (social and environmental), with a particular focus on minimizing the risk of forced labor in the supply chain". It further states that this team works with colleagues across Corning "to provide ongoing oversight of the supplier management process" and that this process "provides Corning senior management with real-time data regarding supplier compliance and areas of needed improvement".
(2) The company states that its Corporate Relations Committee of its Board of Directors is responsible for overseeing strategies and policies in the areas of public relations and reputation, and specifically state that this includes supply chain and human rights policies. It states that this committee meets five times per year and "to discuss relevant topics". </t>
  </si>
  <si>
    <t>(1) The company reports that it has a "dedicated organization responsible for managing our supply chain from every angle" and gives particular attention to lower-tier suppliers.
It also states that it has appointed a Global Director for Labor and Human Rights as of 2018, which is a new role introduced to strengthen the company's relationships with key policymakers, "and to support Human Resources and other business departments in driving corporate and supply chain improvements." 
[Samsung also reports that it has a Global Labor Issue Committee which meet biweekly to discuss human rights related issues. It is not clear that this relates to supply chains.]
(2) Samsung reports that its board of directors has a corporate social responsibility committee. It also reports that it has established a Governance Committee, which is an extension of the CSR committee. It states that the Governance Committee consists of six independent directors. The company also discloses a CSR Risk Management Council which it states will strengthen board oversight of risk response and management. It reports that the council includes independent directors and they meet quarterly to discuss non-financial risks including labor and human rights. It states the CSR Risk Management Council come under the Governance Committee. 
Samsung discloses that the Governance Committee is responsible for any matters related to corporate social responsibility, "gives guidance on important policies and the Committee oversees our supply chain operations."</t>
  </si>
  <si>
    <r>
      <t>(1) Nintendo discloses that it prohibits child labor, forced labor and discrimination in its supply chains. It notes tha</t>
    </r>
    <r>
      <rPr>
        <sz val="11"/>
        <rFont val="Calibri"/>
        <family val="2"/>
        <scheme val="minor"/>
      </rPr>
      <t xml:space="preserve">t, suppliers "will respect workers’ right to organize as a means to realize agreement between labor and management on issues such as the work environment and wage standards" and that "respecting the right of workers to organize refers the freedom of association without retaliation". </t>
    </r>
    <r>
      <rPr>
        <sz val="11"/>
        <color theme="1"/>
        <rFont val="Calibri"/>
        <family val="2"/>
        <scheme val="minor"/>
      </rPr>
      <t>It also discloses using the RBA Code of Conduct and and the RBA's VAP as referenc</t>
    </r>
    <r>
      <rPr>
        <sz val="11"/>
        <rFont val="Calibri"/>
        <family val="2"/>
        <scheme val="minor"/>
      </rPr>
      <t>es for creating the guidance</t>
    </r>
    <r>
      <rPr>
        <sz val="11"/>
        <color theme="1"/>
        <rFont val="Calibri"/>
        <family val="2"/>
        <scheme val="minor"/>
      </rPr>
      <t>. 
However, the company does not explicitly protect the right to freedom of association and collective bargaining.
(2) Yes [Homepage &gt; CSR &gt; Nintendo CSR Procurement Guidelines].
(3) Nintendo's CSR Procurement Guidelines were first created on 28 April 2011 and were most recently revised on 5 August 2019. In its CS</t>
    </r>
    <r>
      <rPr>
        <sz val="11"/>
        <rFont val="Calibri"/>
        <family val="2"/>
        <scheme val="minor"/>
      </rPr>
      <t>R report it discloses that in 2018 it consulted with external specialists and "adopted the RBA standards and revised the guidelines to be more comprehensive".</t>
    </r>
    <r>
      <rPr>
        <sz val="11"/>
        <color theme="1"/>
        <rFont val="Calibri"/>
        <family val="2"/>
        <scheme val="minor"/>
      </rPr>
      <t xml:space="preserve">
(4) Nintendo discloses distributing its CSR Procurement Guidelines to its procurement partners. It also discloses that suppliers are required to "formally agree to them" and they are included in partner agreements (supplier contracts).
(5) It discloses that it requests its "production partners" to notify its own business partners "including temporary employment agencies and independent contractors" of its Procurement Guidelines. It is not clear that this notification amounts to a requirement to cascade. </t>
    </r>
  </si>
  <si>
    <t xml:space="preserve">(1) Analog Devices states that it subscribes to the RBA Code of Conduct and that it "expects" its suppliers to recognize the code. The RBA code requires adherence to the ILO core labor standards but limits freedom of association and the right to collectively bargain to compliance with law. Through its modern slavery statement, the company provides a link to the RBA code which appears to link to the RBA code version 6.0. 
(2) No. Investor Relations &gt; Sustainability Report &gt; Governance and Ethics &gt; Integrity and Ethical Behaviour - Employees &gt;  Modern Slavery Act Statement &gt; RBA Code) [links through to version 6.0].
(3) The company uses the RBA Code of Conduct, which is reviewed every three years and includes input from RBA members and external stakeholders, as its supplier code of conduct.
(4) The company states on its Ethics and Suppliers page that it provides all new suppliers with a copy of its ethics statement and that it requests acknowledgement of receipt of this by the supplier. It also states that 100% of its suppliers have signed an agreement on Responsible Business Conduct. Key suppliers are also required to sign an agreement that they will comply with the terms of the RBA code or otherwise notify the company. In addition, it states that first-tier suppliers receive training on the code. 
(5) The company uses the RBA Code 6.0 which includes a requirement for cascading standards. </t>
  </si>
  <si>
    <t xml:space="preserve">(1) The company is a RBA Member, and as such is required to adopt the RBA code of conduct (it uses version 6.0), which includes a provision that workers shall not pay fees for employment, as its supplier code of conduct.
(2) The company uses the RBA Code (version 6.0), which includes a provision that employment related fees paid by workers shall be reimbursed to the workers. However, it does not provide further evidence of this policy being implemented. </t>
  </si>
  <si>
    <t>(1) The company uses the RBA Code (version 6.0), which requires that workers must be provided with a written employment agreement in their native language prior to the worker departing from his or her country of origin. However, it does not demonstrate active implementation of this policy. 
(2) Analog Devices states that its workers are not required to have their travel document retained as a condition of employment. However, it is not clear that this applies to suppliers' workers. The company uses the RBA Code (version 6.0), which prohibits passport retention and restrictions on workers’ freedom of movement. However, it does not demonstrate active implementation of this policy.
(3) Not disclosed.</t>
  </si>
  <si>
    <r>
      <t>(1) Hewlett Packard Enterprise states that its Global Social and Environmental Responsibility Team in the Ethics and Compliance Office holds responsibility for establishing policies, processes and programs on human rights and ethical conduct in its supply chains and that this team works closely with employees across the company to manage these policies and programs. 
It also states that its Chief Sustainability Officer manages its Living Progress program (which includes a commitment to eradicate forced labor in its supply chains). 
(2) HPE discloses that its CEO and Board of Directors oversees ESG issues. It states that the HPE Board of Directors’ Nominating, Governance, and Social Responsibility Committee oversees the Living Progress program (which includes a commitment to eradicating forced labor in its supply chains). It discloses the names of the three members of this Committee and notes that the Committee "</t>
    </r>
    <r>
      <rPr>
        <i/>
        <sz val="11"/>
        <rFont val="Calibri"/>
        <family val="2"/>
        <scheme val="minor"/>
      </rPr>
      <t>may</t>
    </r>
    <r>
      <rPr>
        <sz val="11"/>
        <rFont val="Calibri"/>
        <family val="2"/>
        <scheme val="minor"/>
      </rPr>
      <t xml:space="preserve"> review, assess, report and provide guidance to management ... regarding HPE’s policies and programs relating to global citizenship (which includes, among other things, human rights"). However, it does disclose further details, such as board discussions on forced labor.</t>
    </r>
  </si>
  <si>
    <t>(1) Nokia states that its Chief Compliance Officer (CCO) "presents separately and independently" to the board and to the Compliance Meeting attendees, which includes GLT members, on an annual basis and to the Chief Legal Officer (CLO) at undisclosed intervals. 
It states in its 2020 Additional Disclosure that its Responsible Sourcing team is directly responsible for forced labor concerns in its supply chains. It states that " [a]ll forced labour related issues are reviewed with Group Corporate Responsibility team and independently assured by PwC as it is externally verified indicator". It states that its Responsible Sourcing team is represented at Responsibility Council meetings. The company also states that it has a compliance program in place with members of its "Ethics and Compliance organization". It states that the members are divided by region with a leader assigned to each of the company's six regions, plus China which it states is included under the responsibilities of the Nokia Shanghai Bell (NSB) compliance team. 
(2) Not disclosed. It states on its Ethical Business page that board level involvement and oversight on ethics and compliance is provided by the Board of Directors via the Audit Committee. However it is not clear that this relates to its forced labor-related policies or supply chain policies, and does not disclose discussions on forced labor.</t>
  </si>
  <si>
    <t>(1) *Nokia (undated), "Group Leadership Team", https://www.nokia.com/about-us/what-we-do/group-leadership-team/. Accessed 28 August 2019.
*Nokia (undated), "Board of Directors", https://www.nokia.com/about-us/investors/corporate-governance/board-of-directors/. Accessed 28 July 2019. 
*Nokia (undated), "Committees of the Board", https://www.nokia.com/about-us/investors/corporate-governance/committees-of-the-board/. Accessed 28 August 2019.
*Nokia (13 May 2019), "People and Planet Report 2018", https://www.nokia.com/sites/default/files/2019-05/Nokia_People_and_Planet_Report_2018.pdf, p. 91.
*Nokia (2020), "2020 Additional Disclosure", https://www.business-humanrights.org/sites/default/files/KTC%202020%20ICT%20Benchmark%20-%20Additional%20Disclosure%20-%20Nokia.pdf, p. 2. 
(2) Nokia (undated), "Ethical Business", https://www.nokia.com/about-us/sustainability/conducting-our-business-with-integrity/ethical-business/. Accessed 29 August 2019.</t>
  </si>
  <si>
    <t>The company's supplier code does not cover recruitment. [While the company notes in its UK Modern Slavery Act statement that its suppliers are also required to comply with the RBA code, it is unclear which RBA code version the company refers to, and unclear whether the RBA code is supposted to supercede to company's onw supplier code.]
(1)-(2) Not disclosed.</t>
  </si>
  <si>
    <t>The company's supplier code notes that "Suppliers shall establish a workplace devoid of illegal discrimination and harassment in terms of labor practices, and are committed to treat workers humanely without unreasonable restrictions or inhumane and harsh treatments. This applies to all workers including ... migrant, workers." However the code includes no further provisions on migrant workers. [While the company notes in its UK Modern Slavery Act statement that its suppliers are also required to comply with the RBA code, it is unclear which RBA code version the company refers to and whether the RBA code is supposted to supercede the company's own supplier code.]
(1)-(3) Not disclosed.</t>
  </si>
  <si>
    <t>(1) SK Hynix,SK Hynix Supplier Code of Conduct Version 2.1, http://www.skhynix.com/static/filedata/fileDownload.do?seq=418, p. 5.</t>
  </si>
  <si>
    <t xml:space="preserve">(1-3, 5) Western Digital, "Responsible supply chain", https://www.westerndigital.com/company/corporate-sustainability/responsible-supply-chain. Accessed 11 September 2019.
(3) RBA, "Membership In
The Responsible Business Alliance," https://www.westerndigital.com/company/corporate-sustainability/membership-in-responsible-business-alliance. Accessed 14 February 2020.
(4) Western Digital, "Membership in Responsible Business Alliance," https://www.westerndigital.com/company/corporate-sustainability/membership-in-responsible-business-alliance. Accessed 11 September 2019. </t>
  </si>
  <si>
    <t>(1) Western Digital discloses that it requires its suppliers to adhere to the RBA Code of Conduct. The company uses the RBA Code as its supplier code of conduct, which covers forced labor, child labor, and discrimination. However, the code limits the right to freedom of association and collective bargaining to conformance with local law.
(2) No. Western Digital links to RBA's website (not directly to the RBA code) but does not disclose the code on its own website. It is therefore unclear which code version the company is using.
(3) The company uses the RBA Code of Conduct, which is reviewed every three years and includes input from RBA members and external stakeholders, as its supplier code of conduct. [While the company does not disclose which code version it is using, it has been an RBA member since 2007, i.e., it is assumed that it has used several versions.]
(4) Western Digital states that it has integrated the RBA code into its internal operations and "communicate[s] our commitment to and expectations regarding responsible supply chain practices to our suppliers and business partners." It does not provide further detail as to how it does so. 
(5) The company uses the RBA code, versions v 5.1 or later of which state: “Participants must regard the Code as a total supply chain initiative. At a minimum, participants shall also require its next tier suppliers to acknowledge and implement the Code.” [While the company does not disclose which code version it is using, it has been an RBA member since 2007. It is therefore assumed that the company uses at least code version 5.1 which has a relevant provision.]</t>
  </si>
  <si>
    <t>(1) The company uses the RBA Code. RBA code versions 5.1 or later include a provision that workers shall not be required to pay employers’ or agents’ recruitment fees or other related fees for their employment. [While the company does not disclose which code version it is using, it has been an RBA member since 2007. It is therefore assumed that the company uses at least code version 5.1 which has a relevant provision.]
(2) The company uses the RBA Code. RBA code versions 5.1 or later include a provision that employment related fees paid by workers shall be reimbursed to the workers. [While the company does not disclose which code version it is using, it has been an RBA member since 2007. It is therefore assumed that the company uses at least code version 5.1 which has a relevant provision.] However the company does not disclose evidence of reimbursement of fees or payment of fees by suppliers.</t>
  </si>
  <si>
    <t xml:space="preserve">(1) The company uses the RBA Code. RBA code versions 5.1 or later require that workers must be provided with a written employment agreement in their native language prior to the worker departing from his or her country of origin. It does not disclose detail as to how it implements this policy provision. [While the company does not disclose which code version it is using, it has been an RBA member since 2007. It is therefore assumed that the company uses at least code version 5.1 which has a relevant provision.]
(2) The company uses the RBA Code. RBA code versions 5.1 or later prohibit passport retention and restrictions on workers’ freedom of movement. [While the company does not disclose which code version it is using, it has been an RBA member since 2007. It is therefore assumed that the company uses at least code version 5.1 which has a relevant provision.] It does not disclose detail as to how it implements this policy provision.
(3) Not disclosed.  </t>
  </si>
  <si>
    <t>(1) The company uses the RBA Code. [While the company does not disclose which code version it is using, it has been an RBA member since 2007. It is therefore assumed that the company uses at least code version 5.1 which has a relevant provision.] RBA Code 5.1 states that the code has to be cascaded at least to next tier suppliers, and that there needs to be "a process for communicating clear and accurate information about [the company's] policies, practices, expectations and performance to workers, suppliers and customers." However it does not disclose further details on implementation.
(2)-(4) Not disclosed.</t>
  </si>
  <si>
    <t>Western Digital, "Responsible supply chain", https://www.westerndigital.com/company/corporate-sustainability/responsible-supply-chain. Accessed 14 February 2020.</t>
  </si>
  <si>
    <t xml:space="preserve">(1) On a webpage outlining its expectations for suppliers, Murata discloses that it asks suppliers to adhere to the RBA code of conduct. In its additional disclosure it specifies that this refers to version 6.0. The RBA code prohibits forced labor, child labor, and discrimination, but limits the right to freedom of association and collective bargaining to conformance with local law. 
[The company sets out further expectations for suppliers which also reference forced labor.]
(2) Yes. Home &gt; Procurement Guidelines &gt; Our expectations of suppliers.
(3) Not disclosed. The company does not outline a clear review or update process. [The company recently updated its 'our expectations for suppliers' uses the RBA Code of Conduct, which is reviewed every three years and includes input from RBA members and external stakeholders, as its supplier code of conduct. Note the company is not an RBA member.]
(4) The company discloses that suppliers are asked to sign and comply with a letter of consent where they agree to adhere to its policies and states this includes adhering to the RBA code of conduct. It does not disclose further efforts undertaken to communicate the code. 
(5) The company uses the RBA code which includes a provision stating that suppliers must cascade the code standards to the next tier of suppliers. </t>
  </si>
  <si>
    <r>
      <t xml:space="preserve">(1)-(2)*TSMC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
    </r>
    <r>
      <rPr>
        <sz val="11"/>
        <color theme="5"/>
        <rFont val="Calibri"/>
        <family val="2"/>
        <scheme val="minor"/>
      </rPr>
      <t xml:space="preserve">
</t>
    </r>
    <r>
      <rPr>
        <sz val="11"/>
        <rFont val="Calibri"/>
        <family val="2"/>
        <scheme val="minor"/>
      </rPr>
      <t>*TSMC (2018), "Additional  Disclosure",
https://www.business-humanrights.org/sites/default/files/2018-04%20KTC%20ICT_Additional%20disclosure%202018%20TSMC_v1.pdf, p. 4.</t>
    </r>
  </si>
  <si>
    <t xml:space="preserve">(1)-(3)*TSMC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*TSMC (2018), "Additional  Disclosure 1",
https://www.business-humanrights.org/sites/default/files/2018-04%20KTC%20ICT_Additional%20disclosure%202018%20TSMC_v1.pdf, p. 4. 
*TSMC (2018), "Additional  Disclosure 1",
https://business-humanrights.org/sites/default/files/KnowTheChain%20-%20ICT%20Sector%20Engagement%20Questions_TSMC.pdf, p. 3. </t>
  </si>
  <si>
    <t>(1)-(3) *TSMC (2018), "TSMC Corporate Social Resonsibility Report", https://www.tsmc.com/download/csr/2018_tsmc_csr_report_published_May_2019/english/pdf/e_all.pdf, p. 24, 72 and 77.
* TSMC (updated 18 Sep 2019), "TSMC's Supplier Code of Conduct", https://supplyonline.tsmc.com.tw/sncdata/SupplyProfile_Code%20of%20Conduct%20Supplier_M.pdf. 
(4) "TSMC Corporate Social Responsibility Report", p. 145.</t>
  </si>
  <si>
    <t>(1)-(5) *TSMC (undated), "Ethics and Regulatory Compliance Mechanism", https://www.tsmc.com/csr/en/download/2017_tsmc_csr_en_1_1.pdf, p. 29-30.
*TSMC (revised 8 November 2010), "Taiwan Semiconductor Manufacturing Company Limited Complaint Policy and Procedures for Certain Accounting &amp; Legal Matters", https://www.tsmc.com/download/ir/majorInternalPolicies/Complaint_Policy_and_Procedures.pdf.
* TSMC’s Supplier Code of Conduct (updated 18 September 2019), https://supplyonline.tsmc.com.tw/sncdata/SupplyProfile_Code%20of%20Conduct%20Supplier_M.pdf, p. 10 p. 10.</t>
  </si>
  <si>
    <t>(1) * TSMC (2018), "TSMC Corporate Social Resonsibility Report", https://www.tsmc.com/download/csr/2018_tsmc_csr_report_published_May_2019/english/pdf/e_all.pdf, p. 35 and 187. 
* TSMC (updated 18 Sep 2019), "TSMC's Supplier Code of Conduct", https://supplyonline.tsmc.com.tw/sncdata/SupplyProfile_Code%20of%20Conduct%20Supplier_M.pdf. 
(2) TSMC (updated 18 Sep 2019), "TSMC's Supplier Code of Conduct".
(3)*TSMC (updated 18 Sep 2019), "TSMC's Supplier Code of Conduct", p. 1.
 TSMC (24 May 2017), "2016 Corporate Social Responsibility Report", http://www.tsmc.com/download/csr/2017_tsmc_csr/english/pdf/e_all.pdf, p. 49.
(4) * TSMC (24 May 2017), "2016 Corporate Social Responsibility Report", http://www.tsmc.com/download/csr/2017_tsmc_csr/english/pdf/e_all.pdf, p. 49.
* TSMC (2018), "TSMC Corporate Social Resonsibility Report", p. 32. 
(5) TSMC (updated 18 Sep 2019), "TSMC's Supplier Code of Conduct", p. 1 and 11.</t>
  </si>
  <si>
    <t xml:space="preserve">(1) TE discloses its guide to supplier social responsibility, which prohibits forced labor, child labor, and discrimination. The guide protects freedom of association, stating that suppliers must respect the rights of workers to associate freely and to join or not join labor unions, seek representation, and join workers' councils. However, the code does not explicitly cover collective bargaining.
(2) Yes. Home &gt; Corporate Responsibility &gt; Guide to Supplier Social Responsibility 
(3) The Code was last updated in 2016. However the company does not give any more information on a review or update process.
(4) TE states that suppliers are required to acknowledge the guide to supplier social responsibility, but does not provide further detail as to how this is communicated. 
[TE further notes that it "communicate [its] approach to responsible sourcing through TE’s Guide to Supplier Social Responsibility (the SSR Guide)," and that it enhances its supplier engagement through scorecards and audits. However these seem to focus on environmental topics and conflict minerals.]
(5) Not disclosed. The guide states that it applies to "all suppliers". It also states that company's suppliers should "adhere with the principles of this guide." However, it is not clear that this is a requirement for its own suppliers to cascade the standards to their next-tier suppliers (i.e. it is not clear that first-tier suppliers must take action to cascade). </t>
  </si>
  <si>
    <t xml:space="preserve">(1) Canon discloses Supplier CSR Guidelines which prohibit forced labor, child labor, and discrimination. However, the Guidelines do not protect freedom of association according to international standards, limiting this only to promotion of "sincere dialogue between employees and management in accordance with the laws and regulations of the country/region of location".
(2) Yes. Home &gt; About Canon &gt; Procurement information &gt; Supplier CSR Guidelines.
(3) The company states that the guidelines were published in May 2018 and a small update was made in July 2018. It does not otherwise outline a review or update process. 
(4) Not disclosed.
(5) The company states "we also ask that you request to your suppliers that they, too, understand these Guidelines and put them into practice." It also states within the Guidelines: "request to your suppliers that they cooperate with initiatives for social responsibility, including those that concern human rights, labor, safety, legal compliance, the environment and product quality/safety." </t>
  </si>
  <si>
    <r>
      <t>(1) Hoya discloses a Supplier Code of Conduct which it states its suppliers are required to adhere to. The code prohibits forced labor and trafficking, child labor, discrimination, and promotes freedom of association and collective bargaining. However freedom of association is limited to "suppliers shall conform with and respect all laws which confer to workers the right to..." which appears to refer to local laws.</t>
    </r>
    <r>
      <rPr>
        <sz val="11"/>
        <color rgb="FFFF0000"/>
        <rFont val="Calibri"/>
        <family val="2"/>
        <scheme val="minor"/>
      </rPr>
      <t xml:space="preserve">
</t>
    </r>
    <r>
      <rPr>
        <sz val="11"/>
        <rFont val="Calibri"/>
        <family val="2"/>
        <scheme val="minor"/>
      </rPr>
      <t xml:space="preserve">(2) Yes. Home &gt; Supply Chain Management &gt; Supplier Code of Conduct 
(3) Not disclosed. The code is dated March 2018, but it is not clear if and how often it is reviewed or updated. 
(4) The company reports that the code is included in new supplier contracts, and suppliers must also sign a separate agreement to comply with the supplier code of conduct in their own business and supply chains. However, the company does not disclose what it does to communicate the code beyond this. 
(5) The company's Code states that "suppliers must also require their next tier suppliers to acknowledge and implement this Code". </t>
    </r>
  </si>
  <si>
    <t xml:space="preserve">(1) Walmart discloses its Standards for Suppliers and states that they apply to anyone supplying product to Walmart for resale and any agents they use. The standards prohibit forced labor and child labor. However, they fail to prohibit discrimination (requiring only that employment decisions are made based on "ability and willingness to do the job") and limits the right to freedom of association to conformance with applicable law only. 
(2) Yes. Home &gt; Our Company &gt; Suppliers: Minimum Requirements &gt; Standards for Suppliers. 
(3) The company states that "our standards and policies are regularly reviewed by our governance team" and that responsible sourcing policies were reviewed or updated more than twelve times in financial year 2019. However, it does not refer to the standards for suppliers specifically and the Standards for Suppliers do not have a version number and are undated.
(4) The company states that its standards for suppliers are included in supplier agreements. It also reports that its responsible sourcing teams conduct onboarding training for suppliers on responsible sourcing. 
(5) Walmart's standards for suppliers state that "suppliers are responsible for compliance with these standards throughout their operations and throughout the entire product supply chain." </t>
  </si>
  <si>
    <t>(1) Amazon discloses a supplier code of conduct which prohibits forced labor, child labor, and discrimination. The code also protects workers' right to freedom of association, but does not refer to collective bargaining. [It states that suppliers must "respect the rights of workers to establish and join an organization of their own selection," and that workers should not be penalized for the exercise of their right to join "such legal organizations" which appears to limit the types of associations that workers can join.]
(2) Yes. Home &gt; About Amazon &gt; Sustainability &gt; Social Responsibility  &gt; Supply chain standards. 
(3) The company describes that it reviews its supplier code “against policies developed by industry initiatives (such as the Responsible Business Alliance) and further developed [its] standards in consultation with NEST, Business for Social Responsibility, Impactt Limited, and Verité.” However, it does not disclose whether the code is reviewed regularly or provides evidence of regular reviews such as code versions.
(4) Amazon reports that suppliers are trained on the requirements of the code. In addition, it states that its purchase agreements require compliance with the supplier code. 
(5) The code states that Amazon expects its suppliers to hold their suppliers to the standards and practices covered by the supplier code.</t>
  </si>
  <si>
    <t>2020 full score: 4 2018 companies, plus Walmart</t>
  </si>
  <si>
    <t>2020 full scores: 4 2018 co's plus Best Buy</t>
  </si>
  <si>
    <t>2020 % full score</t>
  </si>
  <si>
    <t>2018 = 60% have some policy (24/40); 13 % have outcomes</t>
  </si>
  <si>
    <t>Pre 2020 co's only - at least some info</t>
  </si>
  <si>
    <t xml:space="preserve">(1) TSMC states in its 2018 CSR Report that the provisions of its Supplier Code of Conduct are "derived primarily" from the RBA code of conduct and that they are in alignment with the UN Guiding Principles on Business and Human Rights, the ILO Declaration on Fundamental Principles and Rights at Work and the UN Universal Declaration of Human Rights. While it incorporates the ILO core labor standards into its code, it limits the rights to freedom of association and collective bargaining to conformance with local law.
(2) Yes. Home &gt; Corporate Social Responsibility &gt; Downloads: Click + Human Rights Policy and Supplier Management: Click on 'TSMC Supplier Code of Conduct.'
(3) The company's supplier code was updated in September 2019. This seems to be the sixth version version and its 2016 CSR report the company notes that the code is reviewed at least once every two years.
(4) New suppliers are required to sign a compliance agreement ("Letter of Assurance") prior to entering into a business relationship with TSMC. It also states that it publishes the code in an online supplier portal to ensure that it is easily accessible. The company further notes that it communicates its supplier code to 1,229 first tier suppliers, noting that among those, "321 of critical suppliers and high-risk suppliers were invited to face-to-face training," in which 313 participated.
(5) The company states that it "expects" its suppliers to hold their own suppliers to the same standards. Its supplier code further states that it requires suppliser to monitor compliance of their suppliers with the code. </t>
  </si>
  <si>
    <t xml:space="preserve">(1) Samsung states that its "standard supplier contract signed with first-tier suppliers stipulates abiding by…the Samsung Electronics Supplier Code of Conduct, and international human rights standards." The code addresses ILO core labor standards, but limit the right to freedom of association to conformance with local law only. The contract language is not disclosed. 
(2) The company reports that 100% of its contracts with suppliers include these standards.  The code addresses ILO core labor standards, but limit the right to freedom of association to conformance with local law only. 
(3) Samsung also reports that "first-tier suppliers are required to sign a standard contract form with second-tier suppliers" which it states includes the same level of compliance that it asks of its first-tier suppliers. The code addresses ILO core labor standards, but limit the right to freedom of association to conformance with local law only. </t>
  </si>
  <si>
    <r>
      <t xml:space="preserve">(1) </t>
    </r>
    <r>
      <rPr>
        <sz val="11"/>
        <color theme="1"/>
        <rFont val="Calibri"/>
        <family val="2"/>
        <scheme val="minor"/>
      </rPr>
      <t>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However, it does not disclose further information as to how forced labor risks are addressed in raw material sourcing.</t>
    </r>
    <r>
      <rPr>
        <sz val="11"/>
        <rFont val="Calibri"/>
        <family val="2"/>
        <scheme val="minor"/>
      </rPr>
      <t xml:space="preserve">
(2) HPE discloses that it shares its business outlook including forecasting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t>
    </r>
    <r>
      <rPr>
        <sz val="11"/>
        <color theme="9"/>
        <rFont val="Calibri"/>
        <family val="2"/>
        <scheme val="minor"/>
      </rPr>
      <t>Additionally, it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t>
    </r>
    <r>
      <rPr>
        <sz val="11"/>
        <rFont val="Calibri"/>
        <family val="2"/>
        <scheme val="minor"/>
      </rPr>
      <t xml:space="preserve"> If a supplier has a nonconformance relating to forced labor or human trafficking, this may have a 'direct impact on future business awards'.
(4) Not disclosed. </t>
    </r>
  </si>
  <si>
    <t>(2) Not disclosed. 
(3) Not disclosed. LG Electronics discloses: "[w]e intend to introduce CSR performance indicators to our quarterly assessment of existing suppliers and to offer incentives to suppliers who have shown excellent performance in the CSR area." However, this practice does not appear to be already in place and it does not disclose currently providing procurement incentives to suppliers.</t>
  </si>
  <si>
    <t>(1) HP's foreign migrant worker standard dictates that workers shall be employed and managed directly by the supplier. It also stipulates that employment contracts must be signed directly between suppliers and workers, and not with recruitment agents. 
(2) The company's foreign migrant worker standard states that suppliers must have direct contracts with recruitment agents, specifying terms and conditions for recruitment and hiring, including adherence to the requirements of the foreign migrant worker standard and the supplier code of conduct. However the company's policies limit the right to freedom of association and collective bargaining to conformance with local law. 
(3) The company is a member of the Leadership Group for Responsible Recruitment, and as such is required to map supply chains for recruitment risk. However, the company does not disclose information about the recruitment agencies in its supply chains.</t>
  </si>
  <si>
    <t xml:space="preserve">(1) Samsung's migrant worker guidelines state that suppliers should seek to hire migrant workers directly "whenever possible." However, it does not disclose evidence that this policy provision has been implemented. 
(2) Samsung's guide to its supplier code of conduct states that the guide is applicable to its first-tier suppliers, their supply chain, and subcontractors "including labor dispatch agencies." A labor dispatch agency is defined as a company hiring, providing, or managing workers for suppliers. In its 2020 additional disclosure, the company states that "labor dispatch agency" includes both recruitment and employment agencies. 
The company's migrant worker guidelines also state that "these guidelines apply to supplier's worksites and recruitment agencies which are used to select, recruit and manage migrant workers to arrange transport for migrant workers to suppliers." However the supplier code of conduct limits the right to freedom of association to conformance with local law. 
(3) Not disclosed. Samsung reports that it is aware that a significant share of its suppliers work through recruitment agencies in Malaysia. It does not disclose further detail. </t>
  </si>
  <si>
    <t>(1) Not disclosed. Ericsson states in its 2020 Additional Disclosure that it does not have a policy that requires direct employment in its supply chains but that "it is explicitly stated in the Code of Conduct that "The labor standards expectations defined in the Code are applicable for all workers, including temporary, migrant, student, contract and direct Employees, or any other type of worker under the influence of the Business Partner."
(2) Not disclosed. Ericsson states that suppliers must ensure that their suppliers comply with the Code of Conduct "or other equivalent standards". However, it is unclear whether this applies to employment and recruitment agencies in its supply chains.
(3) Not disclosed. The company notes that it worked with one Malaysian supplier, helping them better understand how to adhere to its code. However, it does not disclose information on employment or recruitment agencies used in its suppply chains, or  a systmatic process to gather such information.</t>
  </si>
  <si>
    <t>(1) Not disclosed. 
(2) Walmart's standards for suppliers state that suppliers should hold "your agents and any labor brokers and recruiters you use to the same standards." The standards prohibit forced labor and child labor. However, they fail to prohibit discrimination (requiring only that employment decisions are made based on "ability and willingness to do the job") and limit the right to freedom of association to conformance with applicable law only. 
(3) The company is a member of the Leadership Group for Responsible Recruitment, and as such is required to map supply chains for recruitment risk. However, the company does not disclose information about the recruitment agencies in its supply chains or any related risks identified.</t>
  </si>
  <si>
    <t>(1) Not disclosed.
(2) Not disclosed. NVIDIA discloses that its human resources managers are required to ensure that any employment or recruitment agency it works with has trained employees. However, it does not specifiy if the employees are trained on forced labor and this policy does not appear to apply to its supply chains.
(3) Not disclosed.</t>
  </si>
  <si>
    <r>
      <t xml:space="preserve">(1) Not disclosed.
(2) The company states that it requires that all labor agents acting on its behalf or on behalf of its suppliers are required to have a policy in place that corresponds with its Supplier Code of Conduct which includes the ILO core labor standards, but limits the right to freedom of association and collective bargaining to adherence to local law. </t>
    </r>
    <r>
      <rPr>
        <sz val="11"/>
        <color theme="9"/>
        <rFont val="Calibri"/>
        <family val="2"/>
        <scheme val="minor"/>
      </rPr>
      <t>It also states that labor agents are required to conduct due diligence with employment and recruitment agencies and that sub-agencies are also required to ensure compliance to its Supplier Code of Conduct</t>
    </r>
    <r>
      <rPr>
        <sz val="11"/>
        <rFont val="Calibri"/>
        <family val="2"/>
        <scheme val="minor"/>
      </rPr>
      <t>.
(3) Not disclosed.</t>
    </r>
  </si>
  <si>
    <t xml:space="preserve">(1) Not disclosed. The company reports that it is a member of the Responsible Minerals Initiative, and states that it has established a "responsible supply chain due diligence program designed to ensure responsible sourcing of 3TG" but does not disclose further detail, or how it addresses forced labor risks in raw material sourcing. 
(2-4) Not disclosed. </t>
  </si>
  <si>
    <t xml:space="preserve">*Texas Instruments, "TI Corporate Citizenship Topic Brief: Supply Chain Management," http://www.ti.com/lit/ml/sszo037/sszo037.pdf, p. 3 and 6. Accessed 9 October 2019. 
*Texas Instruments, "Conflict Minerals Report", https://investor.ti.com/static-files/2ee7fdb7-526c-4484-8010-6c482ca413a0. Accessed 9 October 2019. </t>
  </si>
  <si>
    <t xml:space="preserve">(1) The company states that it is on the steering committee of the Responsible Mineral Initiative. It states that it is also chair of the Smelter Engagement Team and co-chair of the China Smelter Engagement Team "which conducts coordinated outreach to known smelters to encourage them to be audited." Best Buy states that "when allegations of forced labor are identified in raw material sourcing locations, we participate in collective action to engage the smelters associated with the high-risk mine sites." It also reports "we help lead industry efforts to engage the smelters in question to determine what actions they are taking to verify and, if necessary, address conditions of forced labor at the mine." 
(2) Not disclosed. 
(3) Not disclosed. 
(4) Not disclosed. </t>
  </si>
  <si>
    <r>
      <rPr>
        <sz val="11"/>
        <color theme="1"/>
        <rFont val="Calibri"/>
        <family val="2"/>
        <scheme val="minor"/>
      </rPr>
      <t>(1) Nokia states that it collaborates with its peers through the Responsible Minerals Initiative to ensure responsible sourcing. It also states that it has developed a due diligence approach aligned with the OECD Due Diligence Guidance for Responsible Supply Chains of Minerals which includes forced labor risks. It states that it encourages its suppliers to participate in the Responsible Minerals Assurance Program (RMAP) to validate its status as a conflict-free supplier. It states that in 2018 it reached an 84% validation rate with RMAP. It also states that in 2018 it achieved 97% rate in its suppliers establishing full traceability of smelters. It has provided workshops in China on conflict minerals. It states that it continued its work with the Public-Private Alliance in 2018 and that this included contributions to the development of in-region programs. It has also mapped the use of cobalt in its components and developed a cobalt reporting template. However, it is unclear how this is linked to forced labor.</t>
    </r>
    <r>
      <rPr>
        <sz val="11"/>
        <color rgb="FFFF0000"/>
        <rFont val="Calibri"/>
        <family val="2"/>
        <scheme val="minor"/>
      </rPr>
      <t xml:space="preserve">
</t>
    </r>
    <r>
      <rPr>
        <sz val="11"/>
        <color theme="1"/>
        <rFont val="Calibri"/>
        <family val="2"/>
        <scheme val="minor"/>
      </rPr>
      <t>(2) Not disclosed. In its 2020 Additonal Disclosure Nokia refers to its supplier base management processes. However it does not  appear to disclose responsible purchasing practices in the first tier of its supply chains that include planning and forescasting.
(3) Not disclosed. Nokia states: "In 2018 we also engaged with our procurement category streams by setting minimum expectations for performance level of Preferred and Allowed status suppliers documented in procurement category strategies." It also states that "there are performance requirements set for our Preferred and Allowed status suppliers across performance categories." However, it is unclear whether this assessment covers labor practices and whether the results of the assessments are connected to procurement decisions to incentivise suppliers. 
(4) Not disclosed.</t>
    </r>
  </si>
  <si>
    <t>(1)-(4) *ASML (5 February 2019), "Integrated Report 2018", https://www.asml.com/-/media/asml/files/investors/financial-results/a-results/2018/asml-integrated-report-based-on-us-gaap-2018.pdf, p. 34, 35, 37. 
*ASML (undated), "Conflict Minerals Disclosure", https://www.asml.com/-/media/asml/files/company/sustainability/responcible-supplychain/conflict_minerals_disclosure_reporting-year-2018.pdf#targetText=The%20minerals%20subject%20to%20the,tungsten%20(%E2%80%9C3TG%E2%80%9D).</t>
  </si>
  <si>
    <t>BOE discloses having 3,400 suppliers globally. It discloses that it asks its suppliers to complete the RMI's Conflict Minerals Reporting Template (CMRT). It also discloses that its raw materials procurement policies align with the OECD Due Diligence Guidance for Responsible Supply Chains of Minerals from Conflict Affected and High-Risk Areas. However, it does not disclose outcomes of this reporting.
(1)-(4) Not disclosed.</t>
  </si>
  <si>
    <t>(1) SK Hynix (2019), "SK Hynix Sustainability Report", https://www.skhynix.com/eng/sustain/sustainManage.do#, p. 39 and 38.
(2) "SK Hynix Sustainability Report", p. 36.</t>
  </si>
  <si>
    <t xml:space="preserve">(1) The company states that it designed its due diligence measures for sourcing conflict minerals in accordance with the OECD’s Due Diligence Guidance and that it compared countries identified through the reasonable country of origin enquiry against a list validated by the Responsible Minerals Assurance Process of the RMI, which includes an assessment of forced labor risks. It reports that 252 smelters or refiners were found to be RMAP compliant, six were active, and the remaining 64 were not RMAP conformant or active. It does not disclose the steps it is taking to address forced labor risks at raw material level beyond this. 
(2)-(4) Not disclosed. </t>
  </si>
  <si>
    <t>(1) NVIDIA is a member of the Public Private Alliance (PPA) for Responsible Minerals Trade, and the Responsible Minerals Initiative. It sets out the steps it has taken to source 3TG in accordance with OECD due diligence guidelines.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further information on its efforts to address forced labor specifically at raw material level. 
(2) Not disclosed. 
(3) NVIDIA discloses that it engages with its suppliers through quarterly business reviews and that it has established a performance-based award system for suppliers that allocates points to suppliers on the basis of their efforts to participate in social and environmental initiatives. It further discloses that five points of 100 are allocated to CSR issues. However, it does not give any further detail on this process, such as to what extent forced labor is factored in.
(4) Not disclosed.</t>
  </si>
  <si>
    <r>
      <t xml:space="preserve">(1) HP discloses that it "worked with the </t>
    </r>
    <r>
      <rPr>
        <b/>
        <sz val="11"/>
        <rFont val="Calibri"/>
        <family val="2"/>
        <scheme val="minor"/>
      </rPr>
      <t>International Organization for Migration</t>
    </r>
    <r>
      <rPr>
        <sz val="11"/>
        <rFont val="Calibri"/>
        <family val="2"/>
        <scheme val="minor"/>
      </rPr>
      <t xml:space="preserve"> in 2018 to conduct initial training on ethical recruitment with labor agents in </t>
    </r>
    <r>
      <rPr>
        <b/>
        <sz val="11"/>
        <rFont val="Calibri"/>
        <family val="2"/>
        <scheme val="minor"/>
      </rPr>
      <t>Thailand and Myanmar</t>
    </r>
    <r>
      <rPr>
        <sz val="11"/>
        <rFont val="Calibri"/>
        <family val="2"/>
        <scheme val="minor"/>
      </rPr>
      <t xml:space="preserve">."
It also reports that it is partnering with the NGO </t>
    </r>
    <r>
      <rPr>
        <b/>
        <sz val="11"/>
        <rFont val="Calibri"/>
        <family val="2"/>
        <scheme val="minor"/>
      </rPr>
      <t>Issara Institute</t>
    </r>
    <r>
      <rPr>
        <sz val="11"/>
        <rFont val="Calibri"/>
        <family val="2"/>
        <scheme val="minor"/>
      </rPr>
      <t xml:space="preserve">, "to monitor the recruitment process in </t>
    </r>
    <r>
      <rPr>
        <b/>
        <sz val="11"/>
        <rFont val="Calibri"/>
        <family val="2"/>
        <scheme val="minor"/>
      </rPr>
      <t>Yangon</t>
    </r>
    <r>
      <rPr>
        <sz val="11"/>
        <rFont val="Calibri"/>
        <family val="2"/>
        <scheme val="minor"/>
      </rPr>
      <t xml:space="preserve">", Myanmar. In addition it states that it has entered into a strategic alliance with the Issara Institute who will monitor the recruitment process and "use their tools to provide an alternative mechanism for workers to report any concerns."
(2) The company is a member of the Responsible Business Alliance. It reports that it chairs the steering committee of the RBA's Responsible Labor Initiative.
The company also reports it participates in the Truckers Against Trafficking initiative, which "helps to combat trafficking in the United States by educating and mobilizing members of the trucking and busing industries and coordinating with law enforcement agencies." </t>
    </r>
  </si>
  <si>
    <r>
      <t xml:space="preserve">(1) HPE discloses that through the </t>
    </r>
    <r>
      <rPr>
        <b/>
        <sz val="11"/>
        <rFont val="Calibri"/>
        <family val="2"/>
        <scheme val="minor"/>
      </rPr>
      <t>NGO Verité</t>
    </r>
    <r>
      <rPr>
        <sz val="11"/>
        <rFont val="Calibri"/>
        <family val="2"/>
        <scheme val="minor"/>
      </rPr>
      <t xml:space="preserve">, it provided a two day training in Malaysia on managing forced and bonded labor risks. 
It also discloses serving as a member of the </t>
    </r>
    <r>
      <rPr>
        <b/>
        <sz val="11"/>
        <rFont val="Calibri"/>
        <family val="2"/>
        <scheme val="minor"/>
      </rPr>
      <t>UK Home Office</t>
    </r>
    <r>
      <rPr>
        <sz val="11"/>
        <rFont val="Calibri"/>
        <family val="2"/>
        <scheme val="minor"/>
      </rPr>
      <t xml:space="preserve"> Business Against Slavery Working Group which, it states, is designed to build partnerships between government and business to address modern slavery in supply chains.
It states that in 2019 it joined the Indian Responsible Gold Sourcing Workshop in New Delhi, India, a multi-stakeholder event, organized in partnership between the OECD and a number of Indian responsible gold sourcing organizations " to drive the uptake of responsible gold sourcing practices in India." It states that one discussion focused on " risks of serious human rights abuses, including all forms of torture, cruel, inhuman, and degrading treatment; any form of forced or compulsory labor; and the worst forms of child labor, such as exposure to hazardous substances or the use of dangerous machinery" and states that the OECD aligned this with the extraction of minerals. It states that an outcome of this event was that participants agreed that "gold responsible sourcing in India should align with the OECD Due Diligence Guidance [which covers forced labor], and applies to all gold supply chain actors, including gold traders, refiners, bullion dealers, jewelers, and exporters" and states that refiners agreed to be audited in line with the OECD's responsible sourcing guidance and that these audits incorporate risk assessment for the mitigation of forced labor. AH10
(2) The company discloses that it is a member of the </t>
    </r>
    <r>
      <rPr>
        <b/>
        <sz val="11"/>
        <rFont val="Calibri"/>
        <family val="2"/>
        <scheme val="minor"/>
      </rPr>
      <t>Leadership Group for Responsible Recruitment</t>
    </r>
    <r>
      <rPr>
        <sz val="11"/>
        <rFont val="Calibri"/>
        <family val="2"/>
        <scheme val="minor"/>
      </rPr>
      <t xml:space="preserve"> and that it works with the Institute for Human Rights and Business. It states that it worked with the RBA's </t>
    </r>
    <r>
      <rPr>
        <b/>
        <sz val="11"/>
        <rFont val="Calibri"/>
        <family val="2"/>
        <scheme val="minor"/>
      </rPr>
      <t>Responsible Labor Initiative</t>
    </r>
    <r>
      <rPr>
        <sz val="11"/>
        <rFont val="Calibri"/>
        <family val="2"/>
        <scheme val="minor"/>
      </rPr>
      <t xml:space="preserve"> (RLI) and Global Reporting Initiative to develop a toolkit for companies reporting on efforts to combat modern slavery. It also states that it partnered with the RLI and other companies to develop supplier guidance on repaying and eliminating worker recruitment fees. 
[It states that in 2018 it appeared on a panel on recruitment fees and the “Employer Pays Principle” at the UN Forum on Business and Human Rights in Geneva, Switzerland.  The company also states that it spoke about mapping recruitment corridors on a panel at the Regional Roundtable for Responsible Recruitment, hosted by the Consumer Goods Forum and the Leadership Group for Responsible Recruitment in Malaysia.]</t>
    </r>
  </si>
  <si>
    <t>(1) Not disclosed. Ericsson states that it has over 20,000 suppliers but that "for strategic reasons" it does not disclose the names and addresses of its first-tier suppliers.
(2) In its Specialized Disclosure Report it includes the names and countries of smelters and refiners of 3TG identified in a reasonable country of origin enquiry. [Ericsson states that it is a member of the RMI and that it has adopted the OECD Due Diligence Guidance to fulfil its reporting requirements in relation to conflict minerals. It also states that it supports the Responsible Mineral Iniative's (RMI) Responsible Minerals Assurance Process in the way in which it conducts supply chain due diligence and that it requires its suppliers to use the RMI. Conflict Minerals Reporting Template.]
(3) The company states that it has investigated the use of cobalt in batteries and has questioned suppliers about their due diligence. It states in its 2020 Additional Disclosure that it "works with RMI [Responsible Minerals Initiative] to validate... information against the Smelter Database." The company is a member of the Responsible Mineral Initiative, and as such works on tracing its raw materials." It does not disclose the countries of raw materials at high risk of forced labor from its reasonable country of origin enquiry.
(4) Ericsson states that it partners with Elevate to perform forced labor surverys with a focus on social performance. It states that the surveys conducted during 2018 and 2019 at suppliers in India and China included first and second tier suppliers and that out of 874 workers, 43% were female and 57% were male and that 1% were under the age of 18 and 22% over the age of 50. It does not provide data points of its overall supply chain workforce however.</t>
  </si>
  <si>
    <t>(1) Nintendo discloses a policy that "workers will not be obligated to pay employers’ or agents’ recruitment fees or other related fees for their employment." However, it does not provide that any such fees are required to be borne by the employer.
(2) Not disclosed.</t>
  </si>
  <si>
    <t xml:space="preserve">(1) Checklist items in Fujifilm's CSR Procurement Guidelines for Suppliers states that "the labor resource dispatching company or job placement agency confirms that no illegal fees or deposit money is taken from the job applicant" and "your company checks whether staffing agencies and placement services take any illegal fees or deposit money from job applicants." However, the company does not disclose whether recruitment fees are fully forbidden (this seems to be limited to "forbidden fees") and does not provide details on who should bear the cost. 
(2) Not disclosed.  </t>
  </si>
  <si>
    <r>
      <t xml:space="preserve">(1) Amazon's supplier code states that "workers shall not be required to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t>
    </r>
    <r>
      <rPr>
        <sz val="11"/>
        <color theme="9"/>
        <rFont val="Calibri"/>
        <family val="2"/>
        <scheme val="minor"/>
      </rPr>
      <t>during investigations, it tracks "where vulnerable workers migrated from and how much they paid in fees."</t>
    </r>
    <r>
      <rPr>
        <sz val="11"/>
        <rFont val="Calibri"/>
        <family val="2"/>
        <scheme val="minor"/>
      </rPr>
      <t xml:space="preserve"> However, Amazon does not provide any evidence that fees have been reimbursed, or details of its process for ensuring reimbursement takes place.</t>
    </r>
  </si>
  <si>
    <r>
      <t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The company discloses that it found workers in China who paid one-time medical exam fees of less than 5 per cent of their monthly salary and that it found cases of the payment of "excessive recruitment fees" being charged to foreign migrant workers ("Some workers paid [recruitment] fees ranging from 5 percent to more than 150 percent of gross monthly wages."). It states that in financial year 2019 it oversaw the reimbursement of an estimated $400,000 in </t>
    </r>
    <r>
      <rPr>
        <sz val="11"/>
        <color theme="9"/>
        <rFont val="Calibri"/>
        <family val="2"/>
        <scheme val="minor"/>
      </rPr>
      <t>health check</t>
    </r>
    <r>
      <rPr>
        <sz val="11"/>
        <rFont val="Calibri"/>
        <family val="2"/>
        <scheme val="minor"/>
      </rPr>
      <t xml:space="preserve"> and recruitment fees by suppliers to 2,150 workers.</t>
    </r>
    <r>
      <rPr>
        <sz val="11"/>
        <color theme="9"/>
        <rFont val="Calibri"/>
        <family val="2"/>
        <scheme val="minor"/>
      </rPr>
      <t xml:space="preserve"> [It notes that "to make lasting improvements, Cisco will monitor and coach suppliers across multiple years if needed."]</t>
    </r>
  </si>
  <si>
    <r>
      <t>(1) NXP discloses that its audit scope for suppliers includes on-site service providers for that supplier facility, including labor agents. It states it will interview on-site service providers and their workers. In its 2020 additional disclosure, the company clarifies that audits of suppliers do include interviews and documentation review of on-site service proivders and labor agents. 
It does not report on the outcomes of this process. 
[The company also reports that it trained and audited its recruiters sub-agents in Indonesia, but this appears to refer to recruitment agents used by the company rather than those used by its suppliers.]</t>
    </r>
    <r>
      <rPr>
        <sz val="11"/>
        <rFont val="Calibri (Body)"/>
      </rPr>
      <t xml:space="preserve">
</t>
    </r>
    <r>
      <rPr>
        <sz val="11"/>
        <rFont val="Calibri"/>
        <family val="2"/>
        <scheme val="minor"/>
      </rPr>
      <t xml:space="preserve">
(2) NXP discloses that it is a steering committee member of the Responsible Labor Initiative. </t>
    </r>
  </si>
  <si>
    <r>
      <t xml:space="preserve">(1) The company requires its suppliers to establish due diligence and monitoring programs to screen and manage any recruitment agencies used. It is also a member of the Leadership Group for Responsible Recruitment, and as such is required to audit recruitment agencies in its supply chains. The company does not disclose details of the audits undertaken, such as a summary of audit outcomes or the number or percentage of agencies audited. 
(2) The company is a member of the </t>
    </r>
    <r>
      <rPr>
        <b/>
        <sz val="11"/>
        <rFont val="Calibri"/>
        <family val="2"/>
        <scheme val="minor"/>
      </rPr>
      <t>Leadership Group for Responsible Recruitment</t>
    </r>
    <r>
      <rPr>
        <sz val="11"/>
        <rFont val="Calibri"/>
        <family val="2"/>
        <scheme val="minor"/>
      </rPr>
      <t>, and as such is required to brief suppliers and offer guidance and training for hiring managers on the Employer Pays Principle, share tools and guidance in the Responsible Recruitment Gateway, and promote the Employer Pays Principle within respective industry sectors. 
It also states that in collaboration with Verité, it</t>
    </r>
    <r>
      <rPr>
        <sz val="11"/>
        <color theme="9"/>
        <rFont val="Calibri"/>
        <family val="2"/>
        <scheme val="minor"/>
      </rPr>
      <t xml:space="preserve"> </t>
    </r>
    <r>
      <rPr>
        <b/>
        <sz val="11"/>
        <color theme="9"/>
        <rFont val="Calibri"/>
        <family val="2"/>
        <scheme val="minor"/>
      </rPr>
      <t>mapped the legal regulations and financial costs of recruitment</t>
    </r>
    <r>
      <rPr>
        <sz val="11"/>
        <color theme="9"/>
        <rFont val="Calibri"/>
        <family val="2"/>
        <scheme val="minor"/>
      </rPr>
      <t xml:space="preserve"> along a number of common recruitment corridors </t>
    </r>
    <r>
      <rPr>
        <sz val="11"/>
        <rFont val="Calibri"/>
        <family val="2"/>
        <scheme val="minor"/>
      </rPr>
      <t xml:space="preserve">and that it donated the ensuing document to the Responsible Labor Initiative. (also see 4.2)
It also provided a two-day </t>
    </r>
    <r>
      <rPr>
        <b/>
        <sz val="11"/>
        <rFont val="Calibri"/>
        <family val="2"/>
        <scheme val="minor"/>
      </rPr>
      <t>training in Malaysia with suppliers and their receiving and sending country agents</t>
    </r>
    <r>
      <rPr>
        <sz val="11"/>
        <rFont val="Calibri"/>
        <family val="2"/>
        <scheme val="minor"/>
      </rPr>
      <t xml:space="preserve"> on forced labor risks in conjunction with Verité. It states that more than 40 participants from Malaysia, Indonesia, Thailand and the United States attended. (also see 1.4)
[The company states that in 2016 it donated, in conjunction with HP, a Foreign Migrant Worker Supplier Transition Guidance Document to the RBA.] It also states that in 2017, it donated an </t>
    </r>
    <r>
      <rPr>
        <b/>
        <sz val="11"/>
        <rFont val="Calibri"/>
        <family val="2"/>
        <scheme val="minor"/>
      </rPr>
      <t>Enterprise Migration Corridor Database</t>
    </r>
    <r>
      <rPr>
        <sz val="11"/>
        <rFont val="Calibri"/>
        <family val="2"/>
        <scheme val="minor"/>
      </rPr>
      <t xml:space="preserve"> to the RBA.
</t>
    </r>
    <r>
      <rPr>
        <sz val="11"/>
        <color theme="9"/>
        <rFont val="Calibri"/>
        <family val="2"/>
        <scheme val="minor"/>
      </rPr>
      <t xml:space="preserve">Additionally,  HPE partnered with the RLI and other companies to develop supplier </t>
    </r>
    <r>
      <rPr>
        <b/>
        <sz val="11"/>
        <color theme="9"/>
        <rFont val="Calibri"/>
        <family val="2"/>
        <scheme val="minor"/>
      </rPr>
      <t>guidance on repaying and eliminating worker recruitment fees</t>
    </r>
    <r>
      <rPr>
        <sz val="11"/>
        <color theme="9"/>
        <rFont val="Calibri"/>
        <family val="2"/>
        <scheme val="minor"/>
      </rPr>
      <t>.</t>
    </r>
  </si>
  <si>
    <r>
      <t xml:space="preserve">(1) Intel states that since 2017 it has required certain suppliers or their recruiters to undergo an SVAP audit, which focuses specifically on forced or migrant labor. It reports that </t>
    </r>
    <r>
      <rPr>
        <sz val="11"/>
        <color theme="9"/>
        <rFont val="Calibri"/>
        <family val="2"/>
        <scheme val="minor"/>
      </rPr>
      <t>audits conducted on five agencies found positive results overall, with consistent findings relating to monitoring, management systems, and inconsistent communciations</t>
    </r>
    <r>
      <rPr>
        <sz val="11"/>
        <rFont val="Calibri"/>
        <family val="2"/>
        <scheme val="minor"/>
      </rPr>
      <t xml:space="preserve">.  
It further notes that in "in 2017 [it] drove critical Tier 1 suppliers who employed foreign workers to ensure the 14 specific prohibitions and expectations were included in their agreements with their labor agents." It also discloses that it has "led industry efforts to positively influence the labor recruitment business model [and] driven many of the initial RBA (Supplemental VAP (SVAP) Audits, which focus on the risk of forced labor."
(2) The company discloses that in 2017, it asked </t>
    </r>
    <r>
      <rPr>
        <sz val="11"/>
        <color theme="9"/>
        <rFont val="Calibri"/>
        <family val="2"/>
        <scheme val="minor"/>
      </rPr>
      <t>17 suppliers who employ migrant workers to carry out an in-depth analysis of their risk-management policies. The suppliers were required to align their policies to the RBA, cascade their policies to recruiting agents, map the journey of their migrant workers from home countries to factories, and assess the risks associated with those journeys. Suppliers were then asked to provide action plans to close any gaps in their practices when compared with Intel's expectations</t>
    </r>
    <r>
      <rPr>
        <sz val="11"/>
        <rFont val="Calibri"/>
        <family val="2"/>
        <scheme val="minor"/>
      </rPr>
      <t xml:space="preserve">.
Intel also reports that in May 2018 it states it worked with peer companies and the consultancy Elevate to provide training to over 150 suppliers and their recruiting agents in Malaysia, Singapore, and Thailand. 
</t>
    </r>
    <r>
      <rPr>
        <sz val="11"/>
        <color theme="9"/>
        <rFont val="Calibri"/>
        <family val="2"/>
        <scheme val="minor"/>
      </rPr>
      <t>It further notes that three direct suppliers and eight second-tier suppliers in Japan and Korea repaid their workers "fees and costs incurred during the recruiting process."</t>
    </r>
  </si>
  <si>
    <t>(1) Ericsson states in its 2020 Additional Disclosure that during audits the auditor looks at how its first tier suppliers manage its own suppliers "and make sure that Code of Conduct requirements are followed". It states that the auditor also looks at how first tier suppliers are managing contracts for workers coming from recruitment agencies and how they ensure that these workers receive fair payments. However, it provides no further details on this process, such as outcomes.
(2) Not disclosed.</t>
  </si>
  <si>
    <t>(1) Ericsson (2020), "2020 Additional Disclosure", https://www.business-humanrights.org/sites/default/files/KnowTheChain%202020%20ICT%20Benchmark%20-%20Additional%20Disclosure%20-%20Ericsson.pdf, p. 8.</t>
  </si>
  <si>
    <t xml:space="preserve">(1) Amazon discloses that its suppliers must ensure that staffing or recruiting agencies comply with the supplier code. The company also states that it requires suppliers to "analyze and monitor the practices of recruitment agencies and labor brokers, and employ agencies that act ethically and in the best interests of workers."  However, it does not provide further evidence of implementation.
(2) Not disclosed. Amazon reports that it participates in the RBA's working group on forced labor, the Responsible Labor Initiative (any RBA member is by default a member of the RLI). However, it does not disclose details on its participation. 
</t>
  </si>
  <si>
    <t xml:space="preserve">(1) Not disclosed. Microsoft's supplier code states that recruiting agencies used by suppliers must meet international standards, local labor laws, or Microsoft requirements, whichever are stricter. In its modern slavery statement, the company states that suppliers should "ensure that any third-party recruitment agencies, if used, are compliant with the provisions of the supplier code of conduct." However it is not clear that the company requires that agencies are monitored for compliance with the code. 
(2) Not disclosed. Microsoft's supplier code states that suppliers should only use recruiters "that are trained and which comply with international standards." In its supplier manual, it states that suppliers should provide training to agencies "to prevent any usage of forced labor." However, there is no further detail disclosed as to how the company supports ethical recruitment in its supply chains. </t>
  </si>
  <si>
    <t>(1) Ericsson states that workers in its supply chains “must be enabled to understand their employment conditions” and that all workers must be provided with a written document outlining the basic terms and conditions of employment in a language they understand.” It states in its 2020 Additional Disclosure that audits assess whether employees understand their employment terms and that workers are selected at random during audits and asked whether they understand their rights and working terms and that "when nonconformities are found, they will be followed up until mitigated". However, it does not demonstrate how the policy is implemented, such as through pre-departure training, on-boarding training, or through raising awareness of among migrant workers of their contract terms. 
(2) Ericsson states that workers in its supply chains “must not be required to lodge deposits of money or identity papers with their employer”. It states that it reviews the implementation of this policy during audits but does not provide further details or disclose active implementation of this policy beyond auditing thsi requirement.
(3) Not disclosed.</t>
  </si>
  <si>
    <t xml:space="preserve">(1)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However, it does not disclose information on the implementation of this policy provision.
(2) Amazon's supplier code states that suppliers must not require workers to surrender government-issued identification, passports, or work permits as a condition of working. Amazon's supplier manual, which provides further guidance to suppliers, notes that  "workers must have unrestricted access to their identification documents (for example: passport, work permit, identity card) at all times." However, it does not disclose information on the implementation of this policy provision.
(3) Not disclosed.
Amazon's supplier code of conduct states that suppliers are required "to ensure careful management of student workers through proper maintenance of student records, rigorous due diligence of educatinal partners, and protection of students' rights in accordance with applicable law." However, it does not disclose any outcomes of steps taken to ensure respect the rights of student workers. 
Additionally, the company states that suppliers should "pay particular attention to the risks of exploitation that both domestic and foreign migrant workers face and ensure migrant workers are not discriminated against in respect to these standards." However, it does not disclose any outcomes of steps taken to ensure respect the rights of migrant workers. </t>
  </si>
  <si>
    <r>
      <t>(1) The company uses the RBA Code (version 6), which requires that workers must be provided with a written employment agreement in their native language prior to the worker departing from his or her country of origin. It states in its 2019 Corporate Social Responsibility Report that it identified cases where workers were required to pay medical and recruitment-related fees which it links to workers having struggled to understand "the terms of their contracts and disciplinary proceedings due to a lack of written communication in a language they understood". However, it does not disclose how it addressed the particular difficulties of workers understanding the terms of their contracts in addressing the issue with suppliers, e.g. through pre-departure or on-boarding training for foreign migrant workers.
(2) The company uses the RBA Code (version 6), which prohibits passport retention and restrictions on workers’ freedom of movement. Cisco restates this in its Statement on the Prevention of Slavery and Human Trafficking and further states that it works with suppliers to develop corrective action plans which might include the return of passports or repayment of recruitment fees.</t>
    </r>
    <r>
      <rPr>
        <sz val="11"/>
        <color rgb="FFFFC000"/>
        <rFont val="Calibri"/>
        <family val="2"/>
        <scheme val="minor"/>
      </rPr>
      <t xml:space="preserve"> </t>
    </r>
    <r>
      <rPr>
        <sz val="11"/>
        <rFont val="Calibri"/>
        <family val="2"/>
        <scheme val="minor"/>
      </rPr>
      <t xml:space="preserve">
(3) Not disclosed.</t>
    </r>
  </si>
  <si>
    <t>(1) Not disclosed.
(2) Nokia states that upon employment, workers are provided with a contract, agreement or offer letter, basic induction training without expense to the worker and that they are not to be required to deposit original identity documents such as passports as a condition of employment. It states in its 2020 Additional Disclosure that: "[r]etention of passports or other personal documents is vital part of the supplier awareness raizing activities as well as audits". However, it does not demonstrate active implementation of this policy.
(3) Not disclosed.</t>
  </si>
  <si>
    <t xml:space="preserve">(1) The company's Combatting Trafficking in Persons Policy, which also applies to suppliers, prohibits a failure to provide workers with a written document containing information on work and wages in a language the worker understands, prior to departure from their country of origin. However, the company provides no evidence of implementation of this policy [beyond monitoring] e.g. through providing pre-departure orientation or on-boarding training to migrant workers. 
(2) The company uses the RBA Code (version 6.0), which prohibits passport retention and restrictions on workers’ freedom of movement. However, it does not disclose active implementation of this policy [beyond monitoring] e.g. through prevention or remediation actions.
(3) Not disclosed. It refers to cases where it remedied working hour and hiring fee issues with suppliers. However, it does not disclose how this relates to workers in vulnerable conditions (such as migrant workers). </t>
  </si>
  <si>
    <t xml:space="preserve">(1) The company's code requires the supplier to communicate its “policies, practices, expectations and performance to workers” and other stakeholders. No further detail is disclosed, such as whether this must include training for workers.
(2) Best Buy discloses that it has worked with Verite to launch a new worker empowerment program in 2019. It states that the program is designed to help its suppliers improve their management practices, and worker wellbeing. It states this included a series of training courses and worker engagement activities "to build positive relationships between management and workers." The company reports that it chose two strategic factories to participate in the program, including 45 supervisors and 200 workers. 
Best Buy states that it analyzed "the root causes of conflicts between the frontline supervisors and the new generation of workers" and asked participants to complete a survey to evaluate their supervisors. It states that training topics included conflict management and effective communication, situational leadership, stress management, and self-awareness and leadership. 
However, the company does not disclose an engagement taken on labor rights specifically. 
[The company also discloses that in 2017 it partnered with the consultancy Elevate to implement a worker survey program at six factories which it states sought to "gain a deeper partnership with key factories and to drive increased efficiency." It states it is also seeking to empower its suppliers to take ownership of sustainable business practices. it does not disclose further detail as to how this initiative supports workers to understand their labor rights.]
(3) Not disclosed. Best Buy discloses that it evaluated the worker empowerment program by conducting a feedback survey (90% strongly agreed the training met objectives), administering a written test to assess supervisor knowledge (31% improvement in test scores), a follow-up survey for workers to assess changes in supervisor behavior (9% increase in supervisor rating) and interviewing supervisors so that they could assess changes in their own behavior. However it is unclear that the program focuses on improving workers' understanding of their labor rights.
(4) Not disclosed. </t>
  </si>
  <si>
    <r>
      <t>(1) Not disclosed. Nokia states in its supplier code that: "[m]anagement shall ensure all relevant personnel is trained in and aware of the ethical conduct policy and related practices and risks and shall be able to provide evidence of employee awareness. Records of training shall be kept." It states that this policy "shall reflect understanding of wider human rights impacts and demonstrate commitment to ethical business conduct and to continuous improvement". However, the ethical conduct policy does not seem to require to be aligned with the provisions in the supplier code (i.e., it is unclear whether it should include provisions on forced labor and human trafficking). 
(2) Not disclosed.
(3) Not disclosed. Nokia states in its 2020 Additional Disclosure that workers are engaged through interviews during audits and through its Ethical Helpline (and discloses how it corrects labor related non-compliances identified in audits.)</t>
    </r>
    <r>
      <rPr>
        <sz val="11"/>
        <color rgb="FFFF0000"/>
        <rFont val="Calibri"/>
        <family val="2"/>
        <scheme val="minor"/>
      </rPr>
      <t xml:space="preserve"> </t>
    </r>
    <r>
      <rPr>
        <sz val="11"/>
        <rFont val="Calibri"/>
        <family val="2"/>
        <scheme val="minor"/>
      </rPr>
      <t>However, these appear to result from remediation actions from grievances and audits rather than resulting from a worker engagement program.
(4) Not disclosed.</t>
    </r>
  </si>
  <si>
    <r>
      <t>(1) The company's supplier code requires suppliers to provide "programs for training managers and workers to implement supplier’s policies, procedures and improvement objectives ." No further details are disclosed, such as findings regarding whether suppliers have complied with this provision. 
[TSMC states in its Corporate Social Responsibility Report that one of its 2019 targets is to have 100% of its first-tier suppliers to sign the TSMC Guidance on Supplier Business Conduct and to carry out internal training. It further states that in 2018 one of its action plans was to have 100% of its first tier suppliers sign its Supplier Code of Practice and implement internal training. However, it does not specify whether this internal training is for suppliers' management or suppliers' workers and it does not give any additional detail on whether this includes forced labor risks.]
(2)-(3) Not disclosed.
(4) Not disclosed. It states that it has "established internal communication channels and convened communication meetings in all fabs" to alert it to forced labor risks. However, it does not give any additional detail on how these are carried out and whether they are carried out with suppliers' workers.</t>
    </r>
    <r>
      <rPr>
        <strike/>
        <sz val="11"/>
        <rFont val="Calibri"/>
        <family val="2"/>
        <scheme val="minor"/>
      </rPr>
      <t xml:space="preserve">  </t>
    </r>
  </si>
  <si>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</si>
  <si>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(1) The company uses the RBA code version 6.0, which requires the supplier to communicate its “policies, practices, expectations and performance to workers” and other stakeholders. No further detail is disclosed, such as whether this must include training for workers.
(2)-(3) Not disclosed.
(4) Not disclosed. The company states that ten of its employees and ten of its employers participate in the Labor Management Council (LMC) in Korea. This is a consultative body that  that aims to promote welfare and cooperation between employers and employees under the Promotion of Worker Participation and Cooperation Act". The company states that the LMC "discusses ways to enhance productivity, improve working environments, address employee grievances, promote workers' welfare, and other matters" and that it holds meetings at least every three months. However, the company does not disclose examples of worker engagement initiatives in its supply chains.</t>
  </si>
  <si>
    <t xml:space="preserve">(1) The company uses the RBA code version 6.0, which requires the supplier to communicate its “policies, practices, expectations and performance to workers” and other stakeholders. No further detail is disclosed, such as whether this must include training for workers.
(2) Qualcomm reports that with BSR it works on an initiative in China which focuses on women supply chain worker's reproductive health. However, it does not disclose any engagements with workers in its supply chains focusing specifically on labor rights or forced labor. 
(3) Not disclosed.
(4) Not disclosed. </t>
  </si>
  <si>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</si>
  <si>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(1) The company uses the RBA code of conduct version 6.0 which requires suppliers to communicate "policies, practices, expectations and performance to workers" and other stakeholders. No further detail is disclosed, such as whether this must include training for workers.
(2)-(4) Not disclosed.</t>
  </si>
  <si>
    <t>NVIDIA (2018), "Slavery and Human Trafficking Statement", https://www.nvidia.com/content/dam/en-zz/Solutions/about-us/documents/NVIDIA%20Slavery%20and%20Human%20Trafficking%20Statement%202018.pdf, p. 1.</t>
  </si>
  <si>
    <t>(1) The company uses the RBA code version 6.0, which requires the supplier to communicate its “policies, practices, expectations and performance to workers” and other stakeholders. No further detail is disclosed, such as whether this must include training for workers.
(2)-(4) Not disclosed.</t>
  </si>
  <si>
    <t xml:space="preserve">(1) The company uses the RBA code version 6.0, which requires the supplier to communicate its “policies, practices, expectations and performance to workers” and other stakeholders. No further detail is disclosed, such as whether this must include training for workers.
(2)-(4) Not disclosed. </t>
  </si>
  <si>
    <t>(1) The company's code requires the supplier to communicate its “policies, practices, expectations and performance to workers” and other stakeholders. No further detail is disclosed, such as whether this must include training for workers.
(2)-(4) Not disclosed.</t>
  </si>
  <si>
    <t>(1) The company uses the RBA code (version 6.0) which requires the supplier to communicate its “policies, practices, expectations and performance to workers” and other stakeholders. No further detail is disclosed, such as whether this must include training for workers.
(2)-(4) Not disclosed.</t>
  </si>
  <si>
    <t xml:space="preserve">(1) The company's code requires suppliers to have a process in place for communicating their policies, expectations and performance to workers and other stakeholders. No further detail is disclosed, such as whether this must include training for workers.
(2-4) Not disclosed. </t>
  </si>
  <si>
    <t>(1) Panasonic "requests" its suppliers to establish a policy that includes a provision on prohibiting forced labor and to effectively communicate information on their policies to their workers. No further detail is disclosed on how this is implemented, such as whether this must include training for workers.
(2)-(4) Not disclosed.</t>
  </si>
  <si>
    <t xml:space="preserve">In its 2020 Additional Disclosure Ericsson discloses training for suppliers but it does not disclose whether training for suppliers' workers on its supply chain policies that address forced labor is provided.
(1) Not disclosed.
(2) Ericsson discloses that in 2018 it piloted a worker-voice survey focused on forced labor “to ensure due diligence and mitigate modern slavery risks within its supply chains”. It notes that "The pilots in China and India showed minimal risk of conditions that could lead to forced labor." However, it is unclear to what extent workers were educated on their labor rights. It states in its 2020 Additional Disclosure that worker voice surveys are performed by external party, Elevate, with a focus on social performance. It states that "[s]urveys are performed anonymously on the site, after a training guided by staff from Elevate, either on paper or via phone with a set of predefined questions". It states that the surveys were conducted during 2018 and 2019 at suppliers in India and China. However, it does not disclose whether it educates workers on their labor rights.
(3) Not disclosed. Ericsson states that supplier audits include selecting workers at random to ask whether they understand their rights and their working terms and states that "when nonconformities are found they will be followed up until mitigated." However, it does not disclose any worker engagement beyond audits.
(4) Not disclosed. 
</t>
  </si>
  <si>
    <t>(1) The company uses the RBA code of conduct version 6.0 which requires suppliers to communicate "policies, practices, expectations and performance to workers" and other stakeholders. No further detail is disclosed, such as whether this must include training for workers.
(2)-(3) Not disclosed.
(4) Not disclosed. [Also see 4.3/1.5, but this does not amount to engaging workers to help them better understand their labor rights.]</t>
  </si>
  <si>
    <t xml:space="preserve">(1)-(4) Not disclosed.
</t>
  </si>
  <si>
    <t>(1)-(2)*Hewlett Packard Enterprise (2020), "2020 Additional Disclosure", https://www.business-humanrights.org/sites/default/files/2020-01%20HPE%20Supplement%20for%20KTC.pdf, p. 3.
*Hewlett Packard Enterprise (revised 18 July 2019), "Hewlett Packard Enterprise Supplier Code of Conduct" https://h20195.www2.hpe.com/v2/getdocument.aspx?docname=c04797632.
*Hewlett Packard Enterprise (approved 3 April 2019), "Statement Pursuant to the California Transparency in Supply Chains Act of 2010 and the UK Modern Slavery Act of 2015", https://h20195.www2.hpe.com/V2/GetDocument.aspx?docname=A00005807ENW. 
*Hewlett Packard Enterprise (2018), "Living Progress Report",  https://assets.ext.hpe.com/is/content/hpedam/documents/a00069000-9999/a00069386/a00069386enw.pdf#page=72, p 61. 
*Hewlett Packard Enterprise (2018), "Report Ethics Concerns", https://www.hpe.com/us/en/about/governance/report-ethics-concerns.html. Accessed 9 September 2019.</t>
  </si>
  <si>
    <t>(1) The company discloses an Ethics Hotline, where anyone can report concerns (including human rights concerns) related to Intel, its subsidiaries, or suppliers. The mechanism is open to "anyone... including employees of Intel's suppliers and external stakeholders."
The company uses the RBA code 6.0 as its supplier code, which requires suppliers to provide an effective grievance mechanism allowing workers to report violations against the code. 
It also notes that during audits, "forced labor lead auditors" provide business cards to the workers they interview, informing workers that they can contact Intel.
(2) The hotline is available in English, Spanish, and Chinese. 
It further notes that posters of its Ethics Line are available in its facilities, i.e., also available to workers from on-site suppliers.
In addition, Intel discloses  that effective grievance mechanisms are a requirement of the RBA code, and that it will work with suppliers to take corrective actions where needed. It further provides an exampe of a VAP supplier audit that showed that the suppliers' grievance mechanisms met the following criteria: communicated to workers, available in local languages, and that the mechanism has been available for at least the past year.
(3) Not disclosed. The hotline is operated by an independent third party. However, the company does not disclose steps taken to ensure that its suppliers' workers or their legitimate representatives are involved in the design and/or performance of the mechanism, to ensure that the workers trust the mechanism.
(4) Not disclosed. Intel reports that it conducted an unannounced audit in response to an allegation made by a worker, and that the audit confirmed the allegation, but does not give any detail on the grievance or disclose any data relating to grievances. 
It also notes that during audits, "forced labor lead auditors" provide business cards to the workers they interview. One to two workers per year contact Intel this way, and Intel then "engage[s] to check on [the] status of the workers."
(5) Intel discloses that it filed a grievance with the RMI platform regarding one of its gold refiner in Tanzania following  media reports of human rights abuses. It also "visited the refiner to further understand their due diligence process."
It further notes that one VAP supplier audit showed that the suppliers' grievance mechanisms was available to its own workers and workers of lower tier suppliers.
However, there is no evidence of grivances submitted by suppliers' workers on their respresentatives in lower tiers of the company's supply chains.</t>
  </si>
  <si>
    <r>
      <t>(1) Amphenol supplier code requires its suppliers to have in place a grievance mechanism "to assess employees' understanding of and obtain feedback on or violations against practices and conditions covered by this SCOC".
[It also discloses that suppliers may report violations of the supplier code of conduct.] No mechanism seems to be available for representatives of suppliers' workers, such as unions or local NGOs to raise grievances.</t>
    </r>
    <r>
      <rPr>
        <sz val="11"/>
        <color rgb="FFFF0000"/>
        <rFont val="Calibri"/>
        <family val="2"/>
        <scheme val="minor"/>
      </rPr>
      <t xml:space="preserve">
</t>
    </r>
    <r>
      <rPr>
        <sz val="11"/>
        <rFont val="Calibri"/>
        <family val="2"/>
        <scheme val="minor"/>
      </rPr>
      <t>(2)-(5) Not disclosed.</t>
    </r>
  </si>
  <si>
    <r>
      <t>(1) Not disclosed. The company states in its Standards of Business Conduct that as part of its Global Ethics and Compliance Program it has established a 24-hour Ethics Hotline. The standards apply to both employees and suppliers. However, it does not state that they apply to suppliers' workers and so, it is unclear whether the hotline itself is open to suppliers' workers. In its Statement Under the California Transparency in Supply Chains Act however it states that complaints may be made to its ethicsline which indicated that it intends its ethicsline to be open to complaints relating to forced labor</t>
    </r>
    <r>
      <rPr>
        <sz val="11"/>
        <color theme="1"/>
        <rFont val="Calibri"/>
        <family val="2"/>
        <scheme val="minor"/>
      </rPr>
      <t>. However the company does not provide a publicly available link to its mechanism, therefore it seems that external stakeholders such as labor NGOs and worker organisations cannot access the mechanism.</t>
    </r>
    <r>
      <rPr>
        <sz val="11"/>
        <rFont val="Calibri"/>
        <family val="2"/>
        <scheme val="minor"/>
      </rPr>
      <t xml:space="preserve">
(2) Not disclosed. While it gives a number of country-specific phone numbers, it does not explicitly state that the mechanism is open to workers in its supply chain and it does not disclose on what basis complaints may be made. The company also states that "certain countries have restrictions on reporting to the Ethics Hotline".
(3)-(5) Not disclosed.</t>
    </r>
  </si>
  <si>
    <t>(1) Not disclosed. The company states on its Risk Management and Compliance page that it has an Employee Consultation Hot-Line Center "on a diverse range of issues" through which "employees can seek advice and consultation" and report issues which violate internal regulations including those on human rights and labor issues. It further states that "measures for the protection of individual privancy are clarified" and that complaints can be made by telephone, email "or other means". However, it is not open to suppliers' workers or their legitimate representatives.
(2) Not disclosed.
(3) Not disclosed.
(4) Not disclosed. 
(5) Not disclosed.</t>
  </si>
  <si>
    <t xml:space="preserve">(1) Nintendo states in its 2020 Additonal Disclosure that it requires suppliers to "prepare a reporting system for early detection and response (described in the CSR Procurement Guidelines: II.3.2, pg. 14). In addition to providing a means to ensure legal compliance, these measures are also intended as a mechanism for reporting misconduct and unfair practices, including worker labor concerns." It does not disclose whether this is available to suppliers' workers only or whether it is also open to the legitimate representatives of suppliers' workers, however.
(2)-(5) Not disclosed. </t>
  </si>
  <si>
    <t xml:space="preserve">(1) Not disclosed. The company discloses that it has a complaint mailbox and "assigned a unit to process employee grievances". However, this appears to be for the company's own employees only. 
(2-5) Not disclosed. </t>
  </si>
  <si>
    <t xml:space="preserve">(1) Not disclosed. The company notes that "all suppliers are to communicate clearly our policies on ... grievance systems". However, it is not clear whether the company requires its suppliers to set up grievance channels for their workers.
[AAC Technologies states that it has "established multiple channels of communication including hotline, email, text messages, face-to-face meetings and online platforms such as WeChat." However, these channels are not publicly available, and the company notes that they are intended for its own employees (they do not seem to be available to workers in its supply chains).]
(4) Not disclosed. AAC Technologies states that "in 2018, 788 valid suggestions and complaints were received from employees at Changzhou and Vietnam, 88% of which have been taken for improvement measures, the others are in progress." However, it does not disclose details of grievances raised by workers in its supply chains. </t>
  </si>
  <si>
    <t xml:space="preserve">(1) Not disclosed. 
The company reports that it has an ethics helpline, which it describes as "primarily intended for Western Digital employees" but also available to "third parties such as business partners and former employees." While the reporting details are publicly available, the mechanism is for grievances related to the company's code of conduct which does not cover human or labor rights. 
Western Digital discloses that it requires its suppliers to adhere to the RBA Code of Conduct, the latest version of which includes a requirement for grievance mechanisms. While the company does not disclose which code version it is using, it has been an RBA member since 2007. It is therefore assumed that the company uses at least code version 5.1 which has a relevant provision. However RBA code 5.1 merely states that there suppliers have to have "ongoing processes to assess employees’ understanding of and obtain feedback on practices and conditions covered by this Code and to foster continuous improvement," which does not constitute a grievance mechanism.
(2) Not disclosed. 
(3) Not disclosed. The company's hotline is operated by a third party, but it is not intended for suppliers' workers and it is not clear that human rights concerns can be reported via the hotline.
(4) Not disclosed. 
(5) Not disclosed. </t>
  </si>
  <si>
    <t>(1) Panasonic discloses that it "requests" suppliers to establish a whistle-blowing system for workers. However, no mechanism seems to be available to workers' legitimate representatives, such as unions or local NGOs. 
[It also discloses that it has created a global hotline to report violations by its procurement staff of its Code of Conduct. However, it appear as though this is only applicable internally.]
(2)-(5) Not disclosed.</t>
  </si>
  <si>
    <t xml:space="preserve">(1) HP's foreign migrant worker standard requires suppliers to have effective and confidential grievance mechanisms available, in migrant workers' native languages. Grievance mechanisms are also required at supplier level by the company's supplier code of conduct. 
Additionally, HP reports that it has multiple reporting channels at company level for human rights concerns, available to employees and other stakeholders (though it does not link to a publicly available mechanism). 
The company also reports that it has an agreement with CEREAL in Mexico, who will notify them when grievance issues arise. 
It participates in RBA's Workplace of Choice program in Malaysia, with a view to exploring different grievance mechanism options. 
(2) The company states that its reporting channel is accessible 24 hours a day via phone "with translation, mail, or in person." In its 2018 additional disclosure, the company discloses that it has reviewed "suppliers' responses to the RBA code grievance mechanism requirement by reviewing non-conformances found during the audits conducted in 2017; only one minor non-conformance was found. In addition, [it] surveyed a few of [its] larger suppliers to better understand the mechanisms the types and effectiveness of systems in place, and plan to engage more suppliers in FY18."
(3) HP discloses that it has been exploring different grievance mechanism options in the RBA's program for supplier factories in Malaysia. It also has an agreement with CEREAL [Centre for Reflection and Action on Labour Issues, a local NGO] in Mexico to be notified of worker grievance issues. However, no further information is disclosed as to how it ensures workers trust the mechanism. 
(4) Not disclosed. 
(5) Not disclosed. </t>
  </si>
  <si>
    <t>(1) Hewlett Packard Enterprise states in its 2020 Additional Disclosure that it has many reporting channels. It states that third-party operator, Navex, handles its anonymous grievance channel, Ethics Point, "a global service that allows individuals (employees, partners, suppliers’ workers, community members, and the general public) to raise concerns in any language by phone or the internet and to access Navex's global team of translators." It states that topics that may be reported include forced labor and human trafficking. Complaints can be made anonymously.
Its Foreign Migrant Worker Standard requires suppliers to have effective and confidential grievance mechanisms available, in migrant workers' native languages. 
(2) It states in its 2020 Additional Disclosure that Navex provides coverage in over 150 languages "which covers all appropriate languages in each country where HPE operates". It states that "when HPE or a trusted third party has an opportunity to speak with workers, we inform them of this reporting channel" and that it discloses information on the reporting channels available in its annual Living Progress Report. It also states that it has posted informational posters in public spaces at a supplier facility in Singapore "specifically to raise awareness among contingent workers about various means of communication that can be used to report a concern or violation with respect to the HPE Standards of Business Conduct".
However, it does not disclose systematic efforts to communicate to suppliers' workers the available mechanisms through which complaints relating to forced labor in its supply chains can be made. 
(3)-(5) Not disclosed.</t>
  </si>
  <si>
    <t>(1) Cisco uses the RBA code 6.0 as its supplier code, which requires suppliers to provide an effective grievance mechanism allowing workers to report violations against the code. 
In its Modern Slavery Statement, Cisco states that, Ethicsline, its grievance mechanism is publicly available. It does not refer specifically to its supplier code of conduct but states that complaints can be made in relation to a violation of any Cisco policy.
(2) The company also states that the grievance mechanism is a "publicly available multilingual ethics and business conduct reporting tool which allows anonymous reporting" and that it is available worldwide, 24 hours a day, seven days a week. It states in its 2019 Corporate Social Responsibility Report that it "encourages third-party stakeholders and employees to report concerns of misconduct or suspected violation of any of Cisco’s policies using the Cisco EthicsLine". However, it does not disclose evidence of supplying information or training on the mechanism to suppliers' workers.
(3) Not disclosed.
(4) Not disclosed. Cisco states in its 2019 Corporate Social Responsibility Report that in financial year 2019 it did not receive any reports of human rights issues in its supply chain through this mechanism. It does not provide further information, such as the total number of grievances received by suppliers workers and their respresentatives.
(5) Not disclosed.</t>
  </si>
  <si>
    <t xml:space="preserve">(1) Motorola's supplier code requires suppliers to "provide processes, including an effective anonymous grievance mechanism, to assess worker’s understanding of and to obtain feedback on practices and conditions covered by this Code... [and to] offer their workforce, as well as their customers and their sources in the supply chain, the ability to report, on a confidential basis, potential violations of this Code and other policies through a number of resources such as the Motorola Solutions’ Global EthicsLine."
Motorola further discloses contact details for its EthicsLine (phone, email, and an online channel) in the supplier code (which covers forced labor). 
(4) Not disclosed. The company discloses that its ethics office opened 19 investigations in 2018, five of which were substantiated. However it does not disclose any further detail on type of grievances filed, or by whom. </t>
  </si>
  <si>
    <t>(1) Nokia states that it requires its suppliers to achieve a minimum score of satisfactory on EcoVadis and that it follows up with suppliers where they score below satisfactory. It also states in its People and Planet Report that it made 1129 recommendations on the basis of its audits and that these are being implemented through corrective action plans. 
It states in its 2020 Additional Disclosure: "Failure to address audit findings in 6 months time affects Supplier Performance Valuation, as audit score is dropped." 
(2) It states, "[a]ll of the corrective actions are reviewed in detail through documented evidence." 
(3) It states: "[i]f corrective actions are not taken, audit is not closed and it affects Supplier Performance Evaluation and can lead to Phase Out of the supplier."
(4) Nokia gives a number of examples of the corrective actions it is implementing from its audit findings, for example in relation to working hours where suppliers established stronger policies, trained staff, and improved projections to reduce overhours. It states that its finding of forced labor "is in the process of closing" and that its recommendation is to pay back employees for training.</t>
  </si>
  <si>
    <t>(1) Amphenol discloses that it requires suppliers to have in place "a process for timely correction of deficiencies identified by internal or external assessments, inspections, investigations and reviews." It does not provide further detail. 
(2) Not disclosed.
(3) Not disclosed. Amphenol discloses that it may terminate "any" supplier contract or agreement where a supplier is deemed to have violated its Supplier Code of Conduct. However, it does not limit this to situations in which corrective actions have not been taken.
(4) Not disclosed.</t>
  </si>
  <si>
    <t>Intel further discloses that it its supplier selection process includes a CSR self-assessment questionnaire "which includes questions about staffing practices, in order to determine if there are risk factors for forced labor."
The suryey result may lead to additional due diligence measures. For example, in the case of a prospective Malaysian supplier, Intel conducted an RBA VAP audit in 2016, which identified several non-compliances such as recruitment fees and passport retention. Intel discloses that it "worked with the supplier to return passports and repay fees, before revenue product was produced. [It] visited the site a number of times though to 2018 and met with workers to verify the corrective actions were implemented."
[The company states that a short survey is sent to new suppliers to determine whether they are high risk or not. It states that it works with suppliers during the onboarding phase to remedy any identified issues.]</t>
  </si>
  <si>
    <t>(1) Kyocera states in its Supply Chain CSR Procurement Guideline that suppliers "are not to require employees to pay recruitment fees to them or agents". However it does not include the Employer Pays Principle. 
(2) Not disclosed.</t>
  </si>
  <si>
    <t>(1) The company's supplier code notes that "Suppliers shall adopt and establish a management system that adheres to the relevant laws and this Code, and the content states that the following shall be managed ... 6) programs for training managers and workers." No further details are disclosed as to what the training contains.
(2)-(4) Not disclosed.</t>
  </si>
  <si>
    <t>(1) Samsung discloses that reports made via its hotline system will be handled by respective departments at the company, who verify the claims. It states that those who made reports will be notified of the corrective actions taken to be taken within a week, and will follow up to ensure corrective actions are implemented. 
Samsung's migrant worker guidelines state that the results of grievances that they report should be communicated to them in their native language between three and seven days after the report is filed.
It does not disclose further detail on this process, such as responsibilities, approval processes, or engagement with affected stakeholders.</t>
  </si>
  <si>
    <t xml:space="preserve">(1) Apple states that for complaints submitted by workers who have been given Apple's details following an audit, its supplier responsibility team follow up within 24 hours. 
The company also states that it takes allegations concerning its suppliers from sources such as "news outlets, a supplier employee or an anonymous individual" very seriously and will conduct an investigation once a claim is verified. 
It states that where allegations take place deeper in its supply chains such as smelter and refiner level, it may work with civil society and government to address the allegation. 
Apple also discloses that if high risk issues are identified within its supply chains, it has "a process in place to follow up with independent third-party audit programs and relevant stakeholders to ensure that these incidents and allegations, including those pertaining to forced labor, are reported and addressed." It further states resolutions may involve personnel changes and overhauls in supply chain due diligence processes.
The company does not provide further detail on the teams responsible, the step by step process for responding to an allegation, or engagement with affected stakeholders.
Finally, Apple states that it has developed Remediation Guidelines for Victims of Exploitation in Extended Minerals Supply Chain following a roadmapping process developed with the IOM. It reports that the guidelines are informed by the UN Guiding Principles and outline step by step approaches to address and remedy issues, but does not disclose further details. </t>
  </si>
  <si>
    <t>(1) Not disclosed. Tokyo Electron states that it "will build" a remediation process. However, it does not disclose any evidence of a remediation process already in operation.
(2) Not disclosed.</t>
  </si>
  <si>
    <r>
      <t xml:space="preserve">(1) The company states that it "promptly investigates third-party allegations related to forced labor" and that where the investigation reveals that a violation has occurred, its approach includes: "internal escalation to align priorities and expectations, a senior management meeting between HPE and our partner to secure supplier commitment to improvement, co-creation of an improvement plan, and improvement and monitoring." It states that it "seek[s] to investigate critical concerns immediately and build capacity over a three to nine month program". It further states that allegations made through its 24-7 hotline "are handled according to a clear internal process". It states that complaints made will be followed-up within two business days with confirmation of a submittal or to request additional information and that a summary of the call is made available to the HPE Ethics and Compliance Office.
(2) The company discloses that following its discovery of </t>
    </r>
    <r>
      <rPr>
        <b/>
        <sz val="11"/>
        <rFont val="Calibri"/>
        <family val="2"/>
        <scheme val="minor"/>
      </rPr>
      <t>two</t>
    </r>
    <r>
      <rPr>
        <sz val="11"/>
        <rFont val="Calibri"/>
        <family val="2"/>
        <scheme val="minor"/>
      </rPr>
      <t xml:space="preserve"> critical findings relating to risks of forced labor in 2018, it worked with suppliers in each instance to both remediate the issues and to strengthen the suppliers' policies to prevent reoccurances.</t>
    </r>
    <r>
      <rPr>
        <sz val="11"/>
        <color theme="9" tint="-0.249977111117893"/>
        <rFont val="Calibri"/>
        <family val="2"/>
        <scheme val="minor"/>
      </rPr>
      <t xml:space="preserve"> It states that the remedial actions included: "repayment of recruitment fees, return of deposits, changes to company policies and procedures, updates to worker contracts, amendments to labor agent contracts, enhanced labor agent due diligence and monitoring, structured communications to workers on changes to policies and practices and mandatory trainings on compliance with HPE’s Foreign Migrant Worker Standard". </t>
    </r>
    <r>
      <rPr>
        <sz val="11"/>
        <rFont val="Calibri"/>
        <family val="2"/>
        <scheme val="minor"/>
      </rPr>
      <t xml:space="preserve">
Further, in its Foreign Migrant Worker Standard it states that where it discovered a violation of this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(see also 4.2)</t>
    </r>
  </si>
  <si>
    <t>(1) Not disclosed. The company reports that it responds to and investigates all concerns reported through its hotline "promptly and take[s] any necessary corrective actions". It states that all cases can be followed up by reporting parties.
However, it does not disclose further details, such as timeframes, engagement with affected stakeholders, responsible parties, approval procedures, etc. 
(2) Nokia discloses in its Modern Slavery Statement that it found that one of its suppliers in India had not provided its workers with appointment letters detailing the terms and conditions of employment. In this instance it states that it requested the supplier to issue the appointment letters.
It also discloses that in cases where supplier audits identified that worker contracts were not complete (e.g. did not include the amount of working hours and total wage and benefits), this has been corrected.
[It further discloses that it encountered two instances whereby suppliers' workers were obliged to pay back training fees if they left their employment within six months of the training. It states that in this instance it ensured the repayment of these recruitment-related fees to workers.</t>
  </si>
  <si>
    <t xml:space="preserve">(1) The company discloses that compliance concerns, for examples those related to human rights, are "handled by Ericsson’s Group Compliance Committee, which consists of representatives from Ericsson’s Group Function Legal Affairs and Compliance and Group Function Human Resources and related operational units depending on the compliance concern. The Head of Corporate Investigations briefs the Audit and Compliance Committee of the Board of Directors (BoD) about significant reported compliance concerns." The Corporate Investigations team assesses whether complaints merit further investigation, and present them to the Group Compliance Committee. It notes that "during 2018 the process around reporting compliance concerns has been strengthened and further developed to include both centrally and locally reported allegations of violations." 
It states in its 2020 Additional Disclosure: " The timeframe for the process to handle violations of policies and requirements will depend on the nature of the violations. The response and initiated action on suspected violations will however start as soon as the violation is discovered. First action is to investigate the suspected violation for gravity and relevance to understand how the case should be handled, understand what stakeholders to involve and to secure good quality of transparency. The affected stakeholders will be contacted, with examples of Human Rights experts, Sourcing Human Rights program manager, supplier relationship manager, Sourcing Compliance management, Legal affairs and/or necessary external stakeholders. Necessary communication to relevant stakeholders will be made as part of the process.
(2)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It discloses a second example of an electronics supplier in China using students to work overtime in factories. It states that the affected site was not used for the type of products provided to Ericsson but  that it "demanded an explanation of the circumstances and remediating actions from the supplier, which was provided by the supplier". (also see 4.2.2.)
Ericsson discloses that a Guardian article reported that an electronics supplier in China was using students to work overtime in factories in China. It states that, while it was determined that the site in question was not used for products supplied to Ericsson, it "demanded an explanation of the circumstances and remediating actions from the supplier which was provided by the supplier." However, it does not clarify what the remedial outcomes were for workers in this instance. 
[Ericsson discloses a case reported in a media article involving undocumented labor and forced labor conditions in a textile supplier in Sweden. However, this is not relevant to ICT supply chains.]
</t>
  </si>
  <si>
    <r>
      <t xml:space="preserve">(1) Dell reports that through its helpline available to supply chain workers, workers will be responded to within 48 hours. It states that Dell must be notified by the helpline immediately if any report poses risks to the health or safety of workers or others, and that findings will be escalated to procurement teams "depending on issue and timeliness of supplier action." It also discloses an example whereby in response to a report from the helpline, its social and environmental responsibility team carried out an unannounced investigation which included worker interviews.
No further details are disclosed on the company's process for responding to reported violations, such as more systematic engagement with affected stakeholders, responsible parties, approval procedures, etc
(2) Dell discloses that it identified 16 supplier sites in which workers were charged recruitment fees and worked with their suppliers to return $825,000 USD in fees to workers. 
Dell also discloses that it has found an increase in supplier factories that withhold health check fees. It states "these fees are associated with health examinations legally required for migrant or other workers." It reports that it has put communications and training in place with its suppliers to prevent these fees being charged "alongside any other fees that could place a worker at risk of forced labor." Dell reports that it has returned almost $1.1 million in fees to suppliers' workers in 2018 (it is assumed this also includes recruitment fees). 
It also discloses that in 2019 it received several calls through its helpline, and one supply chain worker claimed "the employer was not allowing a worker to leave the position earlier than the employment contract stated as well as not giving salary to resigned workers." The company reports that it followed up on these cases with the supplier within two working days, and all cases were resolved within ten working days. It reports that it "informed the supplier on workers' rights and legal requirements along with providing solutions on how to care for employees and establish a harmonized working relation." </t>
    </r>
    <r>
      <rPr>
        <sz val="11"/>
        <color rgb="FFFF0000"/>
        <rFont val="Calibri"/>
        <family val="2"/>
        <scheme val="minor"/>
      </rPr>
      <t xml:space="preserve">However it does not disclose what the outcomes were for these workers, i.e. whether the employee was able to leave early and whether resigned workers received the salary they were entitled to. </t>
    </r>
    <r>
      <rPr>
        <sz val="11"/>
        <rFont val="Calibri"/>
        <family val="2"/>
        <scheme val="minor"/>
      </rPr>
      <t xml:space="preserve">
[The company also reports that its SER team followed up on a worker report of overtime and double books and on a review of production records, found inconsistencies with working hour sheets and overtime payments. It states the supplier has "agreed with the findings and developed an action plan" and that it is working with the suppplier to "resolve and promote worker wellbeing." However it does not report on what remediation was provided to workers in this instance. ]</t>
    </r>
  </si>
  <si>
    <r>
      <t>In addition to its supplier code, Dell has a Vulnerable Worker Policy, which applies to "all workers including temporary, migrant, student, contract, direct employees, and any other."
The company discloses remediation of health-check fees, see 7.2(2). 
(1) Dell discloses that “migrant workers must be provided with a written employment agreement in their native language that contains a description of terms and conditions of employment prior to the worker departing from his or her country of origin." It also reports that it has provided training to more than 50,000 workers, which included training on its policy prohibiting worker-paid recruitment fees. It found that 93% of workers understood its no-fee policy as a result. 
(2) It also discloses that "employers and agents may not hold or otherwise destroy, conceal, confiscate or deny access by employees to employees’ identity or immigration documents, such as government-issued identification, passports or work permits, unless the holding of work permits is required by law." Dell reports that during an audit of a sub-tier supplier in September 2017, it found that the supplier was withholding the passports of seasonal workers "until all banking arrangements were established, which could take days or even weeks." It states that after it worked with the supplier, they stopped the practice of withholding passport and instead "used copies and an improved back account registration process by October 2017."</t>
    </r>
    <r>
      <rPr>
        <sz val="11"/>
        <color rgb="FFFF0000"/>
        <rFont val="Calibri"/>
        <family val="2"/>
        <scheme val="minor"/>
      </rPr>
      <t xml:space="preserve"> </t>
    </r>
    <r>
      <rPr>
        <sz val="11"/>
        <rFont val="Calibri"/>
        <family val="2"/>
        <scheme val="minor"/>
      </rPr>
      <t xml:space="preserve">
(3) Not disclosed. </t>
    </r>
  </si>
  <si>
    <t xml:space="preserve">(1)-(2) *Dell (April 2015), "Dell Vulnerable Worker Policy", https://i.dell.com/sites/doccontent/corporate/corp-comm/en/Documents/vulnerable-worker-policy.pdf, p. 2.
*Dell (December 2019), "At Dell Technologies, people are a priority," https://blog.dell.com/en-us/at-dell-technologies-people-are-a-priority/. Accessed 3 January 2020. 
(2) *Dell (2020), "Additional Disclosure," https://www.business-humanrights.org/sites/default/files/KnowTheChain%202020%20ICT%20Benchmark%20-%20Additional%20Disclosure%20-%20Dell.pdf. Accessed 3 February 2020. 
</t>
  </si>
  <si>
    <t xml:space="preserve">(1) *Dell (2020), "Additional Disclosure," https://www.business-humanrights.org/sites/default/files/KnowTheChain%202020%20ICT%20Benchmark%20-%20Additional%20Disclosure%20-%20Dell.pdf. Accessed 3 February 2020. 
*Dell (July 2019), "Statement Against Slavery and Human Trafficking",  https://i.dell.com/sites/doccontent/corporate/corp-comm/en/Documents/dell-california-trafficking.pdf, p. 2.
*Dell (undated), "Ethics and Integrity at Dell", https://secure.ethicspoint.com/domain/media/en/gui/43926/index.html. Accessed 24 October 2019.
* Dell Ethics Helpline and online Ethics Web Form Frequently Asked Questions (FAQs), https://secure.ethicspoint.com/domain/media/en/gui/43926/faq.pdf. Accessed 24 October 2019.
(2) *Dell (July 2019), "Statement Against Slavery and Human Trafficking", p.1.
 *Dell (2020), "Additional Disclosure." 
Dell (2019), "Supply Chain Sustainability Progress 2018 Annual Report," https://corporate.delltechnologies.com/content/dam/delltechnologies/assets/corporate/pdf/progress-made-real-reports/scs-report-2018.pdf, p. 12. Accessed 3 January 2020. </t>
  </si>
  <si>
    <t xml:space="preserve">(1) The company states that each allegation submitted to its grievance mechanism will be reviewed, and may be submitted to its responsible sourcing investigations team. [It reports that it may also engage directly with the supplier and engage in a process whereby the allegation will be discussed, expectations will be clarified, and the supplier will be put on a remediation plan. It states that it has used this process in 65 cases in financial year 2019.] Furthermore, it reports that when it opens a formal investigation whether with internal investigators or a third party it seeks to ensure concerns are addressed in a timely manner. However, it does not disclose any further detail on the process, such as timeframes for dealing with allegations, engaging with those impacted by the violation, and providing remedy. 
(2) Not disclosed. Walmart states that "we have also worked with our suppliers to help remediate unethical recruitment practices" but does not disclose further information. </t>
  </si>
  <si>
    <t>(2) Not disclosed. Panasonic disclosed that they were opening investigations into the conduct of their suppliers in response to allegations. It also disclosed that if it discovered its suppliers had violated relevant laws or regulations it will "ensure and require them to take necessary corrective action immediately." However, it does not disclose engaging with the stakeholders reportedly affected.
(3) Not disclosed. Panasonic disclosed organising a series of human rights seminars for its suppliers and making available a confidential whistlblowers' hotline to report alleged abuses. However, it does not disclose outcomes for workers of the remedy process specific to these allegations.
(4) Not disclosed.</t>
  </si>
  <si>
    <t xml:space="preserve">(2) Not disclosed. The company states that "parts manufactured by Infineon and NXP were supplied to us through IPC." It states that it had "indirect dialogues" with the stakeholders affected but does not disclose how this was conducted or any further information. 
(3) Samsung reports that actions taken "included returning all the foreign workers’ passports, paying back all the deductions made by labor agent, etc." 
(4) Not disclosed. </t>
  </si>
  <si>
    <t xml:space="preserve">(2) In 2018, the company discloses that it undertook an investigation including repeated audits in July and November 2018. As part of the latter it "interviewed 95 migrant workers from Bangladesh, Indonesia and Nepal and surveyed all migrant workers (117) at [its] Malaysian facility." 
(3) The company discloses that following the implementation of corrective action plans, as of February 2019, "passport retention was 0% [it also implemented safeguards for workers who wanted to have their passports kept by their employer for safekeeping] and that "issues such as housing conditions and repayment of recruitment fees and levies paid by workers are progressing towards improvement." In its 2020 additional disclosure, the company states: "Recruitment fees fully reimbursed. It was acknowledged that RBA CAP was completed and all findings were successfully closed." [The company also notes that as of January 2019 its subcontractors will no longer charge recruitment fees.] 
(4) Not disclosed. It is unclear whether victims or groups representing the victims are satisfied with the results. </t>
  </si>
  <si>
    <t>(1) HP reports that it has a central tracking system for monitoring sustainability compliance allegations "and priority issues that are identified externally or internally." It states that the system includes the type of risk of non-compliances, validation, description, background, root cause analysis, status of resolution or remedy and the dates, parties involved, stakeholders involved, and product. It reports that quarterly calls are conducted with senior management and the legal team to review the status of the issues in the system. However it does not report on timeframes, how it engages with affected stakeholders, or responsible parties. 
[The company states that it responds quickly to reports of violations of its code of business conduct (which focuses on its own operations, and references its supplier code) and uses a range of disciplinary sanctions. It states representatives from its legal, controllership, and human resources teams will conduct investigations locally. However, this appears to be for ethics violations within its own operations, and the company does not disclose a similar process for human rights violations in its supply chains and disclose details such as timeframes, engagement with affected stakeholders, responsible parties, approval procedures, etc.]</t>
  </si>
  <si>
    <t xml:space="preserve">(1) The company reports that its Ethics Committee, in coordination with the Sustainability Office, compose a team with the necessary experience to investigate the allegation. The Ethics Committee and Sustainability Office then "consider the approach to the allegation." [It states that where violations are substantiated, a corrective action plan will be established.] It states that resources for investigating allegations can come from "various departments within NXP, such as Human Resources, Finance, Internal Audit, Security, Sustainability, EHS and Legal." It states that when the investigation team shares its findings with the Ethics Committee, it works with relevant business owners on the follow-up actions. NXP discloses that complaints will be acknowledged as soon as possible and complainants will receive updates regularly. It states it is not possible to name a specific timeframe since it depends on the complexity of the allegation. The company states that 51% of allegations reported in 2018 were substantiated and disciplinary measures were taken. </t>
  </si>
  <si>
    <t xml:space="preserve">(1) NVIDIA discloses that all of its employees are required to complete training on the NVIDIA Code of Conduct, which includes policies on forced labor and human trafficking upon being hired and at two-year intervals thereafter. It states that as of April 2019, almost 99 per cent of its employees had received this training (as such it is implied that procurement staff are included). [It also discloses that "relevant employees" took RBA Learning Academy Courses. However, it does not specifiy the topics covererd in it and it does not disclose which staff it includes in its definition of "relevant".] It also discloses that employees "are engaged in RBA workgroups relevant to our supply chain operations". It states in its 2020 Additional Disclosure in relation to its Learning Academy Modules that "NVIDIA Employee(s) take the courses before assigning to the supplier".
(2) The company discloses assigning (eight) RBA Learning Academy courses to suppliers, including courses on supply chains and ethics. It also states that it worked with suppliers to address and comply with zero hiring fees and freely chosen employment. However, it does not disclose the percentage of suppliers trained.
(3) Not disclosed. </t>
  </si>
  <si>
    <r>
      <t xml:space="preserve">(1) The company discloses that 100% of its employees are trained on its anti-human trafficking policy in 2018. [This policy is part of its internal code of business conduct.] Apple reports that all of its employees are provided with information on the supplier code and Apple's supplier responsibility issue reporting process, "and they are instructed to report anything that might be considered a violation, including forced labor, trafficking, or ethical violations." Apple also states that employees that support its government contracting efforts receive additional training to ensure their knowledge of legal requirements. However it is not clear that procurement staff have been trained on the supplier code of conduct. 
(2) Apple reports that each of its supplier audits is accompanied by training and capacity building for suppliers. Audits are conducted against the requirements of the supplier code of conduct. 
Additionally, the company states that it has a "SupplierCare platform" which provides tutorials for suppliers on the supplier code requirements and best practices, including on foreign contract worker protections and responsible sourcing of minerals. 
It also states that new suppliers are enrolled in a three-month onboarding process prior to their initial assessment. 
Further, Apple notes that in 2018 it audited suppliers that covered 93 percent of its spend, and that "unique to Apple’s process is the training and capability building that accompanies </t>
    </r>
    <r>
      <rPr>
        <i/>
        <sz val="11"/>
        <rFont val="Calibri"/>
        <family val="2"/>
        <scheme val="minor"/>
      </rPr>
      <t>each</t>
    </r>
    <r>
      <rPr>
        <sz val="11"/>
        <rFont val="Calibri"/>
        <family val="2"/>
        <scheme val="minor"/>
      </rPr>
      <t xml:space="preserve"> audit" [presumably against its supplier code that covers forced labor].
(3) Apple also discloses that it worked with suppliers to enforce stricter standards for labor brokers, including by providing enhanced training on the supplier code of conduct, and on conducting worker interviews. It reports that this capability building effort means that suppliers have stronger due diligence processes in place for their labor supply chain. </t>
    </r>
  </si>
  <si>
    <t xml:space="preserve">(1) Ericsson discloses that it has a human rights and business e-learning course that is available to all employees and is mandatory for employees in certain functions. It also states that it provided training and seminars on forced labor and human trafficking “for specific employees in selected functions”. It further states that forced labor and human trafficking are amongst the topics included in its free Code of Conduct online training, that it conducts internal awareness sessions about how modern slavery in its supply chains can impact its business and that it has developed an internal information package that includes a definition of modern slavery and potential risks. In its 2020 Additional Disclosure it states that in 2019 a course on modern slavery, including forced labor and human trafficking, was made mandatory for all sourcing job roles that have supplier responsibility or regular supplier contact which was provided as both a live session and e-learning. It also states that as a means of developing learning, "several benchmarks were conducted in 2019 and discussions on the topics of Human Rights were held with external organizations, such as customers, suppliers, NGOs and through other collaborations".
(2) The company states in relation to supplier training: "Suppliers are encouraged to take the online Code of Conduct training, available in 12 languages, which includes Human Rights and Labor Standards requirements. 4467 external individuals have initiated this training during 2019. Additionally, 826 external logins have been made to the Conflict Minerals training in the same period." However, it does not disclose the percentage of suppliers trained.
(3) Ericsson states in its 2020 Additional Disclosure that: "A collaboration with a 1st tier supplier was initiated in 2019, focusing on capacity building in Malaysia on Modern Slavery &amp; Forced/Bonded Labor. The initiative includes spreading of information and understanding of necessary ways of working for complying to labor requirements further upstream in the supply chain and will include supplier management and personnel responsible for managing migrant workers." It does not disclose such an engagement beyond one supplier. </t>
  </si>
  <si>
    <t xml:space="preserve">(1) Ericsson's Code of Conduct for Business Partners requires suppliers to respect the ILO core labor standards. It also states that it is an RBA member.
(2) Yes. Homepage &gt; Sustainability &amp; CR &gt; Responsible Business &gt; Code of Conduct for Business Partners. 
(3) The company's Code of Conduct for Business Partners was most recently updated on 5 June 2019 and that this iteration is "Revision G" of the code. 
(4)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states in its 2020 additional disclosure that, its code of conduct is regularly updated and at each point it is updated, the code and its updates are "communicated" to suppliers. The last time this occured was in 2019. 
(5) The company discloses that both its suppliers and their own suppliers are required to comply with the company's code of conduct.
[It also states that it conducted a review of the modern slavery statements "and policies" of both first and second tier suppliers and where no such documents were available from its second tier suppliers, it requested them to create one. It notes that this initiative aimed at getting "a picture of the level of understanding and commitment in the supply chain, and to spread understanding amongst suppliers that this is an important topic for Ericsson."] </t>
  </si>
  <si>
    <r>
      <t xml:space="preserve">(1) Apple reports that it has trained migrant workers on their rights before they leave their country of origin, in collaboration with the </t>
    </r>
    <r>
      <rPr>
        <b/>
        <sz val="11"/>
        <rFont val="Calibri"/>
        <family val="2"/>
        <scheme val="minor"/>
      </rPr>
      <t>International Organization for Migration</t>
    </r>
    <r>
      <rPr>
        <sz val="11"/>
        <rFont val="Calibri"/>
        <family val="2"/>
        <scheme val="minor"/>
      </rPr>
      <t xml:space="preserve">.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Apple also discloses that it has "continued to partner with the </t>
    </r>
    <r>
      <rPr>
        <b/>
        <sz val="11"/>
        <rFont val="Calibri"/>
        <family val="2"/>
        <scheme val="minor"/>
      </rPr>
      <t>IOM</t>
    </r>
    <r>
      <rPr>
        <sz val="11"/>
        <rFont val="Calibri"/>
        <family val="2"/>
        <scheme val="minor"/>
      </rPr>
      <t xml:space="preserve"> to develop tools and trainings for suppliers on topics such as conducting worker interviews." However, it does not disclose engagement with local stakeholders in different tiers of its supply chain on the topic of forced labor.
(2) The company states it is a member of the Responsible Business Alliance (RBA), which it chaired the board of in 2018, and is a founding member of the Responsible Labor Initiative. It reports that it presented its bonded labor remediation program at the RBA's annual business conference. </t>
    </r>
  </si>
  <si>
    <r>
      <t xml:space="preserve">(1) The company states that it participated in two supplier roundtables in 2019 which were sponsored by the Consumer Goods Forum and the Leadership Group for Responsible Recruitment. It states that as part of these roundtables it was able to engage with members of the </t>
    </r>
    <r>
      <rPr>
        <b/>
        <sz val="11"/>
        <rFont val="Calibri"/>
        <family val="2"/>
        <scheme val="minor"/>
      </rPr>
      <t xml:space="preserve">Thai and Malaysian governments, </t>
    </r>
    <r>
      <rPr>
        <sz val="11"/>
        <rFont val="Calibri"/>
        <family val="2"/>
        <scheme val="minor"/>
      </rPr>
      <t xml:space="preserve">and further reports that "several of our suppliers attended responsible recruitment training" which suggests that this topic was the focus of the roundtables. 
Walmart discloses that it has engaged the </t>
    </r>
    <r>
      <rPr>
        <b/>
        <sz val="11"/>
        <rFont val="Calibri"/>
        <family val="2"/>
        <scheme val="minor"/>
      </rPr>
      <t>International Organization for Migration</t>
    </r>
    <r>
      <rPr>
        <sz val="11"/>
        <rFont val="Calibri"/>
        <family val="2"/>
        <scheme val="minor"/>
      </rPr>
      <t xml:space="preserve"> to "better understand the scope and scale of migrant labor in Walmart's supply chains in </t>
    </r>
    <r>
      <rPr>
        <b/>
        <sz val="11"/>
        <rFont val="Calibri"/>
        <family val="2"/>
        <scheme val="minor"/>
      </rPr>
      <t>Thailand and Malaysia</t>
    </r>
    <r>
      <rPr>
        <sz val="11"/>
        <rFont val="Calibri"/>
        <family val="2"/>
        <scheme val="minor"/>
      </rPr>
      <t xml:space="preserve">." It states that the project will help build supplier capacity on ethical recruitment by providing them with tools to promote ethical recruitment and develop knowledge on labor migration patterns and migrant worker recruitment. 
[Walmart also reports that it has engaged with governments through the Bali Process, but does not disclose further detail.]
(2) Walmart reports that it participates in the RBA's Responsible Labor Initiative. It also discloses that it is a supporting member of the RBA. However, it does not disclose how it actively participates in this initiative in relation to addressing forced labor in its supply chains. </t>
    </r>
  </si>
  <si>
    <t>(1) Not disclosed.
(2) The company discloses participating in working groups and engaging with organizations “to review best practices regarding contractors/migrant workers, human rights, cyber security, supplier diversity, and workplace inclusion and diversity". It does not specify what these working groups are. It also states on its Supply Chain page that it participates in the Silicon Valley Conflict Minerals &amp; Human Trafficking Forum [a regular convention of high-tech companies collaborating on approaches to due diligence in conflict minerals sourcing and, as of lately, also human trafficking]. Lam further notes that it is an "active member of the Responsible Business Alliance (RBA)... and Responsible Labor Initiative (RLI)." However it does not disclose active participation in the RBA.</t>
  </si>
  <si>
    <t>(1) Not disclosed.
(2) The company states that it uses the framework provided by the OECD Due Diligence Guidance for Responsible Supply Chains of Minerals from Conflict Affected and High-Risk Areas. In its Specialized Disclosure Report it discloses a list of smelters and refiners, including names and countries, of 3TG that are potentially used in its supply chains.
(3)  It states that it conducted a reasonable country of origin enquiry. It discloses that it uses the Responsible Minerals Initiative ("RMI") Conflict Minerals Reporting Template. It also states that it requires its suppliers to source conflict-free raw materials in accordance with the Responsible Minerals Assurance Process (RMAP). However, it does not disclose the list of potential countries resulting from this enquiry or further detail on this tracing process. 
(4) Not disclosed.</t>
  </si>
  <si>
    <t>(1) Not disclosed.
(2) Nintendo provides a list with the names and countries of the smelters and refineries in its supply chains. 
(3) Nintendo discloses working in collaboration with the RBA's RMI and RMAP and using its Conflict Minerals Reporting Template. It discloses that it carries out assessments of conflict minerals "referring to guidelines such as the ... OECD Due Diligence Guidance for Responsible Supply Chains of Minerals from Conflict-Affected and High-Risk Areas". However, it does not disclose the sourcing countries of raw materials, and it is not clear that the company is a member of the Responsible Minerals Initiative. 
(4) Not disclosed.</t>
  </si>
  <si>
    <t>(1)-(2) Not disclosed.
(3) Not disclosed. Intel provides several examples of "worker feedback and engagement programs with onsite service providers operating at various Intel locations." However, it does not report on how it takes steps to ensure that alternative forms of organizing are available for suppliers' workers. 
(4) Not disclosed. It notes that in 2019, it "shared suggestions with officials in Malaysia and Vietnam on procedures to protect employee’s freedom of association rights as each country considered labor law reforms." It does not disclose further details on steps taking beyond making suggestions, or a second example.</t>
  </si>
  <si>
    <t xml:space="preserve">(1) The company states that suppliers and their workers are encouraged to use its anonymous, third party reporting service to report complaints related to its Supplier Code of Conduct, “including concern related to human trafficking or slavery”. The mechanism is available 24 hours a day, 7 days a week and there is both a telephone and internet service.
No mechanism seems to be available for representatives of suppliers' workers, such as unions or local NGOs to raise grievances. The details of the mechanism do not seem to be available. 
(2)-(5) Not disclosed. </t>
  </si>
  <si>
    <r>
      <t xml:space="preserve">(1) Apple reports that suppliers are required to establish grievance mechanisms for their workers to report concerns. It reports that such grievance processes must be effective and accessible and document step-by-step processes whereby complaints are reported, processed, and investigated. 
The company also state that after workers are interviewed during audits, they are given a phone number so that they have the opportunity to provide feedback to the team "including anything they consider to be unethical behaviour."
Apple also discloses that it continues to support the whistleblowing mechanism of the International Tin Association's International Tin Supply Chain Initiative (ITSCI), which allows people to voice concerns regarding minerals extraction, trade, or handling, in their local language. [The latter seems to be available to worker representatives also.]
(2) Apple's supplier responsibility standards state that suppliers "shall have documented processes by which to have a dialogue with workers about concerns, including the design and functioning of the grievance mechanism and specific grievances raised by workers." The company also states that </t>
    </r>
    <r>
      <rPr>
        <sz val="11"/>
        <color theme="9"/>
        <rFont val="Calibri"/>
        <family val="2"/>
        <scheme val="minor"/>
      </rPr>
      <t xml:space="preserve">to verify the effectiveness of supplier grievance channels, it interviews "numerous supplier employees during annual assessments in their local language without their managers present. </t>
    </r>
    <r>
      <rPr>
        <sz val="11"/>
        <rFont val="Calibri"/>
        <family val="2"/>
        <scheme val="minor"/>
      </rPr>
      <t xml:space="preserve">
Additionally, Apple discloses that it equips suppliers and labor agents with training to make prospective employees aware of their rights including available grievance channels and how to raise a concern. 
(3) Also see (2). Grievances made directly to Apple via the contact details distributed during audits will be processed by Apple. Apple discloses that in 2018, 36,000 calls were made to workers "to ensure that they were not retaliated against for sharing a concern." The purpose of this communciation channel is to ensure that workers are not retaliated against for speaking to auditors. 
Further, the company's supplier standards require suppliers to "have documented processes by which to have a dialogue with Workers about ... the design and functioning of the Grievance mechanism and specific Grievances raised by Workers."
(4) The company reports that in 2018, via the phone numbers provided to workers, 17 incidents (in relation to its supplier code and standards) were reported and investigated.
(5) Apple discloses that it "continues to support" the whistleblowing mechanism of the International Tin Association's International Tin Supply Chain Initiative, which allows grievances at mining level to be reported in local language. 
Apple further discloses that it funded the develop+DC11ment of an industry-wide grievance platform with the Responsible Minerals Initiative, and in cooperation with RMI, and "working in cooperation with industry, NGOs, and Third Party Audit programs." The platform aims to"increase transparency, consistency, and accountability in how public allegations involving smelters and refiners are identified, addressed, and resolved." 
No further details are disclosed, such as information as to whether grievances related to labor issues have been reported.</t>
    </r>
  </si>
  <si>
    <t xml:space="preserve">(1) Ericsson discloses that its suppliers “and other external parties” can report violations of its Code of Conduct, which suppliers are required to adhere to and which incorporates the ILO core labor standards, through its compliance line which is managed by a third-party. 
(2) It discloses that its compliance line is available 24 hours a day, 7 days a week, 365 days a year in 188 countries and in over 75 languages. It states in its 2020 Additional Disclosure that supplier trainings include information on the existence and availability of its grievance mechanism. However, it is unclear whether this training is also provided to suppliers's workers.
(3) Not disclosed.
(4) Not disclosed. The company discloses that it received 445 complaints in 2018.  In its 2020 Addditional Disclosure it states that no complaints of human or labor rights abuses were reported through the mechanism in 2019, but provides no further information on the types of grievances received from suppliers' workers or their representatives.
(5) Not disclosed. It states that the mechanism is open to all tiers of its supply chain but that, "it may be difficult to reach lower tier suppliers and employees with the information of this possibility". It does not provide evidence that it is used by lower tiers. </t>
  </si>
  <si>
    <t>(1) The company discloses that once concerns are submitted via its ethics hotline (which anyone can use), "an objective Intel team will conduct a prompt review of the issue and take appropriate actions based on the findings." Intel further discloses that it has a "team reviews allegations made of suppliers in our supply chain. It is comprised of the Supply Chain Sustainability Director, Corporate CSR Director, Legal, and Public Relations. The team meets monthly or as needed." It further states that  complainants can check up on their report after 5-7 business days.
[Intel also discloses that in response to a grievance in 2018, it conducted an unannounced audit, and worked with the supplier on corrective action. However, no further detail is disclosed.]</t>
  </si>
  <si>
    <r>
      <t xml:space="preserve">(1) Not disclosed. Cisco states in its Statement on the Prevention of Slavery and Human Trafficking that it conducts its own standard due diligence and "investigates and addresses allegations brought to our attention from all channels, internal and external. Issues detected outside of the Verification and Audit processes outlined above are tracked through our incident management system and follow the same corrective action, preventative action, accountability and reporting mechanisms as those we uncover from our due diligence processes." However, it does not disclose timeframes, engagement with affected stakeholders, responsible parties, approval procedures, etc. 
(2) In its Statement on the Prevention of Slavery and Human Trafficking Cisco states that corrective actions may include the return of passports or reimbursement of paid recruitment fees. It provides examples of the outcomes of corrective action processes from issues discovered during audits </t>
    </r>
    <r>
      <rPr>
        <sz val="11"/>
        <color rgb="FFFF0000"/>
        <rFont val="Calibri"/>
        <family val="2"/>
        <scheme val="minor"/>
      </rPr>
      <t>[it is presumed at different suppliers]</t>
    </r>
    <r>
      <rPr>
        <sz val="11"/>
        <rFont val="Calibri"/>
        <family val="2"/>
        <scheme val="minor"/>
      </rPr>
      <t xml:space="preserve"> and discusses several issues it remediated, including recruitment fees, health check costs (of workers in China), and relocation costs. It provides details on the issues identified and the states that it oversaw suppliers' reimbursement of about $400,000 in health check and recruitment fees to 2,150 workers and to make lasting changes it commits to "monitor and coach suppliers across multiple years if needed".  
It further details one case where migrant workers had to pay "excessive relocation costs," and noted that it ensured that the supplier repaid fees.
[It states that in financial year 2019 it did not discover any issues of "underage child labor" but that it "worked with supplliers to close [policy and management] gaps".] </t>
    </r>
    <r>
      <rPr>
        <sz val="11"/>
        <color rgb="FFFF0000"/>
        <rFont val="Calibri"/>
        <family val="2"/>
        <scheme val="minor"/>
      </rPr>
      <t>It does not disclose a second example of outcomes of its remedy process in practice covering a different supply chain context. - I think it is fair to award full points as it covers three issues at several supp+EF13liers (likely from different regions) [unless double counting is the concern 4.2, 4.2?, 7.1]</t>
    </r>
  </si>
  <si>
    <t xml:space="preserve">(1) The company states that it is a member of the International Tin Association's International Tin Supply Chain Initiative, but provides no further detail as to whether this addresses forced labor.
It further discloses that it is a member of the "Responsible Minerals Initiative and the European Partnership for Responsible Mineral (EPRM)s, where we collaborate with companies in the electronics and other industries and stakeholders, such as public authorities and civil society groups, to address responsible mineral sourcing issues."
Intel reports that of 257 smelter and refiner facilities that process 3TG, 100% participate in an independent third party assurance program, or the company has ensured through its own efforts that the products are conflict free. It further notes that the design of its responsible minerals program is "in conformity with" the OECD's due diligence guidance.
However, it does not disclose further detail on efforts to address forced labor risks specifically, at raw material level. 
(2) Not disclosed.
(3) Intel discloses that it uses a Supplier Report Card, which grades suppliers for a number of factors including sustainability, ethics, and human rights performance. It does not disclose how these cards are used in buying decisions, but notes that it awards "public supplier recognitions" to suppliers which meet the RBA code (which covers forced labor) as well as other deliverables, "e.g. mapping the journey of foreign workers in their supply chain."
Additionally, Intel discloses that it integrates corporate responsibility considerations into its supplier awards and Supplier Continuous Quality Improvement (SCQI) program. It states that suppliers in the program can receive an award for outstanding performance, and to be eligible for the awards suppliers must meet requirements related to their overall sustainability compliance (including anti-slavery and trafficking expectations, conducting audits, and mapping the extended labor supply chain). However it is not clear how this influences business decisions. 
(4) Not disclosed. </t>
  </si>
  <si>
    <t>LG Electronics (undated), "CSR in Supply Chain", https://www.lg.com/global/sustainability/business-partner/csr-in-supply-chain. Accessed 18 October 2019.</t>
  </si>
  <si>
    <t>(1) Nokia states that its Supplier Requirements, which include the ILO core labor standards form part of its contractual agreements with suppliers. The company discloses its general terms and conditions for the purchase of hardware and software. 
(2) Nokia states in its 2020 Additional Disclosure that its Supplier Requirements are a "standard element of frame contract agreement templates", implying that they are incorporated into all supplier contracts - however it does not confirm this by disclosing a percentage.
(3) Not disclosed. Nokia states in its Modern Slavery Statement that it "expects" its suppliers to apply the same standards to their suppliers. Further to (1), it states that it "asks" suppliers "to put in place similar sustainability requirements for their own supplier". However, it does not state that it requires them to integrate these standards into the contracts with their own suppliers.</t>
  </si>
  <si>
    <t>(1) Nokia (undated), "An Overview of Supplier Requirements on Corporate Responsibility", https://www.nokia.com/sites/default/files/2018-11/an_overview_of_our_supplier_requirements_on_corporate_responsibility_0.pdf.
*Nokia, "General terms and conditions for the purchase of hardware and software," https://www.nokia.com/sites/default/files/2018-11/general_terms_and_conditions_for_hw_and_sw_2.pdf.
(2)*Nokia (13 May 2019), "People and Planet Report 2018", https://www.nokia.com/sites/default/files/2019-05/Nokia_People_and_Planet_Report_2018.pdf, pp. 106-107.
*Nokia (2019), "2019 Additional Disclosure", https://www.business-humanrights.org/sites/default/files/KTC%202020%20ICT%20Benchmark%20-%20Additional%20Disclosure%20-%20Nokia.pdf, p. 4. 
(3)*Nokia (approved 27 June 2019), "Modern Slavery Statement", https://www.nokia.com/sites/default/files/2019-07/1191-modern-slavery-statement.pdf, p. 8.</t>
  </si>
  <si>
    <r>
      <t xml:space="preserve">(1) Pursuant to 1.2(1), Applied Materials states that it requires the top 80% spend of its suppliers to adhere to the RBA Code of Conduct and that this requirement is incorporated into its Global Supplier Agreement. </t>
    </r>
    <r>
      <rPr>
        <sz val="11"/>
        <color theme="1"/>
        <rFont val="Calibri"/>
        <family val="2"/>
        <scheme val="minor"/>
      </rPr>
      <t>However, the RBA code limits the right to freedom of association and collective bargaining to conformance with local law. The company does not disclose the language of these contracts.</t>
    </r>
    <r>
      <rPr>
        <sz val="11"/>
        <rFont val="Calibri"/>
        <family val="2"/>
        <scheme val="minor"/>
      </rPr>
      <t xml:space="preserve">
(2) Not disclosed. See (1). However it is not clear that this percentage refers to contracts which include the RBA code. 
(3) Not disclosed.</t>
    </r>
  </si>
  <si>
    <t>(1)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is assumed that "code of conduct" refers to the supplier code, as the company's own code has a different title: Code of Business Ethics]
(2) Not disclosed. Ericsson states in its 2020 Additional Disclosure that, "[a]ll suppliers should according to process have the code of conduct, or equivalent standards, as part of the signed agreement." However it does not disclose the percentage of supplier contracts incorporating its code of conduct. 
(3) Not disclosed. Ericsson states in its 2020 Additional Disclosure that its Code of Conduct for Business Partners includes requirements to respect the ILO core labor standards and states that "Business Partners must secure and monitor that their Suppliers and subcontractors comply with the Code or other agreed equivalent standards." It states that this means that "all requirements in the code, including labor standards, are applicable for 1st tier suppliers as well as suppliers further up in the supply chain." However, it is unclear whether this amounts to a contractual obligation for lower-tier suppliers.</t>
  </si>
  <si>
    <t>(1) The company’s Foreign Migrant Worker Standard states that it requires suppliers' workers' employment contracts be signed directly with the supplier, and that workers must be employed and managed directly by suppliers. 
(2) The company states that only recruitment agents who can fulfil the company's Supplier Code of Conduct which includes the ILO core labor standards may be used. [The company prohibits the use of employment agencies.]
(3) The company states that it is a founding member of the Leadership Group for Responsible Recruitment, and as such is required to map supply chains for recruitment risk. However, the company does not disclose information about the recruitment agencies in its supply chains or any related risks identified.</t>
  </si>
  <si>
    <t>(1) Ericsson states in its supplier code that suppliers' workers must not be required to pay any recruitment fee or related cost to obtain their employment. It clarifies in its 2020 Additional Disclosure that the employer pays any potential fees and that this applies to all first tier suppliers and to their own suppliers. However, this is not included in its policy on recruitment fees.
(2) The company states in its 2020 Additional Disclosure: "[i]f and when cases of recruitment fees paid by the employee are discovered, an investigation will be started that is planned and executed based on the individual case."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(Also see 7.2.2)</t>
  </si>
  <si>
    <t xml:space="preserve">(1) Nokia states in its Supplier Requirements that no worker is required to give financial deposits "neither directly nor through subcontractors used for employment". However, it does not state that the employer is expected to bear the costs associated with recruitment.
(2) Nokia discloses that it encountered two instances whereby suppliers' workers were obliged to pay back training fees if they left their employment within six months of the training. It states that "this finding on forced labor is in the process of closing with our recommendation that paying back of the training course by the employees shall be stopped/not practiced in those cases where the training is a necessity to successfully execute the job the person is assigned to." It further states that findings including the above "have been addressed with the suppliers," however  whilst it has taken steps to address the issue, it does not expand on what it means by "addressed" and does not disclose whether fees have been reimbursed to workers.
The company's policy does not require that fees be reimbursed to workers. </t>
  </si>
  <si>
    <r>
      <t xml:space="preserve">(1) Apple's supplier code states that suppliers should perform periodic evaluations of the facilities and operations of their subcontractors and next-tier suppliers to ensure compliance with the code. 
Additionally, its supplier responsibility standards state that suppliers should conduct regular audits of third party employment agencies to ensure compliance with the code and standards. It also states that "supplier shall terminate its relationship with any third-party employment agency that is unwilling to correct a violation."
The company also discloses that it worked closely with suppliers that hire foreign workers to assess labor brokers who provide staff, including by implementing enhanced training on the supplier code and conducting worker interviews. 
The company does not disclose outcomes of the audits undertaken, such as a summary of audit outcomes or the number or percentage of agencies audited. 
(2) </t>
    </r>
    <r>
      <rPr>
        <sz val="11"/>
        <color theme="9"/>
        <rFont val="Calibri"/>
        <family val="2"/>
        <scheme val="minor"/>
      </rPr>
      <t>Apple discloses that it worked directly with labor agencies in sending countries in 2018 to train them on how to effectively deliver pre-departure orientation training to foreign migrant workers, in their primary language.</t>
    </r>
    <r>
      <rPr>
        <sz val="11"/>
        <rFont val="Calibri"/>
        <family val="2"/>
        <scheme val="minor"/>
      </rPr>
      <t xml:space="preserve"> It states that these agencies account for sending 15,000 foreign workers abroad cumulatively, each year. 
The company also discloses that it is a founding member of the Responsible Labor Initiative. </t>
    </r>
  </si>
  <si>
    <t>(1) Cisco details commissioning a thorough investigation of one particular supplier's operations that included assessing the adherence to the RBA code by labor agencies used by the supplier and providing localized training on the RBA code in partnership with the RBA to both staff at the supplier facility and to the relevant labor recruitment agencies. It also states that its action plan to address the payment of fees by workers is to "ensure labor agents follow RBA's Definition of Fees", implying that they are monitored more generally. However, the scope of its agency audits are unclear, as this refers to one supplier, and it does not report on outcomes. 
(2) Not disclosed.</t>
  </si>
  <si>
    <r>
      <t>(1) The company's Foreign Migrant Worker Policy provides that workers must be employed and paid directly by the supplier and that they must be provided with a written employment contract in their native language prior to departure from the sending country that details all of the terms of their contract. Where a worker is illiterate, the terms of the contract must be explained in the worker's native language. All of the suppliers' facility policies and payslips must be provided in the worker's native language and grievance mechanisms are required to be made available in the worker's native language. The Foreign Migrant Worker Standard further notes that “suppliers shall also establish systems to oversee the training and management of foreign migrant workers on equal terms with local workers, consistent with local law and the requirements in Hewlett Packard Enterprise’s Supplier Code of Conduct (which includes the Migrant Worker Standard).” 
(2) It states in its Supplier Code of Conduct that suppliers and agents are not permitted to hold, destroy, conceal, confiscate or deny access to workers’ identity or immigration documents, including passports.</t>
    </r>
    <r>
      <rPr>
        <sz val="11"/>
        <color theme="1"/>
        <rFont val="Calibri"/>
        <family val="2"/>
        <scheme val="minor"/>
      </rPr>
      <t xml:space="preserve"> Further, the company's Migrant Worker Standard  notes that "where suppliers are legally required to hold documents, they shall securely store and protect the document and must implement alternative means to ensure worker freedom of movement." It also states that it requires its suppliers to provide foreign migrant workers with "individual, safe, secure, lockable storage for documents and other valuables. Such storage shall be adequately protected from unauthorized access." [This gives an indication as to how the policy is implemented.]</t>
    </r>
    <r>
      <rPr>
        <sz val="11"/>
        <rFont val="Calibri"/>
        <family val="2"/>
        <scheme val="minor"/>
      </rPr>
      <t xml:space="preserve">
(3) Not disclosed. </t>
    </r>
  </si>
  <si>
    <t>(1) The company uses the RBA Code (version 6), which requires that workers must be provided with a written employment agreement in their native language prior to the worker departing from his or her country of origin. Intel reports that it discovered at one supplier that foreign migrant workers' contracts were not in their native language and were missing some key terms. It states that its remedial actions included amending contracts. 
(2) The company uses the RBA Code (version 6), which prohibits passport retention and restrictions on workers’ freedom of movement. Intel discloses that through auditing second-tier suppliers it has identified passport retention in its supply chains and is working to address these issues. [This gives some indication that the policy is being implemented in practice.]
(3) Not disclosed.</t>
  </si>
  <si>
    <r>
      <t>(1) Samsung's supplier code states that "labor conditions must be provided in written form to the workers in the language they are able to understand." Furthermore, the company's migrant worker guidelines provide a list of the content that contracts must include. The guidelines also state that suppliers should conduct pre-departure and post-arrival training for migrant workers before they leave the sending country and once they arrive in the receiving country. 
(2) Samsung's supplier code states that workers must not be required to surrender their identification as a condition of employment. It reports that it has required corrective actions where it found passport retention at supplier facilities in Malaysia, which included that "passports were not kept by the employer without consent." [This gives an indication that the policy is being implemented in practice.]
(3) Not disclosed. Samsung states it has required corrective actions where it has found passport retention and recruitment fee non-compliances at supplier facilities in Malaysia, but does not disclose any details of outcomes. The company also reports "responding to concerns about infringements to our migrant worker guidelines in Malaysia we provided additional capacity building for suppliers and subcontractors to ensure migrant worker rights were protected." In its 2020 additional disclosure, it reports that it found some workers wanted their passports to be retained for safekeeping and that it set up a process whereby workers would give written consent. However the instance referred to in Malaysia appears to refer to the company's own operations, rather than its suppliers'.</t>
    </r>
    <r>
      <rPr>
        <sz val="11"/>
        <color rgb="FFFF0000"/>
        <rFont val="Calibri"/>
        <family val="2"/>
        <scheme val="minor"/>
      </rPr>
      <t xml:space="preserve"> </t>
    </r>
  </si>
  <si>
    <r>
      <t xml:space="preserve">(1) Apple's supplier code states that workers contracts must "clearly convey the conditions of employment in a language understood by the workers." </t>
    </r>
    <r>
      <rPr>
        <sz val="11"/>
        <color theme="9"/>
        <rFont val="Calibri"/>
        <family val="2"/>
        <scheme val="minor"/>
      </rPr>
      <t xml:space="preserve">Additionally, the company reports that suppliers and labor agents are provided with tools to make potential workers aware of their labor rights and the terms of employment during the hiring process. Suppliers and labor agents then provide new employees with pre-departure training on contract terms and conditions, working and living in the host country, and labor rights and protections during the journey. </t>
    </r>
    <r>
      <rPr>
        <sz val="11"/>
        <rFont val="Calibri"/>
        <family val="2"/>
        <scheme val="minor"/>
      </rPr>
      <t xml:space="preserve">
(2) Apple's supplier code prohibits suppliers from withholding workers' government-issued identification and travel documentation. Apple discloses an example where subcontractors withheld passports. It reports that the subcontractor was unwilling to comply with Apple's standards. Apple therefore worked with its supplier to remove the subcontractor and employ the subcontractor's employees, where possible. [The supplier also created a supply chain responsibility department and became a member of RBA.]
(3) Apple discloses that in in 2017 it identified two cases of underage labor in its supply chains (employees aged 14 and 15 years old). Apple ensured the two children were "transported home and enrolled in their school of choice, while continuing to receive wages from the supplier. Upon reaching legal working age, they will be </t>
    </r>
    <r>
      <rPr>
        <b/>
        <sz val="11"/>
        <rFont val="Calibri"/>
        <family val="2"/>
        <scheme val="minor"/>
      </rPr>
      <t>offered a job</t>
    </r>
    <r>
      <rPr>
        <sz val="11"/>
        <rFont val="Calibri"/>
        <family val="2"/>
        <scheme val="minor"/>
      </rPr>
      <t xml:space="preserve"> at the supplier facility they departed, should they wish to return." This indicates positive outcomes for affected workers. 
However, the company does not provide a second example nor provides examples beyond remediating non-compliances, i.e., proactively ensuring vulnerable workers can access rights in the same way as other workers.</t>
    </r>
  </si>
  <si>
    <r>
      <t xml:space="preserve">(1) HP's supplier code of conduct requires suppliers to have a management system in place that includes communicating the contents of the code to suppliers workers. </t>
    </r>
    <r>
      <rPr>
        <sz val="11"/>
        <color theme="9"/>
        <rFont val="Calibri"/>
        <family val="2"/>
        <scheme val="minor"/>
      </rPr>
      <t xml:space="preserve">It reports audits in 2018 found that 98% of suppliers were compliant with this requirement. </t>
    </r>
    <r>
      <rPr>
        <sz val="11"/>
        <rFont val="Calibri"/>
        <family val="2"/>
        <scheme val="minor"/>
      </rPr>
      <t xml:space="preserve">
(2) Not disclosed. </t>
    </r>
    <r>
      <rPr>
        <sz val="11"/>
        <color theme="9" tint="-0.249977111117893"/>
        <rFont val="Calibri"/>
        <family val="2"/>
        <scheme val="minor"/>
      </rPr>
      <t>HP discloses that in 2018, "training was held with 450 migrant workers [in its supply chains] about their rights."</t>
    </r>
    <r>
      <rPr>
        <sz val="11"/>
        <rFont val="Calibri"/>
        <family val="2"/>
        <scheme val="minor"/>
      </rPr>
      <t xml:space="preserve"> It also reports that the supplier in question transitioned its temporary workers to direct hire "to improve visibility and avoid discrimination and unfair treatment." [Example has already been credited under 3.1 and 4.4.]
</t>
    </r>
    <r>
      <rPr>
        <sz val="11"/>
        <color theme="9"/>
        <rFont val="Calibri"/>
        <family val="2"/>
        <scheme val="minor"/>
      </rPr>
      <t xml:space="preserve">The company also states that at one supplier where working hours were improved, </t>
    </r>
    <r>
      <rPr>
        <sz val="11"/>
        <color theme="9" tint="-0.249977111117893"/>
        <rFont val="Calibri"/>
        <family val="2"/>
        <scheme val="minor"/>
      </rPr>
      <t xml:space="preserve">training was held for workers to strengthen their awareness of the right to refuse overtime without repercussions. </t>
    </r>
    <r>
      <rPr>
        <sz val="11"/>
        <rFont val="Calibri"/>
        <family val="2"/>
        <scheme val="minor"/>
      </rPr>
      <t xml:space="preserve">
[HP also reports that 12,000 supplier factory workers have been trained since the beginning of 2015 to develop their skills and improve their wellbeing, but no further information is disclosed as to whether this focuses on labor rights.
It also reports that in 2019 it launched a worker empowerment program in China for three suppliers "aiming to promote life skills and occupational health and safety awareness" for 2,300 direct workers from the production line, but it does not disclose any focus on labor rights.]
(3) Not disclosed. 
(4) [Not disclosed. The examples under (2) appear to refer to the same group of workers at the same supplier.</t>
    </r>
    <r>
      <rPr>
        <sz val="11"/>
        <color rgb="FFFF0000"/>
        <rFont val="Calibri"/>
        <family val="2"/>
        <scheme val="minor"/>
      </rPr>
      <t xml:space="preserve"> </t>
    </r>
  </si>
  <si>
    <r>
      <t xml:space="preserve">(1) HPE discloses that it works to identify supply chain risks at global, regional, and local levels. The company states that it engages with a broad range of stakeholders including industry bodies, governments, and NGOs, to better understand practices that could lead to modern slavery in its supply chains, and gathers external data from research, reports, and indices from governments to inform the design of our SCR program." The company states that it evaluates suppliers for practices that could lead to forced labor through supplier self-assessment questionaires, on-site audits, monthly key performance indicator reports and in-person specialized assessments including worker interviews. It states that these assessments focus on: “employment of vulnerable worker groups, the use of third-party agents in the recruitment or management of workers, and supplier operations in geographic areas with potential for elevated risks of forced labor, bonded labor, and human trafficking.” 
In its 2020 Additional Disclosure it states that it "uses various tools made available through [its] memberships and partnerships with various organizations to assess risk and understand the needs of workers beyond tier one in the supply chain." It states that it uses migrant worker data from a tracker provided by the RBA which, it states, is complimented by its own research on supplier challenges to implement and monitor their labor providers. It states that it "put forward a group of HPE suppliers for Verite’s online data platform (Cumulus) to monitor and risk assess their recruitment agencies for compliance and adoption of best labor practices".
The company states that in 2018 it began an initiative through the service provider, Elevate, to complement its on-site Foreign Migrant Worker Assessments. It provides factory workers (in its supply chains) with mobile surveys to report anonymously to management on their recruitment and employment experiences.
(2) It states that through a combination of on-site due diligence, engagement with supplier facilities and industry groups it identified </t>
    </r>
    <r>
      <rPr>
        <b/>
        <sz val="11"/>
        <rFont val="Calibri"/>
        <family val="2"/>
        <scheme val="minor"/>
      </rPr>
      <t>risks of forced student labor in China and forced labor for migrant workers in Taiwan, Malaysia, and Singapore</t>
    </r>
    <r>
      <rPr>
        <sz val="11"/>
        <rFont val="Calibri"/>
        <family val="2"/>
        <scheme val="minor"/>
      </rPr>
      <t xml:space="preserve">. It states that its Supply Chain Responsibility (SCR) program incorporates its ongoing risk assessments and that these risk assessments indicate that forced labor risks in its supply chains are at the highest at the sites where its products are manufactured. While it assesses risks in different tiers of its supply chains, it does not disclose the outcomes identified in different tiers.
</t>
    </r>
  </si>
  <si>
    <t xml:space="preserve">(1) The company's code requires suppliers to have a process in place for communicating their policies, expectations and performance to workers and other stakeholders. No further detail is disclosed, such as whether this must include training for workers.
[The company states in its Foreign Migrant Worker Policy that suppliers must provide their workers with a written employment contract in their native language and that the supplier's policies must be provided in the worker's native language. However it does not disclose training for suppliers' workers relevant to labor rights.]
(2) The company states that it has a "Worker Voice" program in place "to engage workers and create capability-building initiatives driven by their needs." It does not disclose more information on how this focuses on labor rights. See also (3).
(3) The company states that in 2019 it worked with Impactt "to facilitate improvements in understanding and collaboration between workers and management using social psychology techniques". It states that outcomes included an increase in workers "trusting that overtime is voluntary, feeling comfortable refusing overtime without repercussion, and reporting stronger understanding of site policies and procedures", outcomes which it ascertained through regular monitoring with workers that included surveys and follow-up interviews.
(4) Not disclosed. </t>
  </si>
  <si>
    <t>(1)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20 and 30. Accessed 4 October 2019.  
(2)-(3) *NXP Semiconductors (2019), "2018 Slavery and Human Trafficking Statement", p. 20.
*NXP (2020), "Additional disclosure," https://www.business-humanrights.org/sites/default/files/KnowTheChain%20ICT%202020%20benchmark%20-%20Additional%20Disclosure%20-%20NXP.pdf. Accessed 4 February 2020. 
(4) *NXP Semiconductors (2018), "2017 Slavery and Human Trafficking Statement", p. 19. 
*NXP Semiconductors (2019), "2018 Slavery and Human Trafficking Statement", p. 20.</t>
  </si>
  <si>
    <r>
      <t xml:space="preserve">(1) NXP discloses that its suppliers must have a grievance mechanism in place for workers which allows them to report anonymously and in their own language. Additionally, it reports that workers are given a confidential email address and phone number for NXP during audits. 
It also states that any stakeholder can report grievances to NXP, including supplier's workers and NGOs, and discloses an email address. 
(2) The company provides its contact details to workers during supplier audits. For supplier mechanisms, the company states that suppliers must communicate the grievance process to workers and </t>
    </r>
    <r>
      <rPr>
        <sz val="11"/>
        <color theme="9"/>
        <rFont val="Calibri"/>
        <family val="2"/>
        <scheme val="minor"/>
      </rPr>
      <t>provide them with training on the grievance mechanism. NXP states that during supplier audits, it "tests the grievance mechanism thoroughly" by asking workers questions in relation to how they would report grievances.</t>
    </r>
    <r>
      <rPr>
        <sz val="11"/>
        <rFont val="Calibri"/>
        <family val="2"/>
        <scheme val="minor"/>
      </rPr>
      <t xml:space="preserve">
(3) Not disclosed. [Reports made via the grievance are reviewed by NXP's committee.] The company states that grievance mechanisms are tested thoroughly during supplier audits, such as via interviews where workers are asked about how to report a grievance. However it does not disclose that workers or their representatives are involved in the design or performance of the mechanism. 
(4) The company reports that it has received one complaint of fees via its grievance mechanism in 2018, and that fees were repaid to workers. Additionally, it states that over 50 allegations were reported to the ethics committee in 2017 and each one was investigated. It reports that 44% were substantiated, and that this includes grievances from suppliers or their workers. 
NXP also refers to an example where it was contacted by a representative of foreign workers following a supplier audit in 2017 and has worked to address the grievance reported throughout 2018. 
(5) Not disclosed. </t>
    </r>
  </si>
  <si>
    <t xml:space="preserve">(1) The company uses the RBA code 6.0 as its supplier code, which requires suppliers to provide an effective grievance mechanism allowing workers to report violations against the code. Texas Instruments states that grievances can be reported to its Ethics and Compliance Office. It reports that the contact details for the office are included in its annual ethics letter sent to suppliers, and provided during supplier reviews. The email address for the office is publicly available.  
(2) Not disclosed. The company states that the contact details for its ethics and compliance office are communicated "in training provided to TI onsite supplier workers." It is not clear whether this refers to workers in the company's supply chains, or contracted workers on TI's own sites. 
(3) Not disclosed. The company's ethics office receives complaints, but it does not disclose steps taken to ensure workers or their representatives trust the mechanism. 
(4) Not disclosed. 
(5) Not disclosed. </t>
  </si>
  <si>
    <t xml:space="preserve">(1) Not disclosed. Infineon states that its integrity line, which is publicly available, is available to employees, suppliers, customers, and other third parties.  However, it is not clear that the mechanism is intended for handling allegations of human rights violations in the supply chains. It states that the mechanism can be used to report "possible violations of national regulations or internal guidelines" and therefore appears to be intended for internal purposes. 
[The integrity line online portal has a section on which topics reports can be submitted on, which includes a number of ethics-related topics but does not address the company's supply chain standards or any human rights related topics.] 
(2) Not disclosed. Infineon states that the hotline "considers local languages" but it is not clear that any steps are taken to communicate the mechanism to suppliers' workers. 
(3-5) Not disclosed. </t>
  </si>
  <si>
    <r>
      <t>(1</t>
    </r>
    <r>
      <rPr>
        <sz val="11"/>
        <rFont val="Calibri"/>
        <family val="2"/>
        <scheme val="minor"/>
      </rPr>
      <t>) In its modern slavery statement,</t>
    </r>
    <r>
      <rPr>
        <sz val="11"/>
        <color theme="1"/>
        <rFont val="Calibri"/>
        <family val="2"/>
        <scheme val="minor"/>
      </rPr>
      <t xml:space="preserve"> Dell discloses having a publicly available Ethics Hotline which is available both to employees and to external parties. The site references the code of conduct which addresses human rights of supply chain workers and the "prevention of forced labor" and links to the RBA Code of Conduct which covers forced labor in supply chains. 
(2) The Ethics Hotline is available in several different languages. The company reports that it distributes communication cards to workers during audits which contain the details of its hotline It notes that its worker helpline is open to all workers incluidng migrant workers. However, the company does not disclose how the mechanism is communicated to all suppliers' workers.
(3) Not disclosed. The company reports that its "worker helpline" is operated by an independent third-party provider and states that while it can be used to report concerns related to labor conditions it can also be used to "assist workers in situations of stress, personal relationship and other contingencies" including consultation on personal issues and life skills. It also states that it "has contracted with an independent third-party service provider to run a helpline to protect rights and to enhance well-being of worker communities through tripartite communications." The company does not report that workers are involved in the design, implementation or management of the mechanism and does not provide information on how it ensures workers trust the mechanism.
(4) Not disclosed.
(5) The company states that in China, its auditors provide communication cards to workers with the helpline information "for use by workers interviewed during audits of factories in our first and sub-tiers" which implies that lower-tier workers have access to the mechanism. However, it does not disclose evidence that sub-tier suppliers' workers have used the helpline. </t>
    </r>
  </si>
  <si>
    <t>(1) HP (March 2019), "Modern Slavery Act Transparency Statement", https://h20195.www2.hp.com/V2/GetDocument.aspx?docname=c05388050, p. 3. Accessed 5 September 2019. 
(2) HP (2019), "Sustainable Impact Report 2018", http://h20195.www2.hp.com/v2/GetDocument.aspx?docname=c06293935, p. 55, 58, 66. Accessed 9 September 2019. 
HP (2018), "Board of Directors Nominating, Governance and Social Responsibility Committee Charter," https://s2.q4cdn.com/602190090/files/doc_downloads/board_committee/hpq-nominating-governance-and-social-responsibility-charter-updated-november-2018.pdf. 
HP, "HP Board of Directors discusses sustainability," https://www.youtube.com/watch?v=iZ2MkB-k30k.</t>
  </si>
  <si>
    <r>
      <t>(1) The company's supplier code reads: "As part of the hiring process, workers must be provided with a written employment agreement in their native language that contains a description of terms and conditions of employment prior to the worker departing from his or her country of origin and there shall be no substitution or change(s) allowed in the employment agreement upon arrival in the receiving country unless these changes are made to meet local law and provide equal or better terms."</t>
    </r>
    <r>
      <rPr>
        <sz val="11"/>
        <color theme="5"/>
        <rFont val="Calibri"/>
        <family val="2"/>
        <scheme val="minor"/>
      </rPr>
      <t xml:space="preserve"> </t>
    </r>
    <r>
      <rPr>
        <sz val="11"/>
        <rFont val="Calibri"/>
        <family val="2"/>
        <scheme val="minor"/>
      </rPr>
      <t xml:space="preserve">However, it does not demonstrate active implementation of this policy.
(2) TSMC states in its Supplier Code of Conduct that "employers and agents may not hold or otherwise destroy, conceal, confiscate or deny access by employees to their identity or immigration documents, such as government-issued identification, passports or work permits, unless such holdings are required by law." It also states that 100% of its audited suppliers found to have violated the passport retention provision have eradicated the practice.
(3) Not disclosed. TSMC states in its Supplier Code of Conduct that it applies to "all workers including temporary, migrant, student, contract, direct employees, and any other type of worker". However, it does not disclose any outcomes of steps to ensure that the rights of workers in vulnerable conditions are protected. </t>
    </r>
  </si>
  <si>
    <t>Amphenol discloses that it requires its suppliers to have in place "periodic self-evaluations to ensure conformity to legal and regulatory requirements, the content of the SCOC [Supplier Code of Conduct] and customer contractual requirements related to social and environmental responsibility." It also discloses "submit[ting] to regular audits of global operations". However, it is not clear that it carries out such audits on its supply chains.
(1) Not disclosed.
(2) Not disclosed. As stated above, it is unclear whether Amphenol carries out forced labor-related audits on its supply chains and it does not disclose whether it conducts a review of relevant supplier documents that detail labor conditions, such as wage slips, information on labor recruiters, contracts, etc.
(3) Not disclosed.
(4) Not disclosed. Amphenol discloses that it "may" inspect suppliers' facilities. However, it is not clear that it carries out forced labor-related audits on its supply chains.
(5) Not disclosed.</t>
  </si>
  <si>
    <t xml:space="preserve">Note:*Amphenol (undated), "Amphenol Supplier Code of Conduct", https://www.amphenol.com/pdfs/APH_Supplier_Code_of_Conduct.pdf, p. 9. 
*Amphenol (undated), "Sustainability", https://www.amphenol.com/about/sustainability.
(2) and (4) "Supplier Code of Conduct", p. 9.
</t>
  </si>
  <si>
    <t xml:space="preserve">(1) Analog Devices states in its Statement on Slavery and Human Trafficking that it conducts random audits of its suppliers. 
(2) Not disclosed. The company states that it assesses "manufacturing sites for corruption and ethics risks using the RBA's self-assessment tools". It states on its Integrity and Ethical Behaviour page that it uses the RBA’s Validated Audit Process (VAP), which includes a review of relevant documents, such as working hour records, payroll, deductions and benefits, at its manufacturing facilities. However, it is not clear that it uses VAP for its suppliers in addition to its own operations.
(3) Not disclosed. The company uses the RBA’s VAP, which includes worker interviews in local languages but does not require that worker interviews be undertaken off-site. However, it is unclear whether it uses this process in its supply chains.
(4) Not disclosed. The company uses the RBA’s VAP, which includes visits to associated production facilities, and related worker housing (including dormitories, hostels and any off-site housing of workers/migrant workers). However, it is not clear that it uses this process in its supply chains.
(5) Not disclosed. </t>
  </si>
  <si>
    <t>(1) Analog Devices (12 July 2018), "Statement on Slavery and Human Trafficking", https://www.analog.com/media/en/Other/About-ADI/Sustainability/Modern-Slavery-Act-Statement-2018-Update.pdf.
(2)-(4)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t>
  </si>
  <si>
    <r>
      <t xml:space="preserve">Apple states that assessments may take multiple days and includes 500 criteria for assessing compliance with its supplier code of conduct. 
(1) The company reports that it randomly selects facilities for unannounced audits. 
(2) Apple discloses that specialized bonded labor audits include a review of suppliers' policies and procedures as to how suppliers monitor labor agencies, and a review of recruitment, payroll, disciplinary records, grievance systems, communication protocols, and dormitory management. It reports that over 50 document and record types are assessed. The company's labor and human rights assessment also includes a review of human resource documentation. 
(3) Apple reports that it conducts worker interviews as a part of its specialized bonded labor audits, with workers from a representative sample based on country of origin, labor agencies used, onboarding dates, work positions, shifts, and gender. The interviews are conducted without supplier management and in the native language of the worker. It is not clear whether interviews are conducted off-site. Standard labor and human rights assessment also include interviews with supplier employees. 
(4) Apple's supplier standards contain detailed requirements on conditions in dormitories and dining areas, and as audits are conducted to verify compliance with these standards, it can be assumed they cover these areas. It further provides an example of an audit that identified "lower-than-standard meal allowance and unacceptable dorm rules" which subsequently were corrected.
(5) [Apple states that it audits final asssembly manufacturers and </t>
    </r>
    <r>
      <rPr>
        <i/>
        <sz val="11"/>
        <rFont val="Calibri"/>
        <family val="2"/>
        <scheme val="minor"/>
      </rPr>
      <t>may</t>
    </r>
    <r>
      <rPr>
        <sz val="11"/>
        <rFont val="Calibri"/>
        <family val="2"/>
        <scheme val="minor"/>
      </rPr>
      <t xml:space="preserve"> also go further down its supply chain to audit certain facilities based on geographic risk, previous audit performance, manufacturing process risk, and planned spend.] 
The company reports that in 2018 "279 third-party mineral smelter and refiner audits were conducted". Apple states that it requires smelters and refiners of tin, tantalum, tungsten, gold and cobalt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t>
    </r>
  </si>
  <si>
    <t xml:space="preserve">Note: Apple (2019) "Supplier Responsibility 2019 Progress Report", https://www.apple.com/uk/supplier-responsibility/pdf/GBEN_Apple_Supplier_Responsibility_2019_v2.pdf, p. 44. Accessed 10 September 2019. 
(1-3) *Apple (February 2019), "2018 statement on efforts to combat human trafficking and slavery in our business and supply chains," https://www.apple.com/euro/supplier-responsibility/i/generic/pdf/Apple-Combat-Human-Trafficking-and-Slavery-in-Supply-Chain-2018.pdf, p. 6. Accessed 9 September 2019. 
*Apple (2019) "Supplier Responsibility 2019 Progress Report", p. 54. 
(4) *Apple (2019), "Supplier Responsibility Standards", https://www.apple.com/euro/supplier-responsibility/i/generic/pdf/Apple-Supplier-Responsible-Standards.pdf, p. 49 and 51. 
*Apple (2017), "Apple Supplier Responsibility 2017 Progress Report," https://www.apple.com/supplier-responsibility/pdf/Apple_SR_2017_Progress_Report.pdf, p. 8.
(5) *Apple (2019) "Supplier Responsibility 2019 Progress Report", p. 3.
*Apple (2019), "Supplier Responsibility Standards", p. 84. </t>
  </si>
  <si>
    <t>Applied Materials states in its CSR report that it uses the RBA's Validated Audit Process (VAP) to audit 25% of its high risk suppliers. It states that this process is conducted by independent auditors and includes "a thorough document review, interviews with management and employees, and a visual site survey over the course of two to five days".
(1) Not disclosed. 
(2) The company discloses that 80% of its top suppliers by spend are required to complete self-assessment questionaires which are managed and evaluated by an independent third party. It states that monitoring includes a "thorough document review." However, it does not disclose whether this includes a review of wage slips, information on labor recruiters, contracts, etc. [It also discloses using the RBA’s VAP, which includes a review of relevant documents, such as working hour records, payroll, deductions and benefits. However the company did not provide evidence of use of VAP in the past year.]
(3) It states that monitoring includes interviews with workers. However, it does not disclose whether interviews take place off-site. [The company disclosed using the RBA’s VAP, which includes worker interviews in local languages but does not require that interviews with workers be held off-site. However the company did not provide evidence of use of VAP in the past year.]
(4) It discloses that monitoring includes a " visual site survey over the course of two to five days," but it does not state that this includes associated worker housing. [The company discloses using the RBA’s VAP, which includes visits to associated production facilities, and related worker housing (including dormitories, hostels and any off-site housing of workers/migrant workers). However the company did not provide evidence of use of VAP in the past year.]
(5) Not disclosed.</t>
  </si>
  <si>
    <t>Notes: Applied Materials (undated), "Applied Materials CSR Report 2018", http://www.appliedmaterials.com/files/2018_csr_rev2.pdf, p. 17. 
(2)-(4) "Applied Materials CSR Report 2018", p. 17.</t>
  </si>
  <si>
    <t xml:space="preserve">The company states that it includes in its long-term product-related suppliers' contracts that it has the right to audit human rights and RBA compliance. It also states that it conducts supplier audits for the purpose of addressing the risks it identifies in its risk assessments. It states that it has replaced its own sustainability survey with the RBA self-assessment survey. However, it does not provide additional detail on how it conducts audits.
(1) Not disclosed.
(2) As disclosed above, the company carries out supplier audits but it does not disclose whether this includes a review of documents that detail labor conditions, such as wage slips, information on labor recruiters, contracts, etc.
(3)-(5) Not disclosed. </t>
  </si>
  <si>
    <t>Note: ASML (5 February 2019), "Integrated Report 2018", https://www.asml.com/-/media/asml/files/investors/financial-results/a-results/2018/asml-integrated-report-based-on-us-gaap-2018.pdf, p. 35.
(2) "Integrated Report 2018", p. 35.</t>
  </si>
  <si>
    <t xml:space="preserve">Best Buy reports that suppliers identified as high risk must undergo a third party audit. It also reports that medium risk suppliers will undergo an audit by the company. 
(1) Not disclosed. Best Buy discloses that it "typically provides prior notification and scheduling of...audits in an effort to build trust and long-term relationships with our suppliers." The company does not seem to undertake unannounced audits.
(2) The company states that audits include document review, covering "proof of age of employees, hour and wage records, and employee contracts." 
(3) The company reports that audits include worker and management interviews, but gives no indication that worker interviews are undertaken off-site.
(4) The company discloses that factories are inspected as part of audits, and states that 100% of audits include "all structures in the factory premise, including warehouses, dormitories and canteens."
(5) Best Buy reports that when it designates a component supplier to be used by a first-tier supplier, the component supplier must undergo audit. It also states that factories beyond the first-tier are audited if they are identified as medium or high risk in its risk assessment. </t>
  </si>
  <si>
    <t>Note: Best Buy (2019), "Corporate Responsibility &amp; Sustainability Report," https://corporate.bestbuy.com/wp-content/uploads/2019/06/FY19-full-report-FINAL-1.pdf, p. 40. Accessed 23 September 2019.  
(1) Best Buy, "California Transparency in Supply Chains Act," https://www.bestbuy.com/site/help-topics/ca-transparency-act/pcmcat263000050003.c?id=pcmcat263000050003. Accessed 23 September 2019. 
(2) Best Buy, "California Transparency in Supply Chains Act."
(3-4) *Best Buy (2019), "Corporate Responsibility &amp; Sustainability Report," p. 41. 
*Best Buy (2020), "Additional Disclosure," https://www.business-humanrights.org/sites/default/files/KnowTheChain%202020%20ICT%20Benchmark%20-%20Additional%20Disclosure%20-%20BBY.pdf, p. 8. Accessed 10 February 2020.
(5) *Best Buy (2019), "Corporate Responsibility &amp; Sustainability Report," p. 40. 
*Best Buy (2020), "Additional Disclosure," p. 8.</t>
  </si>
  <si>
    <t>Note: BOE (2018), "Corporate Social Responsibility Report", https://cloud.waterdrop.cc/index.php/s/on48ZPc66XvsTOL/download, p. 44.
(2) "Corporate Social Responsibility Report", p. 44.</t>
  </si>
  <si>
    <t>In its modern slavery statement, Broadcom states that many of its contracts with suppliers include the right to conduct audits. It reports that it regularly audits suppliers and that audits "include a review of their compliance processes and activities". Additionally, the company states that it usually performs audits directly and that they are "usually scheduled". No further details are disclosed.
(1) Not disclosed. As noted above, the company states that audits are "usually scheduled". It does not explicitly disclose undertaking unscheduled audits.
(2) As noted above, the company discloses carrying out supplier audits but it does not disclose whether this includes a review of relevant documents that detail labor conditions, such as wage slips, information on labor recruiters, contracts, etc.
(3)-(5) Not disclosed.</t>
  </si>
  <si>
    <t>Note: Broadcom (April 2019), "Broadcom's statement against slavery and human trafficking", https://docs.broadcom.com/docs/12395293, p. 1. Accessed 11 October 2019. 
(1)-(2) "Broadcom's statement against slavery and human trafficking", p. 1.</t>
  </si>
  <si>
    <t>The company states that it conducts an annual survey of its suppliers, which incorporates criteria from the RBA Code.
Canon also reports that procurement staff may "periodically review and evaluate the social responsibility of these suppliers" but does not disclose further details. 
(1) Not disclosed.
(2) As stated above, the company monitors suppliers. However, it is unclear whether this includes a review of documents that detail labor conditions, such as wage slips, information on labor recruiters, contracts, etc.
(3)-(5) Not disclosed.</t>
  </si>
  <si>
    <t>Note:*Canon (2019), "Sustainability Report 2019", https://global.canon/en/csr/report/pdf/canon-sus-2019-e-15.pdf, p. 45. Accessed 28 August 2019. 
*Canon, "Canon's Supply Chain and the Fulfillment of its Social Responsibility", https://global.canon/en/csr/operating/procurement.html. Accessed 28 August 2019. 
(2)*"Sustainability Report 2019", p. 45.
*"Canon's Supply Chain and the Fulfillment of its Social Responsibility".</t>
  </si>
  <si>
    <t>Note: Cisco Systems (March 2018), "2018 Corporate Social Responsibility Report", https://www.cisco.com/c/dam/assets/csr/pdf/CSR-Report-Our-Story-2018.pdf, pp. 94, 95 and 98. 
(2)-(4) "2018 Corporate Social Responsibility Report", p. 98.
(5)*"2018 Corporate Social Responsibility Report", p. 98.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120.</t>
  </si>
  <si>
    <t>It states that audits are conducted using RBA standards and are performed by RBA approved third-party audit firms. Auditors conduct on-site audits that include management interviews, employee interviews, site observations and document reviews relevant to human rights, human trafficking and working hours. In addition it states that the audits include supplier self-assessment questionnaires.
(1) Not disclosed.
(2) Corning states that audits include supplier self-assessment questionnaires and document reviews relevant to human rights, human trafficking and working hours. It does not disclose the type of documents reviewed, such as wage slips, information on labor recruiters, contracts, etc.
(3) Corning discloses that it conducts worker interviews off-site as part of supplier audits. More specifically, it details that "interviews are conducted privately, off-site, without the presence of managers, or other staff, and worker responses are confidential. Senior managers must agree to encourage workers to be open and honest during interviews. Managers are also required to actively protect any interviewed worker from retaliation."
(4) In addition to production facilities, Corning states that its site observations include dormitories, canteens and kitchens, toilets and sanitation and recreational facilities.
(5) Not disclosed.</t>
  </si>
  <si>
    <t>Note: Corning Incorporated, "Social Responsibility Audit", https://www.corning.com/emea/en/sustainability/processes/supply-chain-social-responsibility/accountability/social-responsibility-audit.html. Accessed 10 September 2019.
(2) and (4) "Social Responsibility Audit".
(3) Corning Incorporated, "Accountability", https://www.corning.com/worldwide/en/sustainability/processes/supply-chain-social-responsibility/accountability.html. Accessed 4 February 2020.</t>
  </si>
  <si>
    <r>
      <t xml:space="preserve">Dell discloses that its "[a]udits monitor suppliers' adherence to over 40 areas covered by the RBA Code of Conduct, including an assessment of suppliers' policies and practices with regards to human trafficking risks and controls and their management and oversight of their own suppliers, with a particular emphasis on labor brokers."
(1) Dell discloses that it has "established a robust supplier audit monitoring process and unannounced investigation is an important part of the monitoring system." It gives an example of where an unannounced audit was used in response to a reported allegation. </t>
    </r>
    <r>
      <rPr>
        <sz val="11"/>
        <color theme="5"/>
        <rFont val="Calibri"/>
        <family val="2"/>
        <scheme val="minor"/>
      </rPr>
      <t xml:space="preserve">
</t>
    </r>
    <r>
      <rPr>
        <sz val="11"/>
        <rFont val="Calibri"/>
        <family val="2"/>
        <scheme val="minor"/>
      </rPr>
      <t xml:space="preserve">(2) The company reports that it uses the RBA's Validated Audit Protocol (VAP) for both initial and closure audits. It states that auditors review documents related "to the full Labor section of the code (including working hours, pay slips with pay, benefits and deductions)." </t>
    </r>
    <r>
      <rPr>
        <sz val="11"/>
        <color theme="5"/>
        <rFont val="Calibri"/>
        <family val="2"/>
        <scheme val="minor"/>
      </rPr>
      <t xml:space="preserve">
</t>
    </r>
    <r>
      <rPr>
        <sz val="11"/>
        <rFont val="Calibri"/>
        <family val="2"/>
        <scheme val="minor"/>
      </rPr>
      <t xml:space="preserve">(3) Dell reports that it uses the RBA's VAP and that worker interviews are part of the process. It states "worker interviews are key in identifying expenses not reflected in the factory pay slip if there was a labor recruiter." There is no indication that worker interviews are undertaken off-site. [The company makes reference to its helpline system and reports that workers at audited facilities are given a communication card to allow access to the helpline but does not report that off-site interviews are conducted as part of audit.] 
(4) Dell reports that it uses the RBA's VAP which includes inspecting facilities "within a 5 km radius that work under the same business license, including dormitories, canteens, storage and common areas."
(5) </t>
    </r>
    <r>
      <rPr>
        <sz val="11"/>
        <color theme="9"/>
        <rFont val="Calibri"/>
        <family val="2"/>
        <scheme val="minor"/>
      </rPr>
      <t>The company discloses findings in the labor and human rights category at different and sub-tier suppliers.</t>
    </r>
  </si>
  <si>
    <t xml:space="preserve">Note: Dell (July 2019), "Statement Against Slavery and Human Trafficking",  https://i.dell.com/sites/doccontent/corporate/corp-comm/en/Documents/dell-california-trafficking.pdf, p. 1.
(1)-(4) Dell (2020), "2020 Additional Disclosure," https://www.business-humanrights.org/sites/default/files/KnowTheChain%202020%20ICT%20Benchmark%20-%20Additional%20Disclosure%20-%20Dell.pdf. Accessed 3 February 2020. 
(5) Dell (2019), "Supply Chain Sustainability Progress 2018 Annual Report," https://corporate.delltechnologies.com/content/dam/delltechnologies/assets/corporate/pdf/progress-made-real-reports/scs-report-2018.pdf, p. 39. Accessed 3 January 2020. </t>
  </si>
  <si>
    <t xml:space="preserve">Note: Hangzhou Hikvision Digital Technology (2019), "2018 Environmental, Social and Governance Report," https://oversea-download.hikvision.com//uploadfile/Investment%20Relationship/ESG%20Report/Hikvision%202018%20ESG%20Report.pdf, p. 47 and 48. Accessed 23 September 2019. </t>
  </si>
  <si>
    <t xml:space="preserve">HPE states that it commissions independent third-party audits to evaluate suppliers against its Supplier Code of Conduct and that it supplements its audits "with specialized assessments that target key risk areas such as recruitment and employment practices for foreign migrant workers".
(1) The company states that as a general practice, it announces audits in advance and conducts them in the presence of a facility manager as this contributes to building strong relationships with its suppliers. It also states that it conducts non-scheduled visits "if circumstances call for it". The company confirms that unannounced supplier audits have been undertaken in the last 18 months. 
(2) The company states that its suppliers are required to complete self-assessments as part of its auditing process. It also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It states that it also utilizes other forms of assessment and investigation of labor standards which may include off-site interviews. HPE reports that it has undertaken off-site interviews in 2019 during the investigation of an allegation. However, this does not appear to be a systematic part of its audits.
(4) The company uses the RBA’s VAP, which includes visits to associated production facilities, and related worker housing (including dormitories, hostels and any off-site housing of workers/migrant workers).
(5) The company states that it works with its first tier suppliers to monitor its suppliers below the first tier. It states in its 2019 Additional Disclosure: "[w]here a tier one supplier lacks capacity to carry out this requirement, we have included HPE tier two suppliers in our audit assurance program. In 2019, approximately 20 percent of our audit assurance program was comprised of facilities from tier two relationships." </t>
  </si>
  <si>
    <t xml:space="preserve">Note: Hewlett Packard Enterprise (approved 3 April 2019), "Statement Pursuant to the California Transparency in Supply Chains Act of 2010 and the
UK Modern Slavery Act of 2015", https://h20195.www2.hpe.com/V2/GetDocument.aspx?docname=A00005807ENW, p. 4.
(1) *Hewlett Packard Enterprise (undated), "Supply Chain Responsibility", https://h20195.www2.hpe.com/V2/GetDocument.aspx?docname=A00001852ENW, p. 6.
*Hewlett Packard Enterprise (2020), "2020 Additional Disclosure," https://www.business-humanrights.org/sites/default/files/2020-01%20HPE%20Supplement%20for%20KTC_v2.pdf, p. 4. 
(2)-(4)*Hewlett Packard Enterprise (revised 18 July 2019), "Hewlett Packard Enterprise Supplier Code of Conduct" https://h20195.www2.hpe.com/v2/getdocument.aspx?docname=c04797632, p. 8.
*"Statement Pursuant to the California Transparency in Supply Chains Act of 2010 and the UK Modern Slavery Act of 2015", p. 3-4.
*Hewlett Packard Enterprise (2020), "2020 Additional Disclosure," p. 4.
(5) "Supply Chain Responsibility", p. 4.  
*Hewlett Packard Enterprise (2020), "2020 Additional Disclosure", https://www.business-humanrights.org/sites/default/files/2020-01%20HPE%20Supplement%20for%20KTC_v2.pdf, p. 1. </t>
  </si>
  <si>
    <t>Note: Hexagon (March 2019), "Sustainability Report 2018", https://vp208.alertir.com/afw/files/press/hexagon/HEXAGON_Sustainability_Report_2018.pdf, p. 23.
(4) "Sustainability Report 2018", p. 23.</t>
  </si>
  <si>
    <t>Foxconn states that it "systematically monitors all aspects of [its] operations and [its] supply chain and conducts supplier audits and training to ensure alignment with sustainability requirements." 
(1) Foxconn discloses conducting audits at unscheduled intervals.
(2) The company notes it "review[s] supplier documents online or on- site, according to RBA check list," but it does not provide detail on the type of documents this include, such as wage slips, information on labor recruiters, contracts, etc.
(3) The company disloses that it interviews workers "according to interview RBA methodology." However it does not provide any indication that interviews are undertaken off-site.
(4) The company notes its on-site visits cover facilities and worker housing "according to interview RBA methodology." 
(5) Not disclosed.</t>
  </si>
  <si>
    <t>Note: Hoya (September 2018), "Modern Slavery Statement", http://www.hoya.co.jp/english/csr/pdf/HOYAGroupModernSlaveryStatement2018_fin.pdf, p. 2. Accessed 21 August 2019. 
(2) "Modern Slavery Statement", p. 2.</t>
  </si>
  <si>
    <r>
      <t xml:space="preserve">HP reports that its supplier audits measure conformance with its supplier code of conduct. 
(1) The company reports that it has conducted one unannounced audit in 2019. It states that it will "continue to conduct unannounced audits for suppliers as one of the many tools in our risk sensing and identifying program." [It is not clear that unannounced audits are used regularly in practice.]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t>
    </r>
    <r>
      <rPr>
        <sz val="11"/>
        <color theme="9"/>
        <rFont val="Calibri"/>
        <family val="2"/>
        <scheme val="minor"/>
      </rPr>
      <t>HP discloses that it launched a program in 2019 to understand how final assembly suppliers are auditing their own suppliers, based on the RBA code. It states that in annual partner business reviews, suppliers are expected to present their programs to show "how they are covering the RBA requirements by auditing their own supply chain for 85% of their own spend."</t>
    </r>
    <r>
      <rPr>
        <sz val="11"/>
        <rFont val="Calibri"/>
        <family val="2"/>
        <scheme val="minor"/>
      </rPr>
      <t xml:space="preserve"> It states this has taken place for six major PC suppliers and in 2020 the company plans to implement the same for display and printer suppliers. </t>
    </r>
  </si>
  <si>
    <t xml:space="preserve">(1) HP (2020), "Additional HP Disclosure for Know The Chain," https://www.business-humanrights.org/sites/default/files/2020-01%20KTC%20HP%20additional%20disclosure.pdf. Accessed 4 February 2020. 
(2-4) HP (2019), "Sustainable Impact Report 2018", http://h20195.www2.hp.com/v2/GetDocument.aspx?docname=c06293935, p. 129. Accessed 9 September 2019. 
(5) *HP (2019), "Sustainable Impact Report 2018", p. 80. 
*HP (2020), "Additional HP Disclosure for Know The Chain." </t>
  </si>
  <si>
    <t xml:space="preserve">(1) Not disclosed. Infineon states that it has not used unannounced audits. 
(2) Not disclosed. The company reports that it "reserves the right to audit a supplier" if it does not have answers which it deems acceptable to a CSR questionnaire "which includes social and human rights questionnaires." It does not disclose evidence that audits that focus on forced labor have been undertaken or whether audits include a review of relevant documents that detail labor conditions, such as wage slips, information on labor recruiters, contracts, etc.
(3-5) Not disclosed. </t>
  </si>
  <si>
    <r>
      <t xml:space="preserve">(1) Intel discloses that its audits are generally scheduled with the supplier in advance, but that it occasionally uses unannounced audits. It reports that it conducted an unannounced audit in response to a worker grievance in 2017, and the audit confirmed the allegation. [It is not clear that unannounced audits are used regularly in practice.] 
(2) The company uses the RBA’s Validated Audit Process (VAP), which includes a review of relevant documents, such as working hour records, payroll, deductions and benefits.
(3) The company uses the RBA’s VAP and SVAP, which includes worker interviews in local languages. It further discloses that it spoke "directly to workers in Malaysia, Singapore and Taiwan before and during audits, to detect any non-conformance." However, there is no indication that interviews are undertaken off-site.
(4) The company uses the RBA’s VAP, which includes visits to associated production facilities, and related worker housing (including dormitories, hostels and any off-site housing of workers/migrant workers). </t>
    </r>
    <r>
      <rPr>
        <sz val="11"/>
        <color theme="9"/>
        <rFont val="Calibri"/>
        <family val="2"/>
        <scheme val="minor"/>
      </rPr>
      <t>The company notes that suppliers providing worker housing are "considered higher risk and more likely to be audited. The housing is then in scope for the audit." It provides details of non-conformances identified which have subsequently corrected.</t>
    </r>
    <r>
      <rPr>
        <sz val="11"/>
        <rFont val="Calibri"/>
        <family val="2"/>
        <scheme val="minor"/>
      </rPr>
      <t xml:space="preserve">
(5) Intel discloses that it conducted 22 audits on 16 second-tier suppliers in 2018. 
The company also states that it "</t>
    </r>
    <r>
      <rPr>
        <sz val="11"/>
        <color theme="9"/>
        <rFont val="Calibri"/>
        <family val="2"/>
        <scheme val="minor"/>
      </rPr>
      <t>required that approximately 50 of [its] suppliers work with at least three of their own major suppliers to assess and address their risks of forced and bonded labor</t>
    </r>
    <r>
      <rPr>
        <sz val="11"/>
        <rFont val="Calibri"/>
        <family val="2"/>
        <scheme val="minor"/>
      </rPr>
      <t xml:space="preserve">." As a result, violations in the second tier of its supply chains have been uncovered. 
</t>
    </r>
    <r>
      <rPr>
        <sz val="11"/>
        <color theme="9"/>
        <rFont val="Calibri"/>
        <family val="2"/>
        <scheme val="minor"/>
      </rPr>
      <t xml:space="preserve">Intel further discloses undertaking audits at 25 second- and third-tier suppliers </t>
    </r>
    <r>
      <rPr>
        <sz val="11"/>
        <rFont val="Calibri"/>
        <family val="2"/>
        <scheme val="minor"/>
      </rPr>
      <t>in relation to construction (it is assumed that this relates to construction of Intel manufacturing facilities, i.e., indirectly contributes to manufacturing of electronics products).</t>
    </r>
  </si>
  <si>
    <t>(1) Intel Corporation (May 2019), "Anti-slavery and human trafficking statement",
https://www.intel.com/content/www/us/en/policy/policy-human-trafficking-and-slavery.html, p. 3. Accessed 1 August 2019.
(2)-(4) Intel Corporation (2018), "Corporate Responsibility Report", http://csrreportbuilder.intel.com/pdfbuilder/pdfs/CSR-2018-Full-Report.pdf, p. 44. Accessed 1 August 2019, p. 42. 
(3) Intel (Jan 2020), "2020 Additional Disclosure," https://www.business-humanrights.org/sites/default/files/2020-01%20Additional%20Disclosure%20-%20KnowTheChain%20ICT%20benchmark%20-%20Intel%20submission.pdf, p. 10.
(4)*Intel Corporation (May 2019), "Anti-slavery and human trafficking statement",
https://www.intel.com/content/www/us/en/policy/policy-human-trafficking-and-slavery.html, p. 7. Accessed 1 August 2019.
*Intel (Jan 2020), "2020 Additional Disclosure," https://www.business-humanrights.org/sites/default/files/2020-01%20Additional%20Disclosure%20-%20KnowTheChain%20ICT%20benchmark%20-%20Intel%20submission.pdf, p. 14.
(5) *"Anti-slavery and human trafficking statement", p. 4. 
*"Corporate Responsibility Report", p. 44.
* Intel (Jan 2020), "2020 Additional Disclosure," p. 3.</t>
  </si>
  <si>
    <t>Keyence discloses that "the person in charge of Keyence visits directly to a production partner and not only checks the quality of the product, but also strives to grasp the actual condition of the production site and the working environment to instruct improvement". The company states that in FY 2019, it selected 6 production partners to be visited. It is unclear whether these audits assess for risks of forced labor. 
(1)-(5) Not disclosed.</t>
  </si>
  <si>
    <t xml:space="preserve">Note: Keyence (April 2019), "Slavery and Human Trafficking Statement FY2018", https://www.keyence.co.uk/about-us/corporate/compliance.jsp, p. 2. Accessed 2 August 2019. </t>
  </si>
  <si>
    <t>Note: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t>
  </si>
  <si>
    <t>Note: Lam Research (undated), "Supply Chain", https://www.lamresearch.com/company/corporate-social-responsibility/supply-chain/. Accessed 11 September 2019. 
(1) "Supply Chain".</t>
  </si>
  <si>
    <t>Microchip discloses that it conducts "quarterly business reviews" with significant suppliers, and visits their facilities to review labor practices. It also states it does not formally audit its entire direct supply chain for forced labor, nor does a third party. 
In its Sustainability Report, the company states that it "introduced new expectations around labor and human rights to our major suppliers, and in 2017 expanded this work to include an auditing component". However no further detail is provided.
(1) Not disclosed.
(2) As noted above, the company discloses undertaking supplier audits. However, it is not clear whether this includes a document review that details labor conditions, such as wage slips, information on labor recruiters, contracts, etc.
(3)-(5) Not disclosed.</t>
  </si>
  <si>
    <t xml:space="preserve">Note:*Microchip, "California Transparency in Supply Chains Act and UK Modern Slavery Act disclosure statement", http://ww1.microchip.com/downloads/en/DeviceDoc/Microchip%20Slavery%20and%20Human%20Trafficking%20Statement%20for%20calendar%202017.pdf, p. 2. Accessed 12 August 2019. 
*Microchip (2017), "Sustainability Report", http://ww1.microchip.com/downloads/en/DeviceDoc/Sustainability%20Report%20(2017)%20(High%20Resolution).pdf, p. 5. Accessed 20 August 2019.
(2) "Sustainability Report", p. 5. </t>
  </si>
  <si>
    <r>
      <t xml:space="preserve">Micron states that suppliers identified as high risk in the process of carrying out its risk assessment may be audited in person. It further states that "factories are regularly audited" for conformance with the RBA standards.
(1) Not disclosed. 
(2) In its Sustainability Report 2017 it states that its audit included a review of relevant documents including working hour records, payroll, deductions and benefits.
(3) It states that it conducts interviews with foreign migrant workers about their conditions. It also states in its 2017 Sustainability Report that both formal and informal interviews with workers are conducted privately. However, it is unclear whether interviews are undertaken on-site or off-site.
(4) The company states that it conducts an RBA audit of any facility identified as high-risk. It also states indirectly that it visits worker housing as it states that it discovered some overcrowding in a dorm during the course of its 2018 assessments.
(5) It states that it may collect basic information about the supply chain resiliency of its suppliers using Supply Chain Mapping, including data-points such as manufacturing locations and locations of critical sub-tier suppliers. </t>
    </r>
    <r>
      <rPr>
        <sz val="11"/>
        <color rgb="FF00B050"/>
        <rFont val="Calibri"/>
        <family val="2"/>
        <scheme val="minor"/>
      </rPr>
      <t>Micron also states that it requires its suppliers to have a documented and established supplier management program in place that describes the methodologies that it applies to its suppliers or sub-contractors. It states that the methods involved could include sub-supplier selection, technology, background, production/ manufacturing capabilities, scorecards or performance evaluations etc. It states that it should also include risk assessments and sub-supplier audits.</t>
    </r>
  </si>
  <si>
    <t>Note: Micron (2019), "Accelerating Sustainability: 2019 Sustainability Report", https://www.micron.com/-/media/client/global/documents/general/about/sustainability_report_2019.pdf?la=en, p. 34.
(2) Micron (2017), "2017 Sustainability Report", https://www.micron.com/-/media/client/global/documents/general/about/sustainability_report_2017.pdf?la=en, p. 8.
(3)-(5)*"Accelerating Sustainability: 2019 Sustainability Report", p. 32-35.
*Micron (3 May 2019), "Supplier Quality Requirements Document", https://www.micron.com/-/media/client/global/documents/general/about/sqrd.pdf?la=en, p. 4 and 12.</t>
  </si>
  <si>
    <t xml:space="preserve">Microsoft reports that it uses social and environmental accountability-led factory visits and investigations, and RBA Validated Audit Process (VAP) audits on its directly contracted hardware suppliers. 
(1) Not disclosed.
(2) Microsoft discloses that audits include document review. In its supplier social and environmental accountability manual, the company states that suppliers must allow access to documents "that accurately reflect the conditions of the factory and employee conditions such as working hours &amp; payroll, health &amp; safety and worker’s records".
(3) The company states that audits include worker interviews, and that migrant workers will be interviewed in their native language. However, there is no indication that worker interviews are undertaken off-site.
(4) The company's manual states that suppliers must allow access to dormitories and accommodation including where they are provided by the labor agent or are off-site, as well as canteens and kitchens.
(5) Microsoft requires its suppliers to conduct a social and environmental accountability audit on sub-tier suppliers that produce products for Microsoft. It states that audits on sub-tier suppliers must be carried out by a Microsoft-approved third-party and Microsoft-approved audit protocol. </t>
  </si>
  <si>
    <t>Note: Microsoft (2019), "Devices sustainability at Microsoft," https://aka.ms/devicessustainability, p. 54. Accessed 9 October 2019. 
(2-4) *Microsoft (2019), "Devices Sustainability at Microsoft," https://aka.ms/devicessustainability, p. 72. Accessed 9 October 2019. 
*Microsoft (June 2019), "Supplier social and environmental accountability manual excerpt," http://download.microsoft.com/download/8/F/D/8FDD6E5B-F195-48D3-B59E-876306BF4586/H2050_Excerpt.pdf, p. 8. Accessed 14 October 2019.
(5) Microsoft (June 2019), "Supplier social and environmental accountability manual excerpt," http://download.microsoft.com/download/8/F/D/8FDD6E5B-F195-48D3-B59E-876306BF4586/H2050_Excerpt.pdf, p. 12. Accessed 14 October 2019.</t>
  </si>
  <si>
    <t>The company states that it asks suppliers to fill out risk assessment questionnaires based on the RBA Code of Conduct. [It reports that "in the future, we are planning to take the results of the questionnaire, [and] perform an audit to confirm the details with each supplier."] In its additional disclosure, Murata reports that suppliers self-assess against the CSR checklist, and if there are problematic responses, the company audits suppliers with low scores. No further details on the audit process are disclosed. 
(1) Not disclosed.
(2) As noted above, the company discloses that it may carry out supplier audits. However, it does not disclose whether it reviews relevant documents that detail labor conditions, such as wage slips, information on labor recruiters, contracts, etc.
(3)-(5) Not disclosed.</t>
  </si>
  <si>
    <t>Note: *Murata Manufacturing, "CSR Procurement", https://www.murata.com/en-global/about/csr/people/suppliers/article1. Accessed 28 August 2019. 
*Murata Manufacturing (April 2018), "2018 Additional Disclosure", https://www.business-humanrights.org/sites/default/files/2018-04%20KnowTheChain%20ICT%20-%20Murata.pdf, p. 11. Accessed 28 August 2019.
(2)*"CSR Procurement".
* "2018 Additional Disclosure".</t>
  </si>
  <si>
    <t>(1) Not disclosed.
(2) Nintendo discloses reviewing “labor management documents”. It also discloses requiring its first-tier suppliers to send “written reports on the actual conditions at each factory.” It states in its 2020 Additional Disclosure that documents including worker contracts and wage slips are reviewed as part of first-party and third-party on-site audits" as a means of confirming legal compliance and ensuring that forced labor does not occur."
(3) Nintendo discloses conducting interviews with workers in their native language. In its 2020 Additional Disclosure it states that it conducts one-on-one interviews with workers in meeting rooms "to ensure worker privacy and objectivity". It does not disclose conducting off-site interviews with workers.
(4) It discloses that Nintendo representatives visit supplier factories which it selects on the basis of their written survey responses and that it also conducts third-party audits which include inspection of production facilities and dormitories. It discloses that such audits are used to assess compliance with human rights, employment contracts, prohibition of child labor and forced labor, among other aspects.
(5) Not disclosed.</t>
  </si>
  <si>
    <t>(2)*Nintendo (undated), "Putting Smiles on the Faces of Our Supply Chains", https://www.nintendo.co.jp/csr/en/report/partners/index.html#production. Accessed 11 October 2019.
*Nintendo (July 2019), "CSR Report 2019", https://www.nintendo.co.jp/csr/en/pdf/nintendo_csr2019e.pdf, pp. 15-16.
*Nintendo (2020), "2020 Additional Disclosure", https://www.business-humanrights.org/sites/default/files/KnowTheChain%20ICT%20benchmark%20Additional%20Disclosure%202020%20-%20Nintendo.pdf, p. 7.
(3)*"Putting Smiles on the Faces of Our Supply Chains".
*"2020 Additional Disclosure", p. 7. 
(4) "Putting Smiles on the Faces of Our Supply Chains".</t>
  </si>
  <si>
    <t>The company states that its audits align with the SA8000 methodology but alignment alone is insufficient. It also states that it uses EcoVadis sustainability assessments to review the labor management systems of its suppliers with self-assessment questionaires and supporting document reviews and that responses are then assessed and scored by an analyst. 
(1) Not disclosed. [The SA 8000 auditing standard includes a combination of announced and unannounced audits. While it states that it aligns with SA8000 methodology, alignment alone is insufficient.]
(2) Nokia states that the audits include a review of documents, but it is unclear whether this includes a review of documents that detail labor conditions, such as wage slips, information on labor recruiters, contracts, etc. [The SA 8000 auditing standard includes a review of relevant documents such as employment contracts, wage records and personnel files. While it states that it aligns with SA8000 methodology, alignment alone is insufficient.]
(3) Nokia states that the audits include interviews with suppliers' managers and employees. It states in its 2020 Additional Disclosure that interviews take place both on-site and off-site. 
(4) Nokia states that the audits include site visits, inspections of facilities, production lines and warehouses. However, it does not specifiy whether the audits include inspection of related worker housing. [The SA 8000 auditing standard requires auditors to look at both worksites and dormitories. While it states that it aligns with SA8000 methodology, alignment alone is insufficient.]
(5) Nokia states in its 2020 Additional Disclosure that "audits include tier 1 and tier 2 suppliers, furthermore, we expect our suppliers to have audits of their next tier suppliers in place, it is one of the supplier requirements."</t>
  </si>
  <si>
    <t>(1) Nokia (approved 27 June 2019), "Modern Slavery Statement", https://www.nokia.com/sites/default/files/2019-07/1191-modern-slavery-statement.pdf, p. 8. 
(2)-(5)*"Modern Slavery Statement", p. 8. 
*Nokia (13 May 2019), "People and Planet Report 2018", https://www.nokia.com/sites/default/files/2019-05/Nokia_People_and_Planet_Report_2018.pdf, p. 109.
(3) and (5) Nokia (2020), "2020 Additional Disclosure", https://www.business-humanrights.org/sites/default/files/KTC%202020%20ICT%20Benchmark%20-%20Additional%20Disclosure%20-%20Nokia.pdf, p. 7.</t>
  </si>
  <si>
    <r>
      <t xml:space="preserve">(1) NXP reports that audits can be announced or unannounced. It is not clear whether unannounced audits are undertaken in practice. 
(2) NXP discloses that audits include a review of documentation. It states that this includes payroll and timecards.
(3) </t>
    </r>
    <r>
      <rPr>
        <sz val="11"/>
        <color theme="9"/>
        <rFont val="Calibri"/>
        <family val="2"/>
        <scheme val="minor"/>
      </rPr>
      <t xml:space="preserve">The company states that workers are interviewed as part of audits and receive a grievance card to use should they experience retaliation. </t>
    </r>
    <r>
      <rPr>
        <sz val="11"/>
        <rFont val="Calibri"/>
        <family val="2"/>
        <scheme val="minor"/>
      </rPr>
      <t xml:space="preserve">It is not clear whether interviews are conducted on-site or off-site. </t>
    </r>
    <r>
      <rPr>
        <sz val="11"/>
        <color theme="9"/>
        <rFont val="Calibri"/>
        <family val="2"/>
        <scheme val="minor"/>
      </rPr>
      <t xml:space="preserve">
The company's audit operations manual states worker interviews must be conducted privately and without the presence of facility managers. As part of worker interviews the company records the gender breakdown; age range of interviewed workers and length of service; the shift they are working; whether they attended freely; whether they were coerced; and any issues of privacy. 
</t>
    </r>
    <r>
      <rPr>
        <sz val="11"/>
        <rFont val="Calibri"/>
        <family val="2"/>
        <scheme val="minor"/>
      </rPr>
      <t>(4) NXP states audits include a physical inspection of dormitories and facilities, including bathroom facilities and canteens. 
(5) NXP discloses that its supplier audits include a verification of whether suppliers have a process in place to ensure that next-tier suppliers adhere to the code. Suppliers should have in place "NXP supplier code of conduct (or comparable) implementation questionnaires, audits, or visit reports...[and] plans... in place with next-tier suppliers to improve actions related to the NXP supplier code of conduct."</t>
    </r>
  </si>
  <si>
    <t xml:space="preserve">(1) NXP, "Supplier Engagement: risk assessments and audits," https://www.nxp.com/about/about-nxp/about-nxp/corporate-responsibility/engagement/supplier-engagement:SUPPLIER-RESPONSIBILITY. Accessed 17 September 2019.
(2-3) NXP (2013), "NXP Social Responsibility Audit Operations Manual," https://www.business-humanrights.org/sites/default/files/6%20NXP%20Audit%20Operations%20Manual.pdf, pp. 18 and 20. Accessed 18 September 2019. 
(2-4) NXP Semiconductors (2019), "2018 Slavery and Human Trafficking Statement", https://www.nxp.com/docs/en/company-information/2018-NXP-MSA.pdf, p. 24. Accessed 4 October 2019. 
(5) NXP (2017), "NXP auditable standards on social responsibility," https://www.nxp.com/docs/en/supporting-information/NXP-Auditable-Standards-on-Social-esponsibility.pdf, p. 112. Accessed 18 September 2019. </t>
  </si>
  <si>
    <t>Panasonic dislcoses that it "requests" its suppliers to carry out CSR self assessments and that on the basis of these results it "visit[s] suppliers, check[s] conditions on the ground, and hold interviews whenever necessary". It disclsoes that in 2018 it "checked conditions on the ground at four suppliers in Thailand and three suppliers in China" However, it does not provide any further details on the auditing process.
(1)-(2) Not disclosed.
(3) Not disclosed. While it discloses carrying out interviews, it is unclear whether these are worker interviews and whether they are carried out off-site.
(4) As noted above, the company discloses that it "checked conditions on the ground at four suppliers". However, it does not disclose inspecting the workplaces of its other suppliers, nor does it disclose inspecting worker housing.
(5) Not disclosed.</t>
  </si>
  <si>
    <t>Note: Panasonic (2019), "Sustainability Data Book 2019", https://www.panasonic.com/global/corporate/sustainability/pdf/sdb2019e.pdf#page=154, p. 119.
(3)-(4) "Sustainability Data Book 2019".</t>
  </si>
  <si>
    <t xml:space="preserve">Samsung discloses that on-site audits check against 20 items including voluntary work. 
(1) Samsung states that its third-party auditors have conducted unannounced audits since 2015, "in which specific schedules are not provided in advance to prevent any kind of preliminary preparation prior to the inspection and to ensure more accurate verification."
(2) Not disclosed. Samsung reports that methods for evaluating suppliers include on-site inspection results and data uploaded by suppliers but it does not disclose information on the documentation reviewed as part of audits such as wage slips, information on labor recruiters, contracts, etc. [The company discloses using document review during an audit at its Malaysian facility in 2018, but this appears to refer to its own operations rather than suppliers.]
(3) The company states that audits include interviews with suppliers' workers. It is not clear that interviews are undertaken off-site. 
(4) Samsung states that its audits include on-site inspections of suppliers. It discloses that it identified non-conformances related to worker accommodation conditions on an inspection of supplier operations, which implies that facilities such as dormitories are included in on-site visits. 
(5) Samsung reports that it has an integrated procurement system for supply chain management, including management of compliance. It states that it requires its first-tier suppliers to also adopt an integrated procurement system and have a three-stage review process for their suppliers. It is implied that this three-step review process would involve audit (as Samsung's own three-stage review process involves on-site audit). 
The company also states that its supplier management approach "extends to second-tier suppliers based in Korea" in order to strengthen its competitive advantage. It also states that it clearly defines first tier suppliers' responsibilities regarding working conditions at sub-suppliers, and encourages suppliers to ensure compliance among their subcontractors. </t>
  </si>
  <si>
    <t>Note: Samsung (2019), "Sustainability Report 2019", https://images.samsung.com/is/content/samsung/p5/uk/pdf/SustainabilityReport2019v2-en.pdf, p. 91. Accessed 18 September 2019. 
(1-3) *Samsung (2019), "Sustainability Report 2019", p. 96.
*Samsung (2020) "Additional Disclosure," https://www.business-humanrights.org/sites/default/files/2020-02%20KnowTheChain%20Addional%20Disclosure%20-%20Samsung.pdf, p. 5 and 14. Accessed 7 February 2020. 
(4)*Samsung (2019), "Sustainability Report 2019", p. 16. 
*Samsung (2019), "Modern Slavery Act Statement 2018", https://images.samsung.com/is/content/samsung/p5/uk/pdf/SEUK_Modern_Slavery_Statement_2018_Signed_0407.pdf, p. 7. Accessed 12 September 2019. 
(5) Samsung (2019), "Sustainability Report 2019", p. 92 and 96.</t>
  </si>
  <si>
    <t>SK Hyinx discloses using the RBA's Validated Audit Process (VAP). However the company did not provide evidence of use of VAP in the past year, nor does it disclose details on what VAP entails.
(1) Not disclosed. SK Hyinx discloses that both when its own employees and members of a third-party organization are conducting audits, they are announced to suppliers. The company does not undertake unannounced supplier audits.
(2) Not disclosed. It discloses that the ESG consulting which it provides includes document review. However, it does not disclose the type of documents reviewed in this process. The RBA’s VAP includes a review of relevant documents, such as working hour records, payroll, deductions and benefits. However, as above, the company did not provide evidence of use of VAP in the past year, nor does it disclose details on what VAP entails.
(3) The company discloses that its ESG consulting process includes interviews with workers but it does not disclose that they are conducted off-site.
(4) Not disclosed. The company discloses using the RBA’s VAP, which includes visits to associated production facilities, and related worker housing (including dormitories, hostels and any off-site housing of workers/migrant workers). However, as above, the company did not provide evidence of use of VAP in the past year, nor does it disclose details on what VAP entails.
(5) Not disclosed.</t>
  </si>
  <si>
    <t>Note: SK Hynix (2019), "SK Hynix Sustainability Report", https://www.skhynix.com/eng/sustain/sustainManage.do#, p. 44.
(1) SK Hynix (approved 20 March 2019), "UK Modern Slavery Act Statement", http://www.skhynix.com/static/filedata/fileDownload.do?seq=566.
(2)-(4) "SK Hynix Sustainability Report", p. 18.</t>
  </si>
  <si>
    <t xml:space="preserve">Skyworks reports that suppliers which are ranked as high risk, as well as any other it specifies, must complete an RBA Validated Audit Process (VAP). 
(1) Not disclosed. 
(2) The company uses the RBA’s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t>
  </si>
  <si>
    <t xml:space="preserve">The company discloses that some of its direct manufacturing suppliers have undergone a third-party RBA audit. 
(1) Not disclosed. 
(2) As stated above, the company discloses carrying out supplier audits. However, it does not disclose further detail on whether the process includes a review of relevant documents that detail labor conditions, such as wage slips, information on labor recruiters, contracts, etc.
(3) Not disclosed. The company reports that it has conducted worker interviews as part of the Workplace of Choice program, but it is not clear that this refers to workers in its supply chains, and it does not report that interviews are undertaken as part of audits. 
(4-5) Not disclosed. </t>
  </si>
  <si>
    <t xml:space="preserve">Note: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"2019 Sustainability Report", p. 71
(3) "2019 Sustainability Report", p. 41. </t>
  </si>
  <si>
    <t>TSMC states that 100% of first-tier suppliers signed its Code of Conduct, its Guidance on Supplier Business Conduct and its Self-Assessment Questionnaire. It also states that 100% of its own suppliers have requested their direct suppliers to conduct self-assessments and sign the Guidance on Supplier Business Conduct and the Self-Assessment Questionnaire. It states that one of its 2019 targets was to continue to audit suppliers' workers who worked in factories "for compliance with laws and regulations on office hours" and that another of its 2019 targets was to "continuously require critical suppliers to accept a professional audit of sustainability risks by third-party audit firms that have been approved by the RBA." TSMC states that it "require[s] critical suppliers to have their sustainable risk management audited by RBA-certified third-party audit firms". It further states that it conducts "sustainability risk assessments, and encourages major critical suppliers to join the Responsible Business Alliance (RBA)".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 However, whereas the company previously made its use of the VAP audit process clear, its most recent report does not disclose a use of VAP.
(1) Not disclosed.
(2) The company is an RBA Full Member, and as such is required to undertake audits on at least 25% of high-risk major supplier facilities (may include own facilities), and to demonstrate this to RBA. As disclosed above, the company carries out audits but it does not disclose whether this includes a review of relevant documents that detail labor conditions, such as wage slips, information on labor recruiters, contracts, etc. [The RBA’s Validated Assessment Program (VAP), includes a review of relevant documents, such as working hour records, payroll, deductions and benefits. However the company did not provide evidence of use of VAP in the past year, nor did it disclose details on what VAP entails.]
(3) Not disclosed. [The RBA’s VAP includes worker interviews in local languages but there is no requirement that interviews be undertaken off-site. However the company did not provide evidence of use of VAP in the past year, nor does it disclose details on what VAP entails.]
(4) Not disclosed. [The company previously disclosed using the RBA’s Validated Assessment Program (VAP), which includes visits to associated production facilities, and related worker housing (including dormitories, hostels and any off-site housing of workers/migrant workers). However the company did not provide evidence of use of VAP in the past year, nor does it disclose details on what VAP entails.]
(5) Not disclosed. In its 2018 Additional Disclosure, the company notes that "due to confidentiality reason our suppliers are not willing to disclose who their suppliers are. As a result, it is challenging to audit suppliers below the first tier."</t>
  </si>
  <si>
    <t>Note:* TE Connectivity, "TE Connectivity's Statement on California Transparency in Supply Chains Act of 2010", https://www.te.com/content/dam/te-com/documents/about-te/corporate-responsibility/global/statement-on-transparency-in-supply-chain.pdf. Accessed 3 September 2019.
* TE Connectivity (January 2020), "2020 Additional Disclosure," https://www.business-humanrights.org/sites/default/files/2020-01%20Additional%20Disclosure%20-%20KnowTheChain%20ICT%20benchmark_TE%20Connectivity.pdf, p. 7.
(2) "TE Connectivity's Statement on California Transparency in Supply Chains Act of 2010".</t>
  </si>
  <si>
    <t>(1) Ericsson states that it "does not perform non-scheduled visits unless there are special circumstances, as the company wants to promote trust, collaborating with its suppliers to improve" but that it "reserves the right to do it, as it is included in the agreements". However, it is unclear whether such visits have been undertaken.
(2) The company discloses implementing a self-assessment questionaire for new potential suppliers and states that existing suppliers must update their self-assessments on a regular basis. It states that it conducts contract-compliance audits to determine whether its suppliers are complying with any shared agreements. In addition, in its 2020 Additional Disclosure it states: "[d]uring audit, relevant documentation is reviewed for the workforce on the site, according to an audit document checklist, including pay slips, timecards, production records, personnel records, foreign employee work permit, etc., along with Forced Labor Policies and Procedures".
(3) In its 2020 Additional Disclosure it states: "[t]he audit includes a random selection of workers from the workforce on the site and asked if they understand their rights and their working terms." It does not disclose undertaking off-site interviews, however.
(4) The company states that supplier visits include visits to worker housing.
(5) Ericsson states: "If there would be any special interest for compliance review for a lower tier supplier, or if any incidents with regards to Human Rights or any other compliance area would be discovered or suspected, the first-tier supplier is contacted for action and for information about mitigating activities." It further notes that it is reviewing its suppliers' supply chain management systems. It states in its Code of Conduct for Business Partners that suppliers are required to monitor their suppliers to ensure compliance with this code.</t>
  </si>
  <si>
    <t>(1) Ericsson (2020), "2020 Additional Disclosure", https://www.business-humanrights.org/sites/default/files/KnowTheChain%202020%20ICT%20Benchmark%20-%20Additional%20Disclosure%20-%20Ericsson.pdf, p. 11. 
(2)*Ericsson (2018) "Sustainability and Corporate Responsibility Report", https://www.ericsson.com/495ba6/assets/local/about-ericsson/sustainability-and-corporate-responsibility/documents/2018/sustainability-and-corporate-responsibility-report-2018.pdf, p. 180-181. 
*"2020 Additional Disclosure", p. 11.
(3)-(4) "2020 Additional Disclosure", p. 11.
(5)*"2020 Additional Disclosure", pp. 7 and 11.
* Ericsson (5 June 2019), "Ericsson Code of Conduct for Business Partners", https://www.ericsson.com/49d5cd/assets/local/about-ericsson/sustainability-and-corporate-responsibility/documents/supplier-code-of-conduct/ericsson-code-of-conduct-english.pdf, p. 5.</t>
  </si>
  <si>
    <t xml:space="preserve">(1) Not disclosed. 
(2) Not disclosed. [The company disclosed using the RBA’s VAP, which includes a review of relevant documents, such as working hour records, payroll, deductions and benefits. However it did not provide evidence of use of VAP in the past year, nor does it disclose details on what VAP entails.]
(3) Not disclosed. [The company discloses using the RBA’s VAP, which includes worker interviews in local languages but does not require that interviews be undertaken off-site. However it did not provide evidence of use of VAP in the past year, nor does it disclose details on what VAP entails.]
(4) Not disclosed. [The company discloses using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t>
  </si>
  <si>
    <t xml:space="preserve">(2)*Tokyo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 p. 31.
</t>
  </si>
  <si>
    <r>
      <t>Walmart discloses that it takes a risk-based approach to auditing its suppliers, and that audits are conducted against its Standards for Suppliers. It states that its responsible sourcing team have approved nine third-party audit programs.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RBA, and SMETA. On this basis, it is assumed that some suppliers are audited against these standards, which include a review of employment contracts, wage records and personnel files. 
(3) The company's suppliers are audited against (either) the SA 8000 auditing standard / the amfori BSCI auditing system / RBA / SMETA audits, which include interviews with managers as well as workers. However there is no indication that interviews are undertaken off-site. 
(4) The company audits suppliers against (either) the amfori BSCI auditing system / SMETA / RBA / SA 8000 standards, which include visits of production facilities. However, some of these audit programs require assessment of worker housing and others do not</t>
    </r>
    <r>
      <rPr>
        <sz val="11"/>
        <color theme="5"/>
        <rFont val="Calibri"/>
        <family val="2"/>
        <scheme val="minor"/>
      </rPr>
      <t xml:space="preserve">. </t>
    </r>
    <r>
      <rPr>
        <sz val="11"/>
        <rFont val="Calibri"/>
        <family val="2"/>
        <scheme val="minor"/>
      </rPr>
      <t xml:space="preserve">
(5) Walmart discloses that suppliers "have primary responsibility for monitoring compliance throughout their supply chains and correcting non-compliances, including in facilities producing product for Walmart."</t>
    </r>
  </si>
  <si>
    <t xml:space="preserve">Note: Walmart, "Responsible supply chains," https://corporate.walmart.com/esgreport/social#responsible-supply-chains. Accessed 24 September 2019. 
(1)-(4) Walmart, "Using our size and scale for positive change: auditing," https://corporate.walmart.com/responsible-sourcing/using-our-size-and-scale-for-positive-change. Accessed 24 September 2019. 
(5) Walmart, "Resources for Suppliers: Facility Expectations," https://corporate.walmart.com/responsible-sourcing/resources-for-suppliers. Accessed 24 September 2019. </t>
  </si>
  <si>
    <t xml:space="preserve">(1) Not disclosed.
(2) Not disclosed. [The company disclosed using the RBA’s Validated Audit Process (VAP), which includes a review of relevant documents, such as working hour records, payroll, deductions and benefits. However the company did not provide evidence of use of VAP in the past year, nor does it disclose details on what VAP entails.]
(3) Not disclosed. [The company uses the RBA’s VAP, which includes worker interviews in local languages but does not require that interviews be undertaken off-site. However it did not provide evidence of use of VAP in the past year, nor does it disclose details on what VAP entails.]
(4) Not disclosed. [The company uses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t>
  </si>
  <si>
    <t xml:space="preserve">(1)-(3) Not disclosed.
(4) Not disclosed. Analog Devices states that it verifies its conformance to the RBA Code by engaging third party auditors, verified by the RBA to conduct Validated Audit Programs at its manufacturing facilities. However, it does not disclose using this process to assess its suppliers. It also states that its Purchasing Council, along with its Subcontractor Management Organization oversees the work of one of its primary suppliers, Taiwan Semiconductor Manufacturing Company and its subcontractors in Asia. However, it does not disclose the qualifications of these bodies to detect forced labor risks.
(5) Not disclosed. 
</t>
  </si>
  <si>
    <t xml:space="preserve">(4) Analog Devices (undated), "Integrity and Ethical Behaviour", https://www.analog.com/en/about-adi/sustainability/governance-ethics/integrity-ethical-behavior-employees.html. Accessed 3 August 2019.
(5) Analog Devices (undated), "Ethics and Suppliers", https://www.analog.com/en/about-adi/sustainability/governance-ethics/ethics-suppliers.html. Accessed 3 September 2019.
</t>
  </si>
  <si>
    <t>(1) Not disclosed. Applied Materials states that the top 80% spend of its suppliers are required to complete a self-assessment to assess their compliance with the RBA Code of Conduct annually. It also states in its CSR report that 25% of its high-risk suppliers complete an audit in accordance with the RBA's Validated Assessment Program (VAP). However, it does not disclose the percentage of overall suppliers which its high risk suppliers makes up and it did not provide evidence of use of VAP in the past year.
(2) Not disclosed.
(3) Not disclosed. Applied Materials discloses that it uses the RBA's VAP audits, but does not provide further details on what they contain in relation to worker interviews, nor provide evidence of use of VAP in the past year.
(4) Not disclosed. It states that self-assessments are managed by a third party who also evaluates suppliers' responses and works with the company's team to identify high-risk suppliers. However, it does not disclose details on the expertise of auditors to detect forced labor risks. [It also states that for 25% of its high risk suppliers, the RBA's VAP is conducted by independent auditors. VAP conducts audits using an RBA approved audit firm with qualified auditors, with further quality assurance and verification undertaken by RBA. However the company did not provide evidence of use of VAP in the past year.]
(5) Not disclosed.</t>
  </si>
  <si>
    <t>(1) Not disclosed. The company states that it conducted 63 supplier audits in 2018 and that the number of audits it conducted had decreased "due to decreased audit capacity". However, it does not disclose the percentage of suppliers audited.
(2)-(5) Not disclosed.</t>
  </si>
  <si>
    <t>(1) Best Buy discloses that 144 audits were conducted in financial year 2019, 105 of which were conducted by third parties and 39 conducted by Best Buy. It also states that it has 169 non-US factories. Best Buy reports that it audits "approximately 75 percent of private label factories annually." 
(2) Not disclosed. 
(3) The company reports that every audit includes worker interviews. It also states that in the most recent fiscal year it "engaged 3,500 workers" (including off-site - either via interviews or surveys) which it uses to avoid the risks of retaliation. However, it is unclear to what extent the survey is part of its monitoring process.
(4) Best Buy reports that audits are conducted by audit firms qualified by RBA. Some may be conducted by Best Buy staff, and some by a third party. It does not disclose further detail on the qualifications of its auditors to detect forced labor.  
(5) The company reports that its suppliers had a 73% rate of practices compliance with the labor category of the RBA code, and 80% management compliance rate. It also states that it did not find child labor, forced labor, or freedom of association violations in the factories that it audited in 2019 but that if such a violation had been found, "it would be considered a priority violation — the highest severity audit finding — and would require escalation by the auditor and immediate attention by the vendor/factory."</t>
  </si>
  <si>
    <t>(4)-(5) BOE (2018), "Corporate Social Responsibility Report", https://cloud.waterdrop.cc/index.php/s/on48ZPc66XvsTOL/download, p. 42.</t>
  </si>
  <si>
    <t>1) Not disclosed. Cisco states in its 2018 Corporate Social Responsibility Report that every two years it commits to auditing 25 per cent of suppliers deemed to be high risk. It states that in 2018 it audited 60 supplier facilities, of which 47 were component supplier facilities and 13 were contract manufacturing partners. In its 2019 Corporate Social Responsibility Report it discloses the number of suppliers audited per supplier type and it states that it audits 25 per cent of its high risk component supplier facilities each year and that this covers 224,000 workers. However, it does not disclose the percentage of suppliers monitored annually and does not disclose what percentage of suppliers it deems to be high risk.
2) Not disclosed.
3) Cisco discloses that it uses the RBA's Validated Assessment Program (VAP) audits, which conduct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Cisco discloses a summary of its audit findings, including findings on freely chosen employment, discrimination and freedom of association at its suppliers in its CSR report.</t>
  </si>
  <si>
    <t>1)*Cisco Systems (May 2019), "2018 Corporate Social Responsibility Report", https://www.cisco.com/c/dam/assets/csr/pdf/CSR-Report-2018.pdf, p. 98.
*Cisco Systems (December 2019), "2019 Corporate Social Responsibility Report", https://www.cisco.com/c/dam/m/en_us/about/csr/csr-report/2019/_pdf/csr-report-2019.pdf, p. 120.
3)"2018 Corporate Social Responsibility Report", p. 98.
4)"2018 Corporate Social Responsibility Report", pp. 95 and 98.
5) "2018 Corporate Social Responsibility Report", pp. 101-103.</t>
  </si>
  <si>
    <r>
      <t>(1) Not disclosed. It states that in 2019 it expanded its monitoring template to include additional corporate social responsibility questions to align with RBA standards. It states that in 2019, 100 per cent of its "most strategic suppliers were evaluated" and that in 2020 its goal is to "extend supplier assessments to the remainder of its top suppliers representing 80 per cent of spend. However, it does not disclose the overall percentage of suppliers monitored in 2019 and its 2020 commitment is forward-looking.
(2) Not disclosed.
(3) Corning states that the number of workers interviewed in this process corresponds with RBA standards. While it may be referring to the RBA's VAP (which gives a formula for calculating the number of workers to be audited), this is unclear.
(4) Corning states: "[a]udits are conducted using Responsible Business Alliance (RBA) standard principles and performed by selected APSCA certified third-party auditors chosen from RBA’s approved audit firms, with reassessments to follow on a two-year cycle thereafter." It stat</t>
    </r>
    <r>
      <rPr>
        <sz val="11"/>
        <color theme="1"/>
        <rFont val="Calibri"/>
        <family val="2"/>
        <scheme val="minor"/>
      </rPr>
      <t>es that it has a "comprehensive audit program for its high risk strategic suppliers, including a specific focus on contract manufacturers where it has determined the risk of human trafficking in its supply chains to be the highest". It states that it has developed a matrix to identify high risk countries based on (i) the Amfori 6 factors and and (ii) a third-party tool, Risk Methods. However, it does not provide further detail on the qualification of the auditors to detect forced labor.</t>
    </r>
    <r>
      <rPr>
        <sz val="11"/>
        <rFont val="Calibri"/>
        <family val="2"/>
        <scheme val="minor"/>
      </rPr>
      <t xml:space="preserve">
(5) Not disclosed.</t>
    </r>
  </si>
  <si>
    <r>
      <t xml:space="preserve">(1) Not disclosed. Dell discloses that it has audited 97% of its high risk suppliers over the past two years. It reports that a total of 1865 factories have been risk assessed, and 334 were audited. It does not disclose how it defines "high risk suppliers".
(2) Not disclosed. 
(3) </t>
    </r>
    <r>
      <rPr>
        <sz val="11"/>
        <color theme="9"/>
        <rFont val="Calibri"/>
        <family val="2"/>
        <scheme val="minor"/>
      </rPr>
      <t>Dell reports that 14,000 workers were interviewed as part of its supplier audits in 2018.</t>
    </r>
    <r>
      <rPr>
        <sz val="11"/>
        <rFont val="Calibri"/>
        <family val="2"/>
        <scheme val="minor"/>
      </rPr>
      <t xml:space="preserve">
(4) Dell discloses that supplier audits are carried out by Dell or by third parties. It further discloses in its modern slavery statement that audits are carried out by RBA certified third party entities. It additionally reports that RBA auditors are trained on code requirements, worker inteview skills, and "particularly for forced labor or other labor issues that workers may be reticent to discuss." Furthermore, the company uses the RBA’s VAP, i.e. it conducts audits using an RBA approved audit firm with qualified auditors, with further quality assurance and verification undertaken by RBA.”
(5) Dell discloses that in 2018 it identified 16 sites where workers had been charged recruitment fees. </t>
    </r>
    <r>
      <rPr>
        <sz val="11"/>
        <color theme="9"/>
        <rFont val="Calibri"/>
        <family val="2"/>
        <scheme val="minor"/>
      </rPr>
      <t>It also discloses the results of its findings from RBA audits carried out in 2018, including how suppliers scored on freely chosen employment protections, anti-discrimination policies and freedom of association. This includes findings per commodity, such as batteries, parts/components, storage and servers, and sub-tier suppliers, and includes a comparions over time (2017 findings).</t>
    </r>
  </si>
  <si>
    <t>(1) *Dell (July 2019), "Statement Against Slavery and Human Trafficking",  https://i.dell.com/sites/doccontent/corporate/corp-comm/en/Documents/dell-california-trafficking.pdf, p. 2.
*Dell (2019), "Supply Chain Sustainability Progress 2018 Annual Report," https://corporate.delltechnologies.com/content/dam/delltechnologies/assets/corporate/pdf/progress-made-real-reports/scs-report-2018.pdf, p. 3. Accessed 3 January 2020. 
(3) Dell (2020), "Additional Disclosure," https://www.business-humanrights.org/sites/default/files/KnowTheChain%202020%20ICT%20Benchmark%20-%20Additional%20Disclosure%20-%20Dell.pdf. Accessed 3 February 2020. 
(4)*Dell (revised December 2017), "Dell Supplier Principles", https://i.dell.com/sites/doccontent/corporate/corp-comm/en/Documents/dell-supplier-principles.pdf, p. 5.
*"Statement Against Slavery and Human Trafficking", p. 2.
*Dell (2020), "Additional Disclosure." 
(5)*"Statement Against Slavery and Human Trafficking", p. 1. 
*Dell (2018), "Supply Chain Sustainability Progress", https://corporate.delltechnologies.com/content/dam/delltechnologies/assets/corporate/pdf/progress-made-real-reports/scs-report-2018.pdf, p. 34-39.</t>
  </si>
  <si>
    <t>(1) Not disclosed. Hexagon discloses undertaking 90 supplier audits in 2018, "focusing on social risk criteria in risk countries or risk industries". However, it does not disclose the percentage of overall suppliers audited.
(2)-(3) Not disclosed.
(4) Not disclosed. It discloses that "third party assessment is used in cases where an issue cannot be verified directly with the supplier." However, it does not provide evidence of qualification of the auditor to detect forced labor risks.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(5) Not disclosed.</t>
  </si>
  <si>
    <t>(1) Foxconn states in its 2020 Additional Disclosure that "[s]uppliers are categorized and monitored according to their CSR risks. For suppliers with high risk, an annual audit will be conducted in order to help them to reduce CSR risks. Those monitored/audited electronic components suppliers account for 80% of Foxconn total transaction value."
(2)-(4) Not disclosed.
(5) Foxconn discloses that of the 548 audits carried out in 2018, it did not find any "significant negative impact (such  as  forced  labor,  abuse  of  labor,  child  labor  and  violation  of  human  rights)." However, it does not disclose further details.</t>
  </si>
  <si>
    <t xml:space="preserve">(1) Foxconn (2020), "2020 Additional Disclosure", https://www.business-humanrights.org/sites/default/files/KTC%20ICT%20Benchmark%20Additional%20Disclosure%202020%20-%20Foxconn.pdf, p. 8.
(5) "Social and Environmental Responsibility Report", p. 41. </t>
  </si>
  <si>
    <t xml:space="preserve">(1) Not disclosed. HP discloses that it conducted 17 initial audits, 45 follow-up audits, and 55 full re-audits in 2018. It is not clear what percentage of the company's suppliers, or percentage of supplier spend that this covers.
(2) Not disclosed. The company reports conducting one unannounced audit in 2019 and does not disclose a percentage. In 2017 the company did not undertake unannounced audits, noting that 0% of its suppliers required an unannounced audit.
(3) HP discloses that during audits in 2017 it conducted interviews with 2,251 workers, 1,094 of which were male and 1,158 of which were female. 
(4) The company uses the RBA’s Validated Assessment Program (VAP), i.e. it conducts audits using an RBA approved audit firm with qualified auditors, with further quality assurance and verification undertaken by RBA.
(5) The company discloses that labor violations comprised 35% of major non-conformances identified with its supplier code of conduct in 2018. It also discloses that it identified eight "immediate priority findings" in 2018 (the most serious non-conformances) including four instances of recruitment-related fees and two issues of passport retention. 
HP also discloses rates of conformance of sites audited, with an 82% rate of conformance for risks of forced labor in 2018. </t>
  </si>
  <si>
    <t xml:space="preserve">(4) Infineon Technologies (March 2019), "Slavery and Human Trafficking Statement," https://www.infineon.com/dgdl/Infineon+Slavery+and+Human+Trafficking+Statement_March+2019.pdf?fileId=5546d461694c91a7016981d611190012. Accessed 10 October 2019. </t>
  </si>
  <si>
    <r>
      <t>Micron states in its 2017 Sustainability Report that it uses VAP audits. While in its 2019 Sustainability Report it does not disclose that it uses such audits, in 2020 it sent evidence of use of VAP for supplier audits.
(1)-(2)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[Micron states that some audits and visits are conducted by an internal Micron team</t>
    </r>
    <r>
      <rPr>
        <sz val="11"/>
        <color theme="5"/>
        <rFont val="Calibri"/>
        <family val="2"/>
        <scheme val="minor"/>
      </rPr>
      <t xml:space="preserve">, </t>
    </r>
    <r>
      <rPr>
        <sz val="11"/>
        <rFont val="Calibri"/>
        <family val="2"/>
        <scheme val="minor"/>
      </rPr>
      <t xml:space="preserve">but provides no further information on their qualification. It states that on-site supplier audits are also led by Global Quality through a collaboration with Global Procurement and technical stakeholders. It does not provide evidence that auditors are qualified to detect forced labor risks.] 
(5) Not disclosed. 
</t>
    </r>
  </si>
  <si>
    <t>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(3)-(4)*"2017 Sustainability Report", p. 23. 
*Micron (3 May 2019), "Supplier Quality Requirements Document", https://www.micron.com/-/media/client/global/documents/general/about/sqrd.pdf?la=en, p. 15.
*"Accelerating Sustainability: 2019 Sustainability Report".</t>
  </si>
  <si>
    <r>
      <t xml:space="preserve">(1) Not disclosed. Microsoft reports that in financial year 2019 it completed 652 audits of 423 factories (however the total number of first-tier factories is unclear). It further states that this includes 211 third party audits and 263 corrective action audits. However, the company does not disclose the percentage of suppliers audited. 
(2)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The company also reports that its teams provide training to third-party auditors "to help them sharpen their SEA knowledge and auditing skills." It states that it has conducted training for auditors in China in May 2019, including a total of 87 third party auditors. It states that the training sessions focused on its SEA audit requirements, including how to perform audits, conduct meetings, and collect evidence against audit criteria. 
[Microsoft reports that its labor and ethics auditors, for its Social and Environmental Accountability audit program, must be an RBA-approved auditor, or a certified auditor, or have completed training in SA8000. It does not disclose further detail on the qualifications of the auditors in relation to forced labor expertise.]
(5) Microsoft discloses that in financial year 2019, it identified six serious and 47 major findings relating to freely chosen employment. This included five serious incidents related to payment of recruitment fees, and 23 major incidents in the same category. The company discloses one serious finding related to retention of identification documents. Other findings related to forced overtime, contractual relationship, and restriction of freedom of movement. Additionally, </t>
    </r>
    <r>
      <rPr>
        <sz val="11"/>
        <color theme="9"/>
        <rFont val="Calibri"/>
        <family val="2"/>
        <scheme val="minor"/>
      </rPr>
      <t xml:space="preserve">Microsoft states that 22 of the non-conformances were identified at suppliers in China. </t>
    </r>
    <r>
      <rPr>
        <sz val="11"/>
        <rFont val="Calibri"/>
        <family val="2"/>
        <scheme val="minor"/>
      </rPr>
      <t xml:space="preserve">
Microsoft also discloses a breakdown of audit data which can be filtered by country. </t>
    </r>
  </si>
  <si>
    <t xml:space="preserve">(1) Microsoft (2019), "Devices sustainability at Microsoft," https://aka.ms/devicessustainability, p. 54. Accessed 9 October 2019. 
(3) Microsoft (2019), "Devices sustainability at Microsoft," p. 54. 
(4) *Microsoft (2019), "Devices sustainability at Microsoft," p. 56 and 74. 
*Microsoft (2019), "Devices sustainability at Microsoft," p. 54. 
(5) *Microsoft (2019), "Devices sustainability at Microsoft," p. 72. 
*Microsoft, "Microsoft responsible sourcing: non-conformance data," https://msit.powerbi.com/view?r=eyJrIjoiZDQ0NGEwNWMtMjM3MC00YTM4LWJhNDMtMDU0YjY4NjQ4YTM0IiwidCI6IjcyZjk4OGJmLTg2ZjEtNDFhZi05MWFiLTJkN2NkMDExZGI0NyIsImMiOjV9. Accessed 14 October 2019. 
</t>
  </si>
  <si>
    <t>(1) Not disclosed. Nintendo discloses carring out on-site inspections at 19 production sites of its suppliers. However, it does not disclose the percentage of suppliers audited.
(2)-(3) Not disclosed.
(4) Nintendo discloses that its audits are carried out both by Nintendo employees and by external auditors and that it provides "continuous training of new members who conduct on-site inspections (including a certification program for employees performing on-site inspections)". It states in its 2020 Additional Disclosure that it "uses an accredited third-party auditing organization with extensive experience related to the detection and assessment of forced labor" and that the auditors used can communicate in the local language of the facilities being audited.
(5) Not disclosed. The company discloses that through on-site inspections and third-party audits it identified risks of "labor management and practices", and health and safety but it does not provide additional detail on these findings and it is unclear whether this includes findings on forced labor.</t>
  </si>
  <si>
    <t>(1) Not disclosed. NVIDIA discloses conducting a risk assessment on 100% of all strategic suppliers but it does not disclose what percentage of its total suppliers this makes up. It also discloses requiring its suppliers in the top 80% of its spend to complete self-assessment questionnaires.
(2) Not disclosed.
(3) NVIDIA discloses that it uses the RBA's Validated Assessment Program (VAP) audits, which include worker interviews totaling at least the square-root of the total production and/or service workforce on site.
(4) The company is an RBA Full Member, and as such is required to audit 25% of high-risk major suppliers (may include own facilities) using an RBA approved audit firm or an RBA administered audit. [However, the company does not provide further details on the qualifications of the auditors to detect forced labor. ] The company uses the RBA’s VAP, i.e. it conducts audits using an RBA approved audit firm with qualified auditors, with further quality assurance and verification undertaken by RBA.
(5) Not disclosed. The company does not disclose any general audit findings including any violations revealed.</t>
  </si>
  <si>
    <t xml:space="preserve">(1) Qualcomm reports that 80% of its suppliers have completed an RBA Validated Audit Process in the last two years.
(2)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Qualcomm also reports that four of its employees are trained as RBA Labor and Ethics Lead auditors. 
(5) Not disclosed. </t>
  </si>
  <si>
    <r>
      <t xml:space="preserve">(1) Samsung reports that it conducted on-site audits of 407 suppliers in 2018 and 92 third-party audits. The company also states that it has approximately 2,400 suppliers. </t>
    </r>
    <r>
      <rPr>
        <sz val="11"/>
        <color theme="9"/>
        <rFont val="Calibri"/>
        <family val="2"/>
        <scheme val="minor"/>
      </rPr>
      <t>In its 2020 additional disclosure it reports that it audited 20.88% of its first-tier suppliers in 2018.</t>
    </r>
    <r>
      <rPr>
        <sz val="11"/>
        <rFont val="Calibri"/>
        <family val="2"/>
        <scheme val="minor"/>
      </rPr>
      <t xml:space="preserve">
[In relation to third-party audits, the company states that it has conducted audits based on RBA criteria on 306 suppliers cumulatively since 2013.] 
(2) Samsung reports that third-party audits conducted on its suppliers are unannounced. </t>
    </r>
    <r>
      <rPr>
        <sz val="11"/>
        <color theme="9"/>
        <rFont val="Calibri"/>
        <family val="2"/>
        <scheme val="minor"/>
      </rPr>
      <t xml:space="preserve">It reports that 92 third-party audits were conducted in 2018, equating to 3.85% of first-tier suppliers. </t>
    </r>
    <r>
      <rPr>
        <sz val="11"/>
        <rFont val="Calibri"/>
        <family val="2"/>
        <scheme val="minor"/>
      </rPr>
      <t xml:space="preserve">
(3) The company reports that the square root of the total employees for each supplier are interviewed as part of audits. 
(4) Samsung states that on-site audits are led by RBA-certified auditors, and an independent auditor "separate from the procurement organization within Samsung Electronics." It also states that "in order to cultivate qualified internal auditors who can supervise the working environments all times, we invite...employees to the process of RBA Labor &amp; Ethics training programme." However, it is unclear whether Samsung auditors have taken up these training programs.
(5) Samsung discloses that it discovered passport retention, recruitment fee payments, and non-conformances related to workers' living conditions following an inspection of supplier operations in Malaysia. It also discloses working hour violations in some Southeast Asian countries "for which we sharply expanded the number of third-party audit targets in 2018." The company also discloses compliance rates of its suppliers per item, including a 95% compliance rate on labor and human rights.</t>
    </r>
  </si>
  <si>
    <t>(1) *Samsung (2019), "Sustainability Report 2019", https://images.samsung.com/is/content/samsung/p5/uk/pdf/SustainabilityReport2019v2-en.pdf, p. 96. Accessed 18 September 2019. 
*Samsung (2020) "Additional Disclosure," https://www.business-humanrights.org/sites/default/files/2020-02%20KnowTheChain%20Addional%20Disclosure%20-%20Samsung.pdf, p. 15. Accessed 7 February 2020. 
(2) *Samsung (2020) "Additional Disclosure," p. 15.
(3-4) Samsung (2019), "Sustainability Report 2019", p. 96.
*Samsung, "Responsible Labor Practice", https://www.samsung.com/uk/aboutsamsung/sustainability/responsible-labor-practice/. Accessed 18 September 2019. 
(5) *Samsung (2019), "Modern Slavery Act Statement 2018", https://images.samsung.com/is/content/samsung/p5/uk/pdf/SEUK_Modern_Slavery_Statement_2018_Signed_0407.pdf, p. 7. Accessed 12 September 2019. 
*Samsung (2019), "Sustainability Report 2019", p. 97.</t>
  </si>
  <si>
    <t xml:space="preserve">(1)-(2)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[SK Hyinx discloses that its own employees “or a professional organization designated by SK Hynix” may monitor suppliers for “full compliance” with its Supplier Code of Conduct.” It discloses using the RBA’s VAP, which conducts audits using an RBA approved audit firm with qualified auditors, with further quality assurance and verification undertaken by RBA. However, it did not provide evidence of use of VAP in the past year, nor does it disclose details on what VAP entails.]
(5) The company discloses the "ratio of labor &amp; human rights assessment for past 3 years" to be 38.5% and the "ratio of labor &amp; human rights risks identified" to be 3.9%. However, it does not provide details of the violations revealed. </t>
  </si>
  <si>
    <t xml:space="preserve">(1-2)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Not disclosed. </t>
  </si>
  <si>
    <t>(1) Not disclosed. In its 2018 report TSMC states that 33 of its suppliers completed an internal audit (exceeding its target of 30 critical suppliers) and that the achievement rate for serious violation improvement reached 90.9% (exceeding its target of 80%) but it fails to disclose the percentage of suppliers audited.
(2) Not disclosed.
(3) Not disclosed. [The RBA's Validated Assessment Program (VAP) audits include worker interviews depending on the size of the size of the factory (with 20 worker interviews as a minimum). Whereas the company previously made its use of the VAP clear, its most recent report does not disclose a use of VAP.]
(4) TSMC states that it partly uses internal auditing and partly uses RBA-accredited auditors to assess suppliers' sustainability. However, it does not disclose further details on their qualifications, such as expertise in indentifying forced labor risks. [Whereas the company previously made its use of the RBA's Validated Assessment Program (VAP) clear, its most recent report does not disclose a use of VAP.]
(5) In its 2018 report the company states that out of the 74 suppliers audited by the TSMC Audit Team, the average score was 78 and there were no serious violations and out of the 33 suppliers audited by third party audit, the improvement rate for serious violdations was 90.9%. However, it does not disclose any data on the details of violations. It also states that it conducted a quarterly audit on "supplier's employees that work at TSMC factory sites for 7 consecutive days and other labor issues". It states that the number of workers working under these conditions has dropped by 51% since 2017. However, it is unclear whether this data relates to its supply chains. [In its 2016 report the company discloses a summary of audit scores, average non-compliances and most commonly found non-compliances, namely working hours, employment fees, labor health regulations, fire protection, climate change response and earthquake protection.]</t>
  </si>
  <si>
    <t xml:space="preserve">(1)-(5) *TSMC (2018), "TSMC Corporate Social Resonsibility Report", https://www.tsmc.com/download/csr/2018_tsmc_csr_report_published_May_2019/english/pdf/e_all.pdf, p. 76.
*TSMC (24 May 2017), "TSMC 2016 Corporate Social Responsibility Report", https://www.tsmc.com/download/csr/2017_tsmc_csr/english/pdf/e_all.pdf, p. 52. </t>
  </si>
  <si>
    <t>(1) Ericsson discloses that in 2018, 176 Code of Conduct audits were performed on its high-risk suppliers and that those audited were located in over 50 countries. It states that it “addressed” 98% of all suppliers in the 90% supplier spend and that it plans to increase this to 100% in 2020.
(2) Not disclosed. Ericsson states that it "does not perform non-scheduled visits unless there are special circumstances, as the company wants to promote trust, collaborating with its suppliers to improve" but that it "reserves the right to do it, as it is included in the agreements". It does not disclose a percentage of unannounced audits conducted.
(3) Ericsson states: "Worker interview sample size for full audits is as a standard for a two-day audit (factory site) 20 employees. On a one-day audit (non-manufacturing site, service provider), 10% of total employees or 10 will be interviewed, whichever is lesser, but minimum 3."
(4) Ericsson states in its 2020 Additional Disclosure: "[t]he Code of Conduct audits are performed by external party Intertek, with a broad experience in auditing the technology industry for the Corporate Social Responsibility area, including the topic of Human Rights, and a range of forced labor questions are included in the audits and with a large pool of auditors globally. As a compliment, the wider Contract Compliance audits are performed by internal Ericsson auditors (about 30 per year), by experienced auditors certified through an internal Ericsson certification process, also covering the Human Rights area". While it states that forced labor is included in audits, it does not disclose that auditors have expertise to detect forced labor.
(5) [Ericsson provides a graphic representing a 75% conformance, 9% warning and 16% critical rate of its audited suppliers.] It also provides a graphic to represent disaggregated supplier performance after follow-up, including on employment contracts, working hours and wages, forced labor and supply chain management.</t>
  </si>
  <si>
    <t xml:space="preserve">(1) and (5) Ericsson (2018) "Sustainability and Corporate Responsibility Report", https://www.ericsson.com/495ba6/assets/local/about-ericsson/sustainability-and-corporate-responsibility/documents/2018/sustainability-and-corporate-responsibility-report-2018.pdf, p. 180.
(2)-(5) Ericsson (2020), "2020 Additional Disclosure", https://www.business-humanrights.org/sites/default/files/KnowTheChain%202020%20ICT%20Benchmark%20-%20Additional%20Disclosure%20-%20Ericsson.pdf, p. 12. </t>
  </si>
  <si>
    <t xml:space="preserve">The company assesses "social risks, including human rights and forced labor" at suppliers, through supplier self-assessments. Some of those are "validate[d] ... with audits focused on labor risks". The company notes that "in 2018, TI validated SAQ responses for specific labor risk factors." It also audits high-risk suppliers.
(1) Not disclosed. The company states it "required about 400 supplier assessments in 2018 and 100% were completed." It also notes it has about 11,000 suppliers in total. However, it is unclear whether the company is referring to self-assessments only or whether it is referring to audits.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the VAP is carried out by "independent, third-party auditors specially trained in social and environmental auditing and the VAP audit protocol." However it did not provide evidence of use of VAP in the past year, nor does it disclose details on what VAP entails.]
(5) Not disclosed. </t>
  </si>
  <si>
    <t>Note: Texas Instruments (May 2019), "Anti-Human Trafficking Statement", http://www.ti.com/lit/ml/sszo047b/sszo047b.pdf, p. 2. Accessed 9 October 2019. 
(1), (3) and (4) Anti-Human Trafficking Statement", p. 2.</t>
  </si>
  <si>
    <t>(1) Not disclosed. Tokyo Electron discloses surveying key procurement suppliers accounting for more than 80% spend in 2019. However, this relates to self-assessments only. The company also states that it conducts on-site audits every three years for “suppliers who manufacture important components and at suppliers where quality issues have been found” but it does not disclose the percentage of suppliers audited.
(2)-(4) Not disclosed. 
(5) The company discloses that no ethical risks such as to human rights or forced labor were found in fiscal year 2019. However, it does not provide further details.</t>
  </si>
  <si>
    <t xml:space="preserve">(1)*Tokyo Electron (undated), "Supply Chain Management", https://www.tel.com/csr/procurement/supply-chain-management/. Accessed 12 September 2019. 
*Tokyo Electron (undated), "Supply Chain Communication", https://www.tel.com/csr/procurement/supply-chain-communication/. Accessed 12 September 2019.
(5) Tokyo Electron (undated), "TEL's CSR", https://www.tel.com/csr/telcsr/. Accessed 12 September 2019. </t>
  </si>
  <si>
    <t xml:space="preserve">(1) Western Digital states that annually, it audits 80% of its supply chain purchases. It also states that those suppliers must undergo a VAP audit every two years.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it uses the RBA’s VAP, i.e. that it conducts audits using an RBA approved audit firm with qualified auditors, with further quality assurance and verification undertaken by RBA. However it did not provide evidence of use of VAP in the past year, nor does it disclose details on what VAP entails.]
(5) Not disclosed. </t>
  </si>
  <si>
    <t xml:space="preserve">(1)-(3) Amazon (2019), "Amazon Supply Chain Standards Manual," https://d39w7f4ix9f5s9.cloudfront.net/ba/73/23a785f24c809ee05445d5ab623f/supplier-manual-5sep2019-final.pdf, p. 8, 11 and 21. Accessed 16 October 2019. </t>
  </si>
  <si>
    <t>(1) Amphenol (undated), "Amphenol Supplier Code of Conduct", https://www.amphenol.com/pdfs/APH_Supplier_Code_of_Conduct.pdf, p. 9. 
(3) "Amphenol Supplier Code of Conduct", p. 1.</t>
  </si>
  <si>
    <r>
      <t xml:space="preserve">(1) Apple reports that it partners with suppliers to develop corrective action plans. It reports that it may work with suppliers on the ground for the following months and providing them with tools and training to improve. 
(2) The company states that once the action plan has been completed, it conducts an on-site verification of improvements. 
(3) Apple reports that suppliers unwilling or unable to improve may be removed from its supply chains. </t>
    </r>
    <r>
      <rPr>
        <sz val="11"/>
        <color theme="9"/>
        <rFont val="Calibri"/>
        <family val="2"/>
        <scheme val="minor"/>
      </rPr>
      <t xml:space="preserve">The company also states that to date, 20 manufacturing facilities have been removed from its supply chains. </t>
    </r>
    <r>
      <rPr>
        <sz val="11"/>
        <rFont val="Calibri"/>
        <family val="2"/>
        <scheme val="minor"/>
      </rPr>
      <t xml:space="preserve">
(4) The company outlines the corrective action process for repayment of recruitment-related fees with its suppliers, when such a violation is identified through one of its specialized bonded labor audits. </t>
    </r>
    <r>
      <rPr>
        <sz val="11"/>
        <color theme="9"/>
        <rFont val="Calibri"/>
        <family val="2"/>
        <scheme val="minor"/>
      </rPr>
      <t xml:space="preserve">The supplier is notified of the violation; the supplier signs probation and repayment terms; the supplier submits a repayment plan to Apple for approval; the supplier makes the repayment to the worker; and a third-party auditor verifies the payment at the supplier site. </t>
    </r>
  </si>
  <si>
    <t>(1) Not disclosed. The company previously disclosed that it identified risks are communicated to suppliers via non-conformity reports and tracked internally in a central database ("ASML Issue Resolution System"). However, this information is no longer available.
(2) Not disclosed. 
(3) Not disclosed. [In 2018, the company disclosed on its website that its contracts may be terminated in case of repeated non-compliances; however this information seems no longer to be available]. The company does not disclose the potential consequences for suppliers that do not implement corrective actions to remedy the violations.  
(4) Not disclosed.</t>
  </si>
  <si>
    <t>(1)-(4)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*Sustainable suppliers, accessed 27 December 2017: https://www.asml.com/-sustainable-suppliers/en/s48360?dfp_fragment=stakeholders_3</t>
  </si>
  <si>
    <t xml:space="preserve">(1)-(3) Best Buy (2019), "Corporate Responsibility &amp; Sustainability Report," https://corporate.bestbuy.com/wp-content/uploads/2019/06/FY19-full-report-FINAL-1.pdf, pp. 41-42. Accessed 23 September 2019.  </t>
  </si>
  <si>
    <r>
      <t>1) Cisco uses the RBA’s Validated Audit Process (VAP), which includes corrective action plans with elements such as policy/procedure changes and training. It is also a RBA (Full) Member, and as such is required to audit 25% of high-risk major suppliers (this may include own facilities) and submit to the RBA corrective action progress reports. It further  states that it helps to support suppliers to make improvements and address specific audit findings by directing them to use the RBA Learning Academy.</t>
    </r>
    <r>
      <rPr>
        <sz val="11"/>
        <color theme="5"/>
        <rFont val="Calibri"/>
        <family val="2"/>
        <scheme val="minor"/>
      </rPr>
      <t xml:space="preserve">
</t>
    </r>
    <r>
      <rPr>
        <sz val="11"/>
        <rFont val="Calibri"/>
        <family val="2"/>
        <scheme val="minor"/>
      </rPr>
      <t xml:space="preserve">2) The company uses the RBA’s VAP, which includes closure audits on priority issues such as forced labor or bonded labor.
3) Cisco states in its Statement on the Prevention of Slavery and Human Trafficking that it uses supplier scorecards in the process of implementing corrective action plans and that where its standards are not met, it "may" terminate their relationship. It states in its 2019 Corporate Social Responsibiliy Report that if a supplier consistently fails to comply with its policies, it "may discontinue the relationship".
4) In its Statement on the Prevention of Slavery and Human Trafficking Cisco states that corrective actions may include the return of passports or reimbursement of paid recruitment fees. Cisco discloses an example where workers in China had paid medical exam fees and foreign migrant workers had paid "excessive recruitment fees". It further details that in one case it "commissioned a thorough investigation to assess the supplier’s conformance to Cisco’s Code, local laws, and international standards on ethical recruitment and employment". It states that this process identified workers who had paid fees, that those fees were immediately reimbursed to workers and that it </t>
    </r>
    <r>
      <rPr>
        <sz val="11"/>
        <color theme="9"/>
        <rFont val="Calibri"/>
        <family val="2"/>
        <scheme val="minor"/>
      </rPr>
      <t xml:space="preserve">provided localized training to suppliers and labor recruitment agencies. </t>
    </r>
  </si>
  <si>
    <t xml:space="preserve">(1) Corning states that a key part of its supplier assessment is the development of corrective action plans to remedy non-compliances identfiied. It states that these plans are created by Corning in collaboration with its third-party auditors and with the supplier's corporate social responsibility lead and senior management and that corrective action plans include timeframes. Where suppliers are deemed to have not made sufficient progress, it states that outcomes can include special programs to remedy compliance problems, warning letters, stop-work notices or termination of working agreements.
(2) Corning states that its suppliers will be subject to frequent progress reviews when working with a corrective action plan and that corrective action plans for the highest risk suppliers are reviewed by senior corporate leadership including its Corporate Risk Council. It states that it conducts follow-up meetings with suppliers either daily or weekly to assess their progress against remediation plans and that this is managed by certified in-house auditors. It states that this process is finalised however, by third-party auditors.
(3) Corning states that it reserves the right to terminate supplier relationships where corrective action plans are either not followed [or are inappropriate in the circumstances]. It states that other possible outcomes include the implementation of projects to remedy compliance problems, warning letters, third-party investigation and stop-work notices.
(4) Not disclosed. Corning does not disclose details of a corrective action plan in practice.
</t>
  </si>
  <si>
    <t>(1) Dell discloses that it may undertake "frequent onsite compliance auditing at Supplier's expense". It discloses collaborating with industry peers through the Responsible Labor Initiative by using the Fair Hiring Initiative to address identified risks in the supply chain to drive accountability and corrective actions with suppliers." The company states that the social and environmental responsibility team work with suppliers "to determine the root cause, provide targeted capability building and monitor corrective action plans to closure." It also states that timeliness and completeness of corrective action plans are measured in supplier quarterly business reviews. 
(2) The company reports that suppliers are required to address non-compliances through developing corrective action plans, and states that audit findings remain open until they have been verified through closure audits. 
(3) Dell reports that if issues are not resolved within agreed time frames "they may be escalated for additional support or impact future business with a supplier." 
(4) [Dell discloses that it identified 16 supplier sites in which workers were charged recruitment fees and worked with their suppliers to return $825,000 USD in fees to workers.] In its sustainability report, it discloses that in one instance it discovered fees were being charged at a sub-tier supplier. It reports that in order to build the factory's capabilities to address the findings, it collaborated with the Fair Hiring Initiative to provide training for factory management and labor agents on the risks of forced labor and unethical recruitment practices. It states that the factory has successfully completed a corrective action plan "and a closure audit verified the issue has been remediated."</t>
  </si>
  <si>
    <t xml:space="preserve">(1) *Dell (revised December 2017), "Dell Supplier Principles", https://i.dell.com/sites/doccontent/corporate/corp-comm/en/Documents/dell-supplier-principles.pdf, p. 5.
*Dell (July 2019), "Statement Against Slavery and Human Trafficking",  https://i.dell.com/sites/doccontent/corporate/corp-comm/en/Documents/dell-california-trafficking.pdf, p. 2.
*Dell (2020), "Additional Disclosure," https://www.business-humanrights.org/sites/default/files/KnowTheChain%202020%20ICT%20Benchmark%20-%20Additional%20Disclosure%20-%20Dell.pdf. Accessed 3 February 2020. 
(2) Dell (2019), "Supply Chain Sustainability Progress 2018 Annual Report," https://corporate.delltechnologies.com/content/dam/delltechnologies/assets/corporate/pdf/progress-made-real-reports/scs-report-2018.pdf, p. 34. Accessed 3 January 2020.
(3)  Dell (2019), "Supply Chain Sustainability Progress 2018 Annual Report," p. 40. 
(4) [*Dell (July 2019), "Statement Against Slavery and Human Trafficking", p. 1.]
*Dell (2019), "Supply Chain Sustainability Progress 2018 Annual Report," p. 40. </t>
  </si>
  <si>
    <r>
      <t>(1) In any case of non-compliance the company states that its suppliers are required to produce a detailed corrective action plan within 30 days of discovery of any non-conformance which outlines the steps it will take to resolve the issue. The company then reviews this corrective action plan and either approves it or requires amendments.
(2) The company states that it verifies the implementation of corrective action plans through audits carried out by either company employees or third-party auditors who will re-examine the initial finding through a site visit. It also requires suppliers in high-risk locations to provide monthly reporting on key performance indicators including working hours and the employment of vulnerable worker groups.
(3) Not disclosed.</t>
    </r>
    <r>
      <rPr>
        <sz val="11"/>
        <color theme="5"/>
        <rFont val="Calibri"/>
        <family val="2"/>
        <scheme val="minor"/>
      </rPr>
      <t xml:space="preserve"> </t>
    </r>
    <r>
      <rPr>
        <sz val="11"/>
        <rFont val="Calibri"/>
        <family val="2"/>
        <scheme val="minor"/>
      </rPr>
      <t xml:space="preserve">The company states that if a supplier fails to meet its requirements in terms of preventing risks of forced labor and human trafficking in its supply chains or has a critical finding this will have a direct impact on business awards. In any instance of non-compliance each supplier receives “a significant penalty” in their SER scorecard which directly influences the company’s procurement relationships with suppliers. It further states that violations of the company policies "may result in disciplinary action, up to and including termination." However, the company does not disclose that termination will occur only where corrective actions aren't taken. In its 2020 additional disclosure, the company states that as a first step, it works with suppliers to improve labor conditions. It states that it adheres to the UNGP approach of using company leverage to incentivize suppliers to prevent, mitigate or remediate human rights impacts, but does not clarify consequences taken in cases of repeated non-confirmance. 
(4) HPE discloses that it received allegations regarding labor abuses at a supplier in China. It states that it conducted an unannounced investigation at the supplier and that its senior procurement team engaged with the supplier management to communicate the improvements that it required. </t>
    </r>
    <r>
      <rPr>
        <sz val="11"/>
        <color theme="9"/>
        <rFont val="Calibri"/>
        <family val="2"/>
        <scheme val="minor"/>
      </rPr>
      <t>It states it "commissioned a third party to review findings, assess root causes, co-create an improvement plan with supplier management; help supplier management engage with their workers, facilitate improvements and training, and monitor supplier improvements and performance, including regular check-ins with workers to ensure the improvements impact their experience."</t>
    </r>
  </si>
  <si>
    <t xml:space="preserve">(1) Hexagon discloses that where suppliers fail to comply with its compliance requirements, it “engages with the supplier and conducts an impact assessment to understand the root cause”. It states that “appropriate follow-up actions consist of taking suitable actions to ensure that the issue will not be repeated”.
(2) Not disclosed. 
(3) Not disclosed. The company discloses that where “infringements are deemed significant and intentional, Hexagon will terminate the supplier contract and will seek a sourcing alternative”. However, it appears as though it immediately terminates supplier relationships, rather than terminating them after repeated failure to implement corrective action plans.
(4) Not disclosed. </t>
  </si>
  <si>
    <r>
      <t xml:space="preserve">(1) Intel discloses that suppliers must draft comprehensive corrective action plans to address audit findings. It also uses the RBA’s Validated Audit Process (VAP), which includes corrective action plans with elements such as policy/procedure changes and training.
(2) The company uses the RBA’s VAP, which includes closure audits on priority issues such as forced labor or bonded labor. Intel states that it monitors progress until the issues are resolved. It also states that it meets with suppliers to validate prevention practices. 
(3) The company reports that when suppliers are not sufficiently implementing corrective actions, or their actions do not result in sustainable change, it </t>
    </r>
    <r>
      <rPr>
        <sz val="11"/>
        <color theme="9"/>
        <rFont val="Calibri"/>
        <family val="2"/>
        <scheme val="minor"/>
      </rPr>
      <t xml:space="preserve">works with the supplier to implement a "get well action plan". </t>
    </r>
    <r>
      <rPr>
        <sz val="11"/>
        <rFont val="Calibri"/>
        <family val="2"/>
        <scheme val="minor"/>
      </rPr>
      <t xml:space="preserve">It additionally states that if satisfactory progress is not made, it is prepared to take further action "such as not awarding new business until issues are resolved, placing the supplier on a 'conditional use' status, or ending the supplier relationship." Intel states that it's Supply Chain Sustainability Management Review Committee reviews the action plans quarterly. 
(4) Intel discloses that at one supplier that employed a large number of foreign migrant workers, it found that fees had been paid, contracts were not in workers native language, and workers were paying ongoing fees equal to 7% or more of their monthly pay for certain services. It states that after a number of meetings the supplier agreed to address the issues and they collaborated on a detailed corrective action plan, tracked its progress, and verified that the violations had been corrected - including that workers were being repaid for fees. 
It also reports that of 48 violations identified in 2018, 16 are closed, 14 are on track, and 18 are overdue. 
</t>
    </r>
    <r>
      <rPr>
        <sz val="11"/>
        <color theme="9"/>
        <rFont val="Calibri"/>
        <family val="2"/>
        <scheme val="minor"/>
      </rPr>
      <t>The company also notes that it has spoken to workers in Malaysia, Singapore and Taiwan before and during audits, but also after audits to ensure "to ensure passports and monies were returned, contracts were corrected and living conditions have improved."</t>
    </r>
  </si>
  <si>
    <t>(1) Lam Research discloses that its suppliers who fail to comply with its policies, “are subject to corrective action," but does not provide further detail. up to and including termination” [note KTC does not encourage termination of supplier relationships without first working with suppliers on corrective action plans]. However, it does not provide additional detail on the corrective action process itself.
(2) Not disclosed.
(3) Not disclosed. Lam Research discloses that its suppliers who fail to comply with its policies, “are subject to corrective action up to and including termination” However, it seems that the company may terminate supplier relationships where non-conformances are identified, rather than following non-compliance with corrective action plans. 
(4) Not disclosed.</t>
  </si>
  <si>
    <t>Micron states in its 2017 Sustainability Report that it uses the RBA’s Validated Assessment Program (VAP) audits. While in its 2019 Sustainability Report it does not disclose in  that it uses such audits, in 2020 it sent evidence of use of VAP for supplier audits.
(1) The company uses the RBA’s VAP, which includes corrective action plans with elements such as policy/procedure changes and training.”[Further, Micron states that it "may" develop improvement plans, corrective action plans, scorecard reviews or other plans for any suppliers found to be non-compliant. However, it does not disclose details on a corrective action process used.] 
(2) The company uses the RBA’s VAP, which includes closure audits on priority issues such as forced labor or bonded labor.
(3) Not disclosed. Micron states that suppliers found to be non-compliant may be removed from its supply base. However, this approach of automatic termination does not demonstrate constructive engagement with suppliers.
(4) Micron states that part of a risk assessment done withe the RBA revealed dorm overcrowding of workers. It states that it "expects" this supplier to make improvements to workers' living conditions and that it will continue to investigate the journeys of migrant workers among its key suppliers and to address forced labor violations. However, it does not provide further detail.</t>
  </si>
  <si>
    <t xml:space="preserve">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(1)-(3) "Accelerating Sustainability: 2019 Sustainability Report", p. 33.
(4) "Accelerating Sustainability: 2019 Sustainability Report", p. 35. </t>
  </si>
  <si>
    <t xml:space="preserve">(1)-(2) Murata Manufacturing (April 2018), "Additional Disclosure", https://www.business-humanrights.org/sites/default/files/2018-04%20KnowTheChain%20ICT%20-%20Murata.pdf, p. 11. Accessed 28 August 2019. </t>
  </si>
  <si>
    <t>(1) The company uses the RBA’s Validated Audit Process (VAP), which includes corrective action plans with elements such as policy/procedure changes and training. 
(2) The company uses the RBA’s VAP, which includes closure audits on priority issues such as forced labor or bonded labor.
(3) Not disclosed.
(4) It discloses that where it discovers violations of its policy relating to employment and recruitment fees it requires its suppliers to return such fees to workers. It also discloses that it reviewed six VAP audits of its strategic suppliers and that it engaged eight of its suppliers on their corrective actions plans. It further discloses that one of the common findings resulting from the audits included working hours and that it worked with suppliers to track working hours and to address and comply with its "zero hiring fees" policy.</t>
  </si>
  <si>
    <r>
      <t xml:space="preserve">(1) The company reports that improvement tasks should be completed within 30 days. It states that those suppliers that are required to take corrective measures may be subject to penalties such as reductions on transaction volume and restrictions on additional transactions. It also states that suppliers will implement improvement measures on their own. 
(2) Samsung states that it conducts closure audits to verify that improvement actions have been implemented. 193 such audits have been conducted since 2013.
(3) The company states that it replaced contractors that could not meet its corrective action requirements by the agreed deadline. 
(4) [At a supplier facility in Malaysia, the company reports that corrective actions included repayment of recruitment fees, ensuring migrant worker passports were not kept by the employer, and improving workers' hostel conditions and facilities.] </t>
    </r>
    <r>
      <rPr>
        <sz val="11"/>
        <color rgb="FFFF0000"/>
        <rFont val="Calibri"/>
        <family val="2"/>
        <scheme val="minor"/>
      </rPr>
      <t xml:space="preserve">
</t>
    </r>
    <r>
      <rPr>
        <sz val="11"/>
        <rFont val="Calibri"/>
        <family val="2"/>
        <scheme val="minor"/>
      </rPr>
      <t>The company also discloses that in 2017, third-party audit outcomes demonstrated that compliance with working hours and the guarantee of holidays was lower than it was previously.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t>
    </r>
  </si>
  <si>
    <t>(1) SK Hynix discloses that it “may designate the deadline and the level of corrective actions when the Code [Supplier Code of Conduct] is violated”. It also discloses that it requires suppliers to establish a management system that will include management of a corrective action process”. However, it does not disclose details on the process used. [It also uses the RBA’s Validated Audit Process (VAP), which includes corrective action plans with elements such as policy/procedure changes and training. However it does not provide evidence that VAP has been used for supplier audits in the past year.]
(2) Not disclosed. [The company states that it uses the RBA’s VAP, which includes closure audits on priority issues such as forced labor or bonded labor. However it does not provide evidence that VAP has been used for supplier audits in the past year.]
(3) Not disclosed. 
(4) Not disclosed. It discloses that in 2018 93.4% of suppliers with high risk who established a corrective action plan made improvements and that 100% of suppliers with corrective action plans made improvements in 12 months. However, it does not provide any further detail on the corrective action process.</t>
  </si>
  <si>
    <r>
      <t xml:space="preserve">(1) STMicroelectronics states that suppliers who complete self-assessment questionnaires must have a corrective action plan. However, it does not disclose detail on how it supports suppliers in developing and implementing corrective action plans, or actions taken in the meantime. 
(2) Not disclosed. The company discloses that in 2018 it strengthened its follow up of corrective actions "to improve the monitoring of our suppliers." It does not disclose further detail as to how follow up is conducted.
(3) Not disclosed. The company states that it terminated relationships with two suppliers in 2018 because of a negative social or environmental impact, but it is not clear whether this was a consequence of a failure to take corrective action. It also discloses a table showing the number of suppliers terminated as a result of negative social or environmental impact, but does not disclose whether suppliers were immediatedly terminated or only after not implementing corrective actions. 
(4) STMicroelectronics discloses an example of follow up on corrective actions to ensure that all workers had employment contracts at a goods transportation supplier (one of its indirect service suppliers). </t>
    </r>
    <r>
      <rPr>
        <sz val="11"/>
        <color theme="9"/>
        <rFont val="Calibri"/>
        <family val="2"/>
        <scheme val="minor"/>
      </rPr>
      <t>It provided a quote from a supplier worker noting that they received a formal employment contract (i.e., confirming the corrective action was implemented).</t>
    </r>
    <r>
      <rPr>
        <sz val="11"/>
        <rFont val="Calibri"/>
        <family val="2"/>
        <scheme val="minor"/>
      </rPr>
      <t xml:space="preserve"> However, it does not disclose further details, such as how it worked with the supplier to bring about those improvements.</t>
    </r>
  </si>
  <si>
    <t>(1) TSMC stated in its 2016 CSR Report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Not disclosed. The company previously disclosed using the RBA's Validated Audit Process (VAP), which includes closure audits on priority issues such as forced labor or bonded labor but its most recent report does not disclose a use of VAP. [The company also discloses its process involves a step for "rectification evidence" but does not disclose further detail.]
(3) TSMC states in its 2016 report (published in 2017) that potential consequences include the reduction of order volume or the termination of business relationships in case of "significant negatives".
(4) Not disclosed.</t>
  </si>
  <si>
    <t>(1)-(2)*TSMC (2018), "TSMC Corporate Social Resonsibility Report", https://www.tsmc.com/download/csr/2018_tsmc_csr_report_published_May_2019/english/pdf/e_all.pdf.
*TSMC (24 May 2017), "TSMC 2016 Corporate Social Responsibility Report", https://www.tsmc.com/download/csr/2017_tsmc_csr/english/pdf/e_all.pdf, p. 52. 
(3) TSMC (2017), "Corporate Social Responsibility Report 2016",  http://www.tsmc.com/download/csr/2017_tsmc_csr/english/pdf/e_all.pdf, p. 52. [The report seems to have been published in April or May 2017, and refers to some activities in Febraury and April 2017.]
(4) TSMC (2018), "TSMC Corporate Social Resonsibility Report", https://www.tsmc.com/download/csr/2018_tsmc_csr_report_published_May_2019/english/pdf/e_all.pdf, p. 75.</t>
  </si>
  <si>
    <t>(1) The company reports that where non-conformances are identified during audit, it requires suppliers to develop a corrective action plan and follows standard RBA procedures to ensure that actions are implemented in sufficient time. No further detail is disclosed. [The company uses the RBA’s Validated Audit Process (VAP), which includes corrective action plans with elements such as policy/procedure changes and training. However it does not disclose evidence that VAP has been used for supplier audits in the past year.]
(2) Not disclosed. [The company uses the RBA’s VAP, which includes closure audits on priority issues such as forced labor or bonded labor. However it does not disclose evidence that VAP has been used for supplier audits in the past year.]
(3-4) Not disclosed.</t>
  </si>
  <si>
    <t>(2)-(4) The company did not respond to the allegation.</t>
  </si>
  <si>
    <t xml:space="preserve">(1) Panasonic states that since 2011 it has been participating in OECD Due Diligence Guidance for Responsible Supply Chains of Minerals from Conflict-Affected and High-Risk Areas projects (currently, the Forum on Responsible Mineral Supply Chains). 
It also states that it promotes responsible minerals procurement throughout its entire supply chain. It states that it uses the Conflict Minerals Reporting Template (CMRT) and the Cobalt Reporting Template (CRT) issued by the Responsible Minerals Initiative (RMI) and that it participates as a presenter at investigative briefings held by the Japan Electronics and Information Technology Industries Association's (JEITA) Responsible Minerals Trade Working Group. It reports that as part of the working group it works "to have smelters and refiners that have not yet participated in RMAP audited and certified." It does not explicitly disclose details on steps it is taking toward responsible raw material sourcing that address forced labor.
(2)-(4) Not disclosed. </t>
  </si>
  <si>
    <t>(1) *Panasonic, "Responsible Supply Chain: Responsible Minerals Procurement", https://www.panasonic.com/global/corporate/sustainability/supply_chain/minerals.html. Accessed 7 February 2020.
*Panasonic (2019), "Sustainability Data Book 2019", https://www.panasonic.com/global/corporate/sustainability/pdf/sdb2019e.pdf#page=154, p. 120-121.</t>
  </si>
  <si>
    <t xml:space="preserve">(1) Infineon discloses a supplier code of conduct concerning the responsible sourcing of conflict minerals. It reports that it is a member of the Responsible Mineral Initiative and has adopted a standardized process in its organization based on the OECD Due Diligence Guidance [the guidance includes some assessment of forced labor risks]. It states that it identified 100% of potential suppliers of conflict minerals and all were evaluated. It states that it asks suppliers to purchase raw mateirals only from smelters that meet RMAP requirements. However the company does not provide further information as to how it addresses forced labor risks specifically at raw material level. 
(2) Not disclosed. 
(3) Not disclosed. The company states that it has a supplier management portal which is used for supplier evaluation. It states "compliance with our requirements in the area of corporate social responsibility is highly relevant when selecting new suppliers, evaluating existing suppliers, and also for further supplier development." However, it does not disclose further information as to whether it rewards suppliers with good supply chain labor practices.
(4) Not disclosed. </t>
  </si>
  <si>
    <t xml:space="preserve">(1) *Infineon, "Supplier Code of Conduct concerning the Responsible Sourcing of Conflict Minerals," https://www.infineon.com/dgdl/IFX+Supplier+Conflict+Minerals+Code+2018-09_final.pdf?fileId=5546d461658b89890165c3a140250007. Accessed 10 October 2019. 
*Infineon Technologies (2018), "Sustainability at Infineon," https://www.infineon.com/dgdl/Sustainability+at+Infineon+2018.pdf?fileId=5546d461673c11be01673c2964ad0000, p. 36. Accessed 10 October 2019. 
(3) Infineon Technologies (March 2019), "Slavery and Human Trafficking Statement," https://www.infineon.com/dgdl/Infineon+Slavery+and+Human+Trafficking+Statement_March+2019.pdf?fileId=5546d461694c91a7016981d611190012. Accessed 10 October 2019. </t>
  </si>
  <si>
    <t xml:space="preserve">(1) The company reports that it is a member of the Responsible Minerals Initiative and states that it uses RMAP as part of its due diligence. In addition, it states that its due diligence process is designed to " to conform in all material respects with the OECD Due Diligence Guidance for Responsible Supply Chains of Minerals from Conflict-Affected and High-Risk Areas." It does not disclose further information as to how it addresses forced labor risks in raw material sourcing. 
(2) Not disclosed. Texas Instruments states that it "consciously consider[s] sustainability in our purchasing decisions, and have guidelines in place for purchasing" but the guidelines do not appear to be publicly available and it does not disclose further detail. 
(3) The company discloses that it tracks the performance of critical suppliers in its cost, environmental and social responsibility, technology, assurance of supply and quality (CETRAQ) system. It states that this program encourages "continuous improvement through regular supplier performance discussions and review of progress towards supplier improvement plans." The company reports that suppliers with outstanding performance on CETRAQ will be considered for the company's annual supplier excellence award, but does not disclose whether suppliers would also receive increased orders based on good performance.
(4) Not disclosed. </t>
  </si>
  <si>
    <r>
      <t>(1) Ericsson states that its position on human rights extends to its entire supply chain including responsible raw materials sourcing and that this is reinforced through a supplier self-assessment on its Code of Conduct for Business Partners carried out before choosing suppliers. It also states that its Code of Conduct requires suppliers to implement due diligence measures in line with the OECD Due Diligence Guidelines which includes a consideration of forced labor risks. It states that, "[i]ntegrity screening is done using an external global screening tool provided by Dow Jones... for potential suppliers and on a weekly basis for current suppliers". It states that "human rights issues, including possible issues connected to raw minerals, conflict minerals or forced labor connected to a company found in the adverse media entities data set will lead to alerts for the supplier, to be investigated by Ericsson." It does not disclose how such risks would be addressed. 
[It also states that its Sensitive Business Policy “aims to emphasize Ericsson’s commitment to respecting human rights in its business engagements and operations”. It states that its Sensitive Business Board is responsible for ensuring that its business opportunities and engagements are conducted according to this policy and that where a high-risk business opportunity is identified, a sensitive business process must be followed.] 
It does not disclose further information as to how forced labor risks specifically are addressed at raw material level. 
(2) Not disclosed.
(3) Ericsson states that it has "status and risk card[s]" for major suppliers which are reviewed regularly with the suppliers and the supplier relationship manager and states that these cards assess performance on compliance with the Code of Conduct. It states that "[t]his performance card acts as input for further engagements". [It is assumed that "code of conduct" refers to the supplier code, as the company's own code has a different title: Code of Business Ethics]. However, no further detail is disclosed</t>
    </r>
    <r>
      <rPr>
        <sz val="11"/>
        <color rgb="FFFF0000"/>
        <rFont val="Calibri"/>
        <family val="2"/>
        <scheme val="minor"/>
      </rPr>
      <t>.</t>
    </r>
    <r>
      <rPr>
        <sz val="11"/>
        <rFont val="Calibri"/>
        <family val="2"/>
        <scheme val="minor"/>
      </rPr>
      <t xml:space="preserve">
(4) Not disclosed.</t>
    </r>
  </si>
  <si>
    <t xml:space="preserve">Amphenol (2018), "Conflict Minerals Report", https://www.amphenol.com/investors/governance/conflict_minerals. Accessed 4 October 2019. </t>
  </si>
  <si>
    <t>(1) BOE (2018), "Corporate Social Responsibility Report", https://cloud.waterdrop.cc/index.php/s/on48ZPc66XvsTOL/download, p. 47.
(2) BOE (2018), "Corporate Social Responsibility Report", https://cloud.waterdrop.cc/index.php/s/on48ZPc66XvsTOL/download, p. 44.</t>
  </si>
  <si>
    <r>
      <t xml:space="preserve">(1) Corning has adopted a Conflict Minerals Policy. It states that in 2020 it will broaden its vigilance beyond conflict minerals to include cobalt and other minerals deemed to be from conflict-affected and high risk-areas. It states that it has become a member of the RMI “to expand our industry collaborative efforts through RMI membership and to utilize RMI’s flagship Responsible Minerals Assurance Process (RMAP) through our supply chain” and also discloses that it requires suppliers to source only from smelters that are compliant with RMAP. It further states that it requires suppliers to have a due diligence framework in place that is aligned with the OECD Due Diligence Guidance for Responsible Supply Chains of Minerals from Conflict-Affected and High-Risk Areas. It does not disclose further active efforts toward responsible raw material sourcing and how forced labor risks specifically are addressed.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(3) Not disclosed. As above, the company discloses adopting responsible purchasing practices. However, it notes that the "average length of contracts is two years," but does not disclose procurement incentives to reward good labor practices of suppliers or how such relationships are used to ensure good labor practices.
(4) As above in (2), Corning states that it "conducts responsible and sustainable procurement practices to encourage good labor practices and reduce the risk of human trafficking and forced labor with the supply chain". </t>
    </r>
    <r>
      <rPr>
        <sz val="11"/>
        <color theme="9"/>
        <rFont val="Calibri"/>
        <family val="2"/>
        <scheme val="minor"/>
      </rPr>
      <t xml:space="preserve">It states that efforts include that: "97% of small disadvantaged suppliers are paid in 60 days or less; average length of contracts is two years; [and] only 15% of orders are changed after an order is placed". </t>
    </r>
  </si>
  <si>
    <t xml:space="preserve">(1) Not disclosed. The company states it does not support the use of conflict minerals, or purchase them. It states suppliers are responsible for conducting due diligence. However, it does not disclose any detail on how it addresses the risk of forced labor in raw material sourcing. 
(2) Not disclosed. 
(3) Not disclosed. Hangzhou Hikvision discloses that it is "dedicated to mutually beneficial long-term stable partnerships with suppliers." However, it does not disclose any information on how it uses such long term relationships to ensure good labor conditions in its supply chains. 
It also reports that it evaluates the environmental, social and governance system of suppliers and rates them based on the results, but gives no detail as to what this includes and whether it includes forced labor. 
(4) Not disclosed. </t>
  </si>
  <si>
    <t xml:space="preserve">Hoya, "Responses to Conflict Minerals," http://www.hoya.com/ar2019/esg/procurement.html. </t>
  </si>
  <si>
    <t>(1) Not disclosed. The company states that it asks suppliers to complete conflict minerals reporting templates but provides no further details. 
(2)-(4) Not disclosed.</t>
  </si>
  <si>
    <t>Hexagon (March 2019), "Sustainability Report 2018", https://vp208.alertir.com/afw/files/press/hexagon/HEXAGON_Sustainability_Report_2018.pdf</t>
  </si>
  <si>
    <t xml:space="preserve">(1)-(4) *Kyocera Group (30 May 2018), "Form SD, Specialized Disclosure Report", https://www.kyocera.co.jp/ir/library/pdf/cmr/cmr180530.pdf, p. 4-10.
</t>
  </si>
  <si>
    <t>(1) The company discloses that it executes due diligence on minerals in its supply chains in conformance with the OECD Due Diligence Guidance. It states that it is a founding member of the Responsible Minerals Initiative and that it relies on "independent third-party auditing programs, such as the Responsible Minerals Assurance Process, LBMA, and RJC", which include an assessment of forced labor, to coordinate audits. It states that it has provided leadership including in the Smelter Engagement team and the due diligence team. It does not disclose the steps it is taking toward responsible raw materials sourcing outside of this.
(2)-(4) Not disclosed.</t>
  </si>
  <si>
    <t>Note:*Tokyo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3.
*Tokyo Electron (undated), "Supply Chain Management", https://www.tel.com/csr/procurement/supply-chain-management/. Accessed 12 September 2019.</t>
  </si>
  <si>
    <r>
      <t xml:space="preserve">(1) HP discloses that it was part of the launch of the Responsible Cobalt Initiative, and as such conducts due diligence consistent with the OECD Due Diligence Guidelines, promotes cooperation with the Democratic Republic of the Congo and civil society, and develops a communication strategy to communicate progress to workers. 
The company is also a member of the Responsible Minerals Initiative, through which it reports that it develops and shares training, templates, and white papers. The company states that it has been instrumental in the development of the RMI's RMAP. It also reports that it is a member of the European Partnership for Responsible Minerals.
However, it does not disclose further information on how it addresses forced labor risks specifically through this initiative. 
It does not disclose other initiatives which address forced labor in raw material sourcing. 
(2) HP discloses that it is supporting suppliers "to improve their forecasting ability, track shifts and working hours more accurately, and hire workers directly instead of by contract." It also states that its suppliers have implemented IT systems to improve management of shifts. It further notes that "improved communication and longer lead times" provided to one of its suppliers led to "better scheduling and less volatility, </t>
    </r>
    <r>
      <rPr>
        <sz val="11"/>
        <color theme="9"/>
        <rFont val="Calibri"/>
        <family val="2"/>
        <scheme val="minor"/>
      </rPr>
      <t>with workers now assigned 8-hour instead of 12-hour shifts."</t>
    </r>
    <r>
      <rPr>
        <sz val="11"/>
        <rFont val="Calibri"/>
        <family val="2"/>
        <scheme val="minor"/>
      </rPr>
      <t xml:space="preserve">
(3) HP reports that it uses its social and environmental responsibility manufacturing supplier scorecard to measure and incentivize supplier performance. It states that this includes audit results, and "suppliers who have exceptional performance in these areas are scored with a multiplier and realize a benefit in their commercial relationship with HP." Additionally, it states that it used the scorecard to evaluate suppliers representing about 43% of manufacturing spend in 2018. [HP also reports that its average supplier score on scorecards is 87.5%, and that this has increased from 75% in 2016.]  
(4)</t>
    </r>
    <r>
      <rPr>
        <sz val="11"/>
        <color theme="9"/>
        <rFont val="Calibri"/>
        <family val="2"/>
        <scheme val="minor"/>
      </rPr>
      <t xml:space="preserve"> HP discloses that by increasing its lead times with one of its final assembly suppliers and improving communication, workers are now assigned 8 hour instead </t>
    </r>
    <r>
      <rPr>
        <sz val="11"/>
        <rFont val="Calibri"/>
        <family val="2"/>
        <scheme val="minor"/>
      </rPr>
      <t>of 12 hour shifts. It reports that this has led to better scheduling and less volatility. 
As per (2), the company additionally states that it used social and environmental responsibility manufacturing scorecards to evaluate suppliers representing about 43% of manufacturing spend in 2018.</t>
    </r>
  </si>
  <si>
    <t xml:space="preserve">(1) *HP (July 2018), "HP Inc. Report on Cobalt", http://h20195.www2.hp.com/V2/GetDocument.aspx?docname=c05532620. Accessed 10 September 2019. 
*HP (2019), "Sustainable Impact Report 2018", http://www8.hp.com/h20195/v2/GetPDF.aspx/c06293935.pdf, p. 76. Accessed 6 September 2019. 
*HP (2019), "Specialized Disclosure Report," http://www8.hp.com/us/en/pdf/sustainability/conflictminerals.pdf. Accessed 9 September 2019. 
(2) HP (2019), "Sustainable Impact Report 2018", http://www8.hp.com/h20195/v2/GetPDF.aspx/c06293935.pdf, p. 74 and 82. Accessed 6 September 2019. 
(3) *HP (March 2019), "Modern Slavery Act Transparency Statement", https://h20195.www2.hp.com/V2/GetDocument.aspx?docname=c05388050, p. 5. Accessed 5 September 2019. 
(4) *HP (2019), "Sustainable Impact Report 2018", http://www8.hp.com/h20195/v2/GetPDF.aspx/c06293935.pdf, p. 34. Accessed 6 September 2019. </t>
  </si>
  <si>
    <t>The company's supplier code of conduct manual includes a "tip" for suppliers which suggests that purchasing practices can impact workers. 
It states that suppliers should make sure "orders, payment terms, and production timelines don't conflict with payment of legally-required wages" and that changes to purchase orders should not "violate commitments to wages or working hours." 
However, the company does not disclose  information on how it ensures its own purchasing practices do not negatively impact workers in its supply chains beyond measures relating to the sourcing of conflict minerals.
(1) Not disclosed. Amazon states that it designed its due diligence measures for sourcing conflict minerals in accordance with the OECD’s Due Diligence Guidance which includes reference to forced labor risks. It does not disclose any further detail or outcomes of this process, or the steps it is taking toward responsible raw materials sourcing outside of this.
(2)-(4) Not disclosed.</t>
  </si>
  <si>
    <t xml:space="preserve">(1) Not disclosed. Hitachi discloses that it "supports the practice of due diligence based on the 'OECD Due Diligence Guidance for Responsible Supply Chains of Minerals from Conflict-Affected and High-Risk Areas' among companies." It asks that its suppliers use the conflict minerals reporting template but does not disclose efforts made to address forced labor risks specifically at raw material level. It also states that it is a member of JEITA's Responsible Minerals Trade Working Group and attended a responsible minerals sourcing inquiry, for suppliers of JEITA member companies, which focused on conflict minerals. It does not disclose more information on its due diligence process, how it focuses on forced labor, or any outcomes of the process. 
(2) Not disclosed. The company states that "with the assistance of the consulting services of the nonprofit organization Shift, we have created a working group centered on the procurement and CSR divisions at Hitachi." It reports that the working group has "evaluated human rights risks within the supply chain, set priorities, and considered measures for reducing risks." However, the company does not disclose any steps taken in relation to purchasing practices, such as  planning or forecasting. 
(3) Not disclosed. Hitachi states that keeping in mind a long-term perspective, "we will find qualified suppliers and build fair and equal partnerships with them, working together to build mutual understanding and trust." However, it does not disclose how it uses such relationships to incentivize and promote good labor practices among suppliers. 
(4) Not disclosed. </t>
  </si>
  <si>
    <r>
      <t>(1) NXP reports that it is a member of the Responsible Mineral Initiative. It states that it is involved in the smelter engagement team and due diligence process team, and that its conflict mineral sourcing program is aligned with the OECD guidance for responsible supply chains of minerals. It reports using information from the RMI's RMAP "or equivalent third-party audit programs." The company does not disclose any further information on how it addresses forced labor risks in raw material sourcing. 
In addition the company discloses that it has joined the European Partnership for Responsible Minerals (EPRM). It reports that this is a multi-stakeholder partnership with governments, NGOs, and the private sector. It states that it serves as a knowledge platform to "share knowledge on due diligence and suport activities to</t>
    </r>
    <r>
      <rPr>
        <b/>
        <sz val="11"/>
        <rFont val="Calibri"/>
        <family val="2"/>
        <scheme val="minor"/>
      </rPr>
      <t xml:space="preserve"> improve human rights and the working conditions</t>
    </r>
    <r>
      <rPr>
        <sz val="11"/>
        <rFont val="Calibri"/>
        <family val="2"/>
        <scheme val="minor"/>
      </rPr>
      <t xml:space="preserve"> in the mining areas." 
It also states that it is in the process of assessing its cobalt supply chain for human rights risks, but does not disclose further details.
(2) NXP discloses that its "purchasing practices incentivize[...] longer-term contracts to decrease the risk of modern slavery, such as not making demands of suppliers through insufficient payments, late orders or tight deadlines." However, the company does not explain how it ensures these practices address the risks of forced labor in its supply chains. 
The company also highlights that working hours are a particular challenge, particularly because it is difficult to adapt business models to fit with a 60-hour working limit. It states that it is working on this with suppliers through corrective action plans but does not disclose further detail or how it adapted its purchasing practices to enable suppliers to decrease purchasing practices.
(3) The company states that purchasing scorecards are used to incentivize suppliers to improve their social responsibility performance, and that scorecards are tied to purchasing decisions. The company discloses the criteria used for its scorecards which includes supplier compliance records in relation to social responsibility. It does not disclose further detail. It also states that its purchasing practices "incentivizes suppliers with longer-term contracts, renew and or expand business relations" but does not expand on this. 
(4) NXP discloses that its lead time is approximately 6-8 weeks, or up to 12 weeks depending on the commodity. It does not disclose another data point. </t>
    </r>
  </si>
  <si>
    <t xml:space="preserve">(1) The company states that its due diligence is designed in conformity with the OECD due diligence guidelines. It also reports that it uses the RMAP to determine whether or not smelters and refiners in its supply chains have undergone an audit. It states that it is part of JEITA, which "participates and collaborates with the RMI, and Kyocera cooperates with the RMI as a principal member of JEITA." However it does not disclose detail on how it addresses forced labor risks in raw material sourcing. 
(2-4) Not disclosed. </t>
  </si>
  <si>
    <t xml:space="preserve">(1) 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states that smelters or refiners are "advised" to change their source of conflict minerals. However, it does not disclose any outcomes or further details on this process, or further information as to how it assesses forced labor risks at raw material level. 
[The company discloses increasing support for second and lower tier suppliers through engagement in a "Shared Growth Fund". It also discloses joining in "Industrial Innovation Campaign", a project convened by the Ministry of Trade, Industry and Energy and the Korea Chamber of Commerce to help its suppliers strengthen its competitiveness by providing consulting services for their management and certifications. However, it does not explicitly state that the consulting or management practices relate to forced labor risks.]
(2) Not disclosed. The company discloses utilizing contract provisions drawn up by the Fair Trade Commission for its supplier contracts. However, it does not disclose which provisions it includes and to what extent it addresses labor rights. 
(3)-(4) Not disclosed. </t>
  </si>
  <si>
    <r>
      <t xml:space="preserve">(1) </t>
    </r>
    <r>
      <rPr>
        <sz val="11"/>
        <color theme="9"/>
        <rFont val="Calibri"/>
        <family val="2"/>
        <scheme val="minor"/>
      </rPr>
      <t xml:space="preserve">The company states that cobalt is associated with a number of risks including forced labor. It reports that as a result it is working with its directly contracted battery suppliers to build their capability and "to survey their sub-contracted sub-tier suppliers to identify cobalt smelters." </t>
    </r>
    <r>
      <rPr>
        <sz val="11"/>
        <rFont val="Calibri"/>
        <family val="2"/>
        <scheme val="minor"/>
      </rPr>
      <t xml:space="preserve">
Microsoft also discloses that its Responsible Sourcing of Raw Materials policy extends the requirements of its supplier code of conduct to "raw material extraction and harvesting processes."
(2) Not disclosed.
(3) Microsoft reports that it encourages suppliers to improve and advance through its maturity model or social and environmental accountability (SEA) stages, "by providing incentives such as future business awards, less frequent audits, and recognition at supplier events." It does not disclose further detail. 
The company also discloses a Microsoft Supplier Program Excellence Awards Program, and states that one category for winners is sustainability. It is not clear whether this is linked to the SEA process described above.
(4) Not disclosed. </t>
    </r>
  </si>
  <si>
    <r>
      <t xml:space="preserve">(1) The company is a steering committee member of the Responsible Mineral Initiative, and discloses that it collaborates with industry on governance standards for responsible minerals. Additionally, it states that it uses the OECD due diligence guidance for responsible supply chains of minerals in the sourcing of minerals. </t>
    </r>
    <r>
      <rPr>
        <b/>
        <sz val="11"/>
        <rFont val="Calibri"/>
        <family val="2"/>
        <scheme val="minor"/>
      </rPr>
      <t xml:space="preserve">It reports that its suppliers only do business with RMAP certified smelters as of 2018. </t>
    </r>
    <r>
      <rPr>
        <sz val="11"/>
        <rFont val="Calibri"/>
        <family val="2"/>
        <scheme val="minor"/>
      </rPr>
      <t xml:space="preserve">However, it does not disclose detail of how it addresses forced labor risks in raw material sourcing.
Samsung also discloses that it is engaged in Cobalt for development, which seeks to improve mining conditions (including living and working conditions), but does not disclose how this initiative addresses forced labor. 
[The company states that its first-tier suppliers are required to sign contracts with second-tier suppliers requiring them to adhere to its policies, but does not disclose how this addresses  the raw material level of its supply chains.] 
(2) Samsung reports that it analyzes data on its suppliers production capacity and volume "to generate data on estimated overtime work as a way to preemptively manage work hours."
(3) Samsung states that high performers in supplier evaluations are granted incentives "including the preferential transaction allocations for the following year and an opportunity to join capability building initiatives." In its 2020 additional disclosure it states that the scheme includes eight evaluation criteria, which includes a "law (social)" category, which includes labor and human rights. 
The company discloses that it designates "key suppliers" as those with high transaction volume and business importance - these receive "extensive support, including a priority for contract renewals, more transaction allocations, a capacity building program and on-site services to improve their work environment." It states that key suppliers account for 34% of its supply chain and 92% of its procurement spend. </t>
    </r>
    <r>
      <rPr>
        <sz val="11"/>
        <color rgb="FFFF0000"/>
        <rFont val="Calibri"/>
        <family val="2"/>
        <scheme val="minor"/>
      </rPr>
      <t xml:space="preserve">
</t>
    </r>
    <r>
      <rPr>
        <sz val="11"/>
        <rFont val="Calibri"/>
        <family val="2"/>
        <scheme val="minor"/>
      </rPr>
      <t xml:space="preserve">(4) Not disclosed. </t>
    </r>
  </si>
  <si>
    <r>
      <t xml:space="preserve">(1) The company states that it </t>
    </r>
    <r>
      <rPr>
        <i/>
        <sz val="11"/>
        <rFont val="Calibri"/>
        <family val="2"/>
        <scheme val="minor"/>
      </rPr>
      <t>encourages</t>
    </r>
    <r>
      <rPr>
        <sz val="11"/>
        <rFont val="Calibri"/>
        <family val="2"/>
        <scheme val="minor"/>
      </rPr>
      <t xml:space="preserve"> suppliers to establish policies and due diligence frameworks consistent with the OECD due diligence guidelines. It also states that it has designed its own conflict minerals compliance program "in conjunction </t>
    </r>
    <r>
      <rPr>
        <i/>
        <sz val="11"/>
        <rFont val="Calibri"/>
        <family val="2"/>
        <scheme val="minor"/>
      </rPr>
      <t>with reference to</t>
    </r>
    <r>
      <rPr>
        <sz val="11"/>
        <rFont val="Calibri"/>
        <family val="2"/>
        <scheme val="minor"/>
      </rPr>
      <t xml:space="preserve">" the OECD due diligence guidelines.  It discloses that some of its suppliers conform to RMAP, and some have not yet been audited. It states that it is a member of the Responsible Minerals Initiative. It does not disclose any further information as to how forced labor risks specifically are addressed at raw material level. 
(2)-(4) Not disclosed. </t>
    </r>
  </si>
  <si>
    <r>
      <t xml:space="preserve">(1) TSMC states in its Corporate Social Responsibility Report that it "supports" the Responsible Mineral Sourcing proposition put forward by the RBA and Global e-Sustainability Initiative (GeSI) and that it requires its suppliers to source conflict-free raw minerals according to the Responsible Minerals Assurance Process (RMAP, which includes some assessment of forced labor risks). It reports that it is a member of the Responsible Mineral Initiative and has a due diligence process consistent with the OECD Guidelines. It states that of the smelters and refiners that it is aware of in its supply chain, 100% are certified and verified by RMAP. It also states that it discloses the details of smelters that supply it with cobalt. However, it does not disclose further information on its efforts to address forced labor risks at raw material level. 
(2) Not disclosed. </t>
    </r>
    <r>
      <rPr>
        <i/>
        <sz val="11"/>
        <rFont val="Calibri"/>
        <family val="2"/>
        <scheme val="minor"/>
      </rPr>
      <t xml:space="preserve">[In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relationships with manufacturers, and reducing the number of suppliers. It also discloses that in order to mitigate the risk of human trafficking and forced labor in the supply chain, it "consistently rationalizes the supplier pool to facilitate deeper relationships". However, this disclosure is now out of scope.] </t>
    </r>
    <r>
      <rPr>
        <sz val="11"/>
        <rFont val="Calibri"/>
        <family val="2"/>
        <scheme val="minor"/>
      </rPr>
      <t>It also states in its 2018 CSR Report that one of its strategies is to enhance the core capability of local suppliers, protects the rights of entry-level local labor and increases local sourcing but it does not give any additional detail. 
(3)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However, it does not provide any additional information.
(4) Not disclosed.</t>
    </r>
  </si>
  <si>
    <t>(1) The company states that its due diligence measures for sourcing conflict minerals conform with the OECD Due Diligence Guidance and that it works with suppliers "to strongly encourage smelters in [its] supply chain to participate in the Responsible Minerals Assurance Process (RMAP) of the RMI or a similar program".  It does not disclose the steps it is taking to address forced labor risks in raw materials sourcing beyond this. 
[Own operations: It also states that "as a downstream company in the supply chain, [it] participates in RMAP" [RMAP includes an assessment of forced labor.]
(2)-(4) Not disclosed.</t>
  </si>
  <si>
    <t>(1) The company discloses that its "conflict minerals compliance program together with our related investigative processes and efforts have been developed in conjunction with reference to the 3rd edition of the OECD Due Diligence Guidance for Responsible Supply Chains of Minerals." It discloses the number of smelters in its supply chains which are conformant with RMAP [, which includes some assessment of forced labor risks.] It does not disclose further detail as to how it addresses forced labor risks specifically at raw material level. 
(2-4) Not disclosed.</t>
  </si>
  <si>
    <t>(1) Cisco states in its Conflict Minerals Policy that if requirements are not met in relation to this policy, it will "proactively work with the supplier to further develop their capabilities in responsible mineral due diligence to ensure alignment to Cisco’s supplier requirements" but will terminate relationships with suppliers who fail to comply. It further states that the Cisco sponsors "work to build structured relationships" with their suppliers. It states that it uses supplier surveys such as the RMI's CMRT and data from the RMI's RMAP as due diligence on conflict mineral sourcing. [RMAP standards include an assessment of whether forced labor was used.] However the company does not disclose further information regarding how it addresses forced labor risks at raw material level. 
(2) Not disclosed. It does not disclose any inclusion of reponsible purchasing practices, including planning and forecasting in the process described above.
(3) Cisco states that it assesses responsible minerals sourcing as part of its Supplier Scorecard which informs business decisions. Since its responsible mineral sourcing program uses the RMAP process it includes an assessment of forced labor. However it does not explicitly state this and it provides no further details.
(4) Not disclosed.</t>
  </si>
  <si>
    <t>(1) The company reports that its procurement policies conform to the OECD due diligence guidance [, which includes some assessment of forced labor.] BOE states that it uses the Responsible Minerals Initiative's conflict minerals reporting template to survey conflict minerals in its supply chains. It states that its raw materials come from 265 RMI recognized smelters. It does not disclose further detail as to how forced labor risks specifically are addressed at raw material level.
(2) BOE discloses that "it sets reasonable procurement lead time and optimizes management taking into full account the development, procurement, production and delivery periods of suppliers." However, it does not disclose any additional information and it is unclear whether this is being implemented.
(3)-(4) Not disclosed.</t>
  </si>
  <si>
    <t xml:space="preserve">(1) The company states that its due diligence framework with regards to conflict minerals conforms with the OECD’s Due Diligence Guidance and that audits performed should demonstrate conformance with Responsible Minerals Assurance Process of the RMI. It discloses the number of smelters or refiners which have been identified as RMAP-conformant. These measures assess forced labor risks to some extent, but the company does not disclose the steps it is taking to address forced labor risks specifically.
(2) Not disclosed. The company states that its supply relationships are generally conducted on a purchase order basis, and also that it often has longer term relationships with suppliers, which allow it to "proactively manage our technology development and product discontinuances plans." It states that despite this it does not "generally have long-term capacity commitments". It makes no reference to how its purchasing practices or relationships with suppliers may impact labor standards in its supply chains. 
(3)-(4) Not disclosed. </t>
  </si>
  <si>
    <r>
      <t xml:space="preserve">(1) Nintendo states that it requires production partners to establish a policy prohibiting the use of conflict minerals in their supply chains. It also discloses that in 2018 it conducted a pilot survey for cobalt as a result of </t>
    </r>
    <r>
      <rPr>
        <b/>
        <sz val="11"/>
        <rFont val="Calibri"/>
        <family val="2"/>
        <scheme val="minor"/>
      </rPr>
      <t xml:space="preserve">child labor and "inferior working environments" </t>
    </r>
    <r>
      <rPr>
        <sz val="11"/>
        <rFont val="Calibri"/>
        <family val="2"/>
        <scheme val="minor"/>
      </rPr>
      <t>in the DRC. The company also reports the number of RMAP-conformant smelters and refiners in its supply chains. However, the company discloses no details of its efforts to address forced labor at raw material level.
(2)-(4) Not disclosed.</t>
    </r>
  </si>
  <si>
    <r>
      <t>(1) The company discloses that its Supply Chain Operations Steering Committee oversees its Responsible Raw Materials Program "and provides strategic direction and input to Dell's responsible minerals policy". 
Dell reports that it is a founding member of the Responsible Minerals Initiative, and that it “conducts due diligence in accordance with the OECD Due Diligence Guidance and request its use by our suppliers.” It also states that it uses the RMI's tool, Responsible Minerals Assurance Program, which "verifies that sourcing practices are aligned with the OECD framework," which includes assessment of forced labor risks. It states tha</t>
    </r>
    <r>
      <rPr>
        <b/>
        <sz val="11"/>
        <color theme="1"/>
        <rFont val="Calibri"/>
        <family val="2"/>
        <scheme val="minor"/>
      </rPr>
      <t>t 86% of its smelters and refiners are "active or conformant" to RMAP and that it has removed eight high risk smelters from its supply chains</t>
    </r>
    <r>
      <rPr>
        <sz val="11"/>
        <color theme="1"/>
        <rFont val="Calibri"/>
        <family val="2"/>
        <scheme val="minor"/>
      </rPr>
      <t xml:space="preserve"> "because of a lack of audit validation and/or high risk for benefitting armed groups in the Covered Countries."
It also discloses undertaking a survey of its use of cobalt in its supply chains. Dell states that it is a member of the RMI's Cobalt Working Group and is "building the infrastructure necessary to map the cobalt supply chain and to certify smelters and mining companies with the right due diligence practices to safeguard against child labor and </t>
    </r>
    <r>
      <rPr>
        <b/>
        <sz val="11"/>
        <color theme="1"/>
        <rFont val="Calibri"/>
        <family val="2"/>
        <scheme val="minor"/>
      </rPr>
      <t>other human rights violations</t>
    </r>
    <r>
      <rPr>
        <sz val="11"/>
        <color theme="1"/>
        <rFont val="Calibri"/>
        <family val="2"/>
        <scheme val="minor"/>
      </rPr>
      <t>." It states it has "added requirements to our supplier expectations for battery suppliers to apply the OECD due diligence framework to cobalt sourcing." However, it does not disclose efforts to address forced labor risks specifically at raw material level.
(2) Not disclosed.
(3) Dell discloses that it conducts quarterly business reviews on key suppliers that includes "scoring of their supply chain sustainability risk and performance" and which influence purchasing decisions. It states that this includes suppliers' RBA audit scores (points are awarded for higher scores and "timely completion of corrective action plans"), and information on forced labor, including "inappropriate recruitment behaviors, including charging workers ofr health fees...high-level escalataions, and potentially negative business award decisions when risks of forced labor are discovered and not remediated." 
(4) Not disclosed.</t>
    </r>
  </si>
  <si>
    <t>(1) Not disclosed. Foxconn states that it "adheres to international standards and governmental and non-governmental regulations on conflict minerals" and that it requires its suppliers to trace the origin of products potentially containing conflict minerals. It also states that "downstream suppliers are required to fulfil their due diligence on conflict-free minerals pursuant to the relevant international standards and regulations". However, it does not disclose efforts how it ensures this and how ot addresses forced labor risks specifically. 
(2) Not disclosed. [It states in its 2020 Additional Disclosure that "[b]efore suppliers becoming qualified suppliers, suppliers are required to sign statements of responsible purchasing agreement and supplier information SAQs, in addition, Procurement Department will provide trainings and audits to them. However, it does not disclose examples of responsible purchasing practices with which it engages suppliers, including planning and forecasting.]
(3)-(4) Not disclosed.</t>
  </si>
  <si>
    <t>Tokyo Electron discloses that it holds Production Update Briefings and a Partners Day for its suppliers "on the management plans, market trends, business policies, and CSR initiatives". However, it does not state that this includes implementing responsible purchasing practices with its suppliers. It states in its 2020 Additional Disclosure that it "is responsible for mineral procurement" but provides no further details.
(1) Tokyo Electron discloses that it conducts due diligence surveys of its supply chains using the Conflict Minerals Reporting Template (CMRT) and "referring to" the OECD Due Diligence Guidance for Responsible Supply Chains of Minerals from Conflict-Affected and High-Risk Areas. It states that it identified 253 smelters which were RMAP-conformant. RMAP and the OECD guidelines include some assessment of forced labor risks. While it is not clear whether the company requires due diligence to be conducted in accordance with the OECD guidelines, the company seems to have some focus on RMAP [which addresses forced labor to some extent]. No further information is disclosed as to how it addresses forced labor risks at raw material level. 
(2)-(4) Not disclosed.</t>
  </si>
  <si>
    <t xml:space="preserve">(1) Murata reports that it is a member of the Responsible Minerals Trade Working Group at JEITA, and that it is a member of the Responsible Minerals Initiative. The company discloses that it regularly conducts surveys and reviews "reported information [from suppliers] in line with the internal standards prescribed based on the OECD due diligence guidance and carrying out corrective measures" but does not provide further information. [The OECD guidelines provide for some assessment of forced labor risks.] It states that it is planning to provide stakeholders with supply chain information based on industry standards. The company does not provide information on what it has identified as a result of its due diligence processes, or any further detail. 
(2) Not disclosed. Murata states that it asks suppliers to reduce procurement lead time, seeking suppliers that can shorten material production lead time rapidly and deal with changing requirements in order to respond to varying customer requests rapidly. It does not highlight any labor rights risks associated with this reduction in lead times. 
(3) Not disclosed.
(4) Not disclosed. </t>
  </si>
  <si>
    <t>(1) The company states that its risk assessment includes "monitoring of critical raw materials" and that as its suppliers "purchase and process most of the raw materials" required for its products, it has "limited exposure to price volatility of these materials". It states that it uses resources provided by the RMI including RMAP which uses a third party audit firm to ensure that smelters from whom it acquires materials source conflict-free materials only. [However, it states that due to incomplete information in its supply chain it is unable to verify the origin of 3TG minerals in its products.] The company does not disclose any further information on how it addresses forced labor risks in raw material sourcing. 
(2)-(4) Not disclosed.</t>
  </si>
  <si>
    <r>
      <t xml:space="preserve">(1) Intel discloses that "the RBA Code [which it adopted as its supplier code] requires that supplier policies regarding the prevention of [forced labor and bonded labor] are in place and communicated to workers." </t>
    </r>
    <r>
      <rPr>
        <sz val="11"/>
        <color theme="9"/>
        <rFont val="Calibri"/>
        <family val="2"/>
        <scheme val="minor"/>
      </rPr>
      <t>It also discloses evidence of implementation, namely non-compliances identified at suppliers, including workers not being aware of the company's forced labor policies or not receiving training on the topic of forced labor. In other cases workers did receive adequate training on relevant policies during employment, but not prior to signing their contract. Intel notes that these non-compliances have been corrected. For example, suppliers updated and posted policies and trained workers. In one case, an evalaution of the effectiveness of the training has also been conducted.</t>
    </r>
    <r>
      <rPr>
        <sz val="11"/>
        <rFont val="Calibri"/>
        <family val="2"/>
        <scheme val="minor"/>
      </rPr>
      <t xml:space="preserve">
</t>
    </r>
    <r>
      <rPr>
        <sz val="11"/>
        <color theme="5"/>
        <rFont val="Calibri"/>
        <family val="2"/>
        <scheme val="minor"/>
      </rPr>
      <t xml:space="preserve">
</t>
    </r>
    <r>
      <rPr>
        <sz val="11"/>
        <rFont val="Calibri"/>
        <family val="2"/>
        <scheme val="minor"/>
      </rPr>
      <t>(2) In its Anti-Slavery and Human Trafficking Statement, the company reports that it has one supplier actively participating in the Responsible Workplace Program, which it states focuses on improving workers' awareness of their rights. In its 2020 additional disclosure, Intel notes that it  had two suppliers "successfully" participate in this program, which "offers further worker education, surveying and a hotline." [Note the company does not disclose any further detail and worker training beyond staff at two suppliers.]
It further discloses that in 2019 it hired several consulants to "work with three direct suppliers who we anticipated would have difficulty conforming to many of our expectations. As part of the engagement a Worker Sentiment survey was conducted to identify high priority gaps in the work environment, hours, worker/management communications, and grievance mechanism. Results were available by gender as well as whether they were local or migrant workers. Feedback from one of the surveys noted how 7% of workers were unaware that a trusted communication channel existed. Recommendations to the site included having more open communication on the status of issues being worked to raise confidence." [Note this example seems to focus more on gathering data rather than eduateing workers on their rights.] 
(3) Not disclosed. The company notes that " employment conditions have been positively impacted for about 38,000" suppliers' workers. However, it does not provide further details, beyond correcting non-compliances and workers expressing gratitude for this.
(4) Not disclosed.</t>
    </r>
  </si>
  <si>
    <t>(1) The company uses the RBA’s Validated Audit Process (VAP), which includes corrective action plans with elements such as policy/procedure changes and training.
(2) The company uses the RBA’s VAP, which includes closure audits on priority issues such as forced labor or bonded labor.
(3) Qualcomm states that it has designed its corrective action processes to include potential removal of "deficient suppliers" [this seems to indicate that suppliers will be removed if corective actions are not implmented.]
(4) Not disclosed.</t>
  </si>
  <si>
    <t>(1) It states in its 2020 Additional Disclosure that non-conformities discovered during audits are monitored by the auditor and/or the supplier relationship manager until it is closed. It states that if the case needs further attention it is taken to the Procurement Board, "a decision forum within Ericsson sourcing organization". It states that in some cases, support is needed from external stakeholders and that the full process is overseen by the responsible sourcing program.
(2) The company discloses that corrective actions from audit findings relating to its supplier Code of Conduct are recorded in a central tool and are followed up on by auditors.
(3) It states in its 2020 Additional Disclosure that "significant and recurring breaches, without corrective actions and remedy... may result in reduction in business and constitute right for termination of the contract by Ericsson".
(4) Not disclosed. Ericsson states: "Nonconformities that are discovered through audits are monitored by the respective auditor and/or the supplier relationship manager until the non-conformity is closed. [Examples of non-conformities for labor rights may be that contracts are not in place, complete or signed, or that records of working hours or wages are not in place and correct, which through the process will be corrected."] It states that in some cases, support is needed from external stakeholders, but provides no details on corrective actions process in practice.</t>
  </si>
  <si>
    <r>
      <t xml:space="preserve">(1) HP's foreign migrant worker standard stipulates that workers must be provided with a signed copy of their employment contract in their native language, prior to the departure from the sending country. The company discloses that its protocol for assessment against the foreign migrant worker standard includes a review of management systems, policies, procedures, documentation and records, site observations, and confidential worker interviews. This will include a review of employee contracts and working hour records. The Foreign Migrant Worker Standard further notes that “suppliers shall also establish systems to oversee the training and management of foreign migrant workers on equal terms with local workers, consistent with local law and the requirements in HP's Supplier Code of Conduct.” 
(2) The standard also states that "neither suppliers, recruitment agents nor any other third parties shall hold original foreign migrant worker identification documents, passports, travel papers, or other personal documents, unless required by law." It states that where suppliers are legally required to hold documents they should securely store and protect documents, and implement "alternative means to ensure worker freedom of movement." [It does not provide further details on contexts where employers would be legally required to withold passports, nor what aternative means it provides to ensure worker movement.] It reports that it has required suppliers to return passports to workers.
(3) </t>
    </r>
    <r>
      <rPr>
        <sz val="11"/>
        <color theme="9"/>
        <rFont val="Calibri"/>
        <family val="2"/>
        <scheme val="minor"/>
      </rPr>
      <t>HP discloses that in 2018, it worked with a supplier to improve working hours and give longer lead times. It additionally states that "training was held with 450 migrant workers about their rights." It also reports that the supplier in question transitioned its temporary workers to direct hire "to improve visibility and avoid discrimination and unfair treatment."</t>
    </r>
    <r>
      <rPr>
        <sz val="11"/>
        <rFont val="Calibri"/>
        <family val="2"/>
        <scheme val="minor"/>
      </rPr>
      <t xml:space="preserve"> However, no second example is provided. </t>
    </r>
  </si>
  <si>
    <t>The company discloses that it "will build and operate" a human rights impact assessment. It also states that it "will build" a remediation process. These targets are not timebound.
[On its Identifying Material Issues page, Tokyo Electron discloses targets for 2019 and 2020 and reports on how it has performed as against its 2019 targets that includes supply chain management and assessing suppliers. Its target was to implement supply chain CSR assessments for 80% or more of suppliers (procurement volume basis) and the outcome was that it assessed key suppliers accounting for more than 80% of its procurement spend. Its 2020 supply chain management goal is the same as its 2019 supply chain management goal. However, it is unclear whether its "supply chain CSR assessments" include forced labor risks.]
The company does not report progress against previous targets.</t>
  </si>
  <si>
    <t>Corning states that by the end of 2019, 100% of its “strategic preferred suppliers” will have been assessed according to RBA-aligned standards [which cover forced labor]. It also states that before the end of the first quarter in 2019 it “intends to provide awareness training on slavery and human trafficking to leaders within its Global Supply Management function” and that a similar training will be provided to its Global Supply Management by the end of the year.
Further,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has not reported on whether it has reached previous targets. [It further states that implementation plans for awareness training for its “strategic preferred suppliers” on forced labor and human trafficking are due to be developed in 2019.]</t>
  </si>
  <si>
    <t>LG Electronics discloses: "[w]e intend to introduce CSR performance indicators to our quarterly assessment of existing suppliers and to offer incentives to suppliers who have shown excellent performance in the CSR area." It does not disclose a target timeline.
The company does not report progress against previous targets.</t>
  </si>
  <si>
    <t>NVIDIA reports on its performance in relation to its 2019 targets which included retaining its Full Member status with the RBA, working with high-risk suppliers to improve their compliance with RBA standards, and ranking its "active suppliers" on their conformance with the RBA Code of Conduct which includes provisions on forced labor. Its 2020 targets include the same goals mentioned above. [It does not disclose additional new targets for 2020.]</t>
  </si>
  <si>
    <r>
      <t>TSMC has set measurable and time-bound targets which include an awareness rate of supplier business conduct, an awareness of the whistleblower system, a commitment towards having critical suppliers "perform annual self assessments of their upstream suppliers" including signing the Supplier Code of Conduct which includes a provision on forced labor risks.</t>
    </r>
    <r>
      <rPr>
        <sz val="10"/>
        <color theme="9"/>
        <rFont val="Calibri"/>
        <family val="2"/>
        <scheme val="minor"/>
      </rPr>
      <t xml:space="preserve"> It includes details such as long-term goals (with years), 2018 achievements, and 2019 targets.</t>
    </r>
    <r>
      <rPr>
        <sz val="10"/>
        <color theme="1"/>
        <rFont val="Calibri"/>
        <family val="2"/>
        <scheme val="minor"/>
      </rPr>
      <t xml:space="preserve"> One of its 2019 targets is to have 100% of its first-tier suppliers to sign the TSMC Guidance on Supplier Business Conduct and to carry out internal training.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t>
    </r>
  </si>
  <si>
    <t>Ericsson discloses a target that it will address risk assessments for 100% of its top 90% of supplier spend by 2020. It discloses that its risk assessment covers covers forced labor risks.  
However, it does not disclose how it performed on its previous targets.</t>
  </si>
  <si>
    <t xml:space="preserve">Arista Networks (undated), "Responsible Supply Chains", https://www.arista.com/en/company/sustainability. Accessed 25 February 2019. </t>
  </si>
  <si>
    <t xml:space="preserve">Arista Networks (undated), "Sustainability", https://www.arista.com/en/company/sustainability. Accessed 25 February 2019. </t>
  </si>
  <si>
    <t>In the 'Responsible Supply Chains' section on its website Arista Networks discloses in a section titled 'UK Modern Slavery Act of 2015', that it "compl[ies] with the California Transparency in Supply Chains Act (SB657) and the UK Modern Slavery Act by taking steps to validate the absence of slavery, human trafficking and forced labor in our supply chain," and subsequently outlines some steps taken.</t>
  </si>
  <si>
    <t xml:space="preserve">In the 'Responsible Supply Chains' section on its website Arista Networks discloses in a section titled 'UK Modern Slavery Act of 2015' (following a section titled 'California Transparency in Supply Chains Act (SB657)'), that it "compl[ies] with the California Transparency in Supply Chains Act (SB657) and the UK Modern Slavery Act by taking steps to validate the absence of slavery, human trafficking and forced labor in our supply chain," and subsequently outlines some steps taken. </t>
  </si>
  <si>
    <t>The company seems to be required to report under the UK Modern Slavery Act, but does not provide a disclosure.</t>
  </si>
  <si>
    <t>The company seems to be required to report under the UK Modern Slavery Act, but does not provide a disclosure.
[While STMicroelectronics states that it is not required to report under the legislation but does not provide evidence to support this.]</t>
  </si>
  <si>
    <t>The company has published a total of two statements. [Publication date is unclear]</t>
  </si>
  <si>
    <t>The company may be required to report under the California Transparency in Supply Chains Act, but does not provide a disclosure.</t>
  </si>
  <si>
    <t>The company may be required to report under the California Transparency in Supply Chains Act, but does not provide a disclosure. The company disclosed a statement with regards to the UK Modern Slavery Act, however the statement does not reference the California legislation, and a separate statement with regards to the California legislation is not available.</t>
  </si>
  <si>
    <t>The company may be required to report under the California Transparency in Supply Chains Act, but does not provide a disclosure. The company discloses a statement under the UK Modern Slavery Act, which makes reference to the requirements of the California Transparency in Supply Chains Act, with reference to its supplier obligations only: "KLA expects its supply base to adhere and comply with global human rights standards, including.... The requirements of the California Transparency in Supply Chains Act."</t>
  </si>
  <si>
    <t xml:space="preserve">(1). (2), (5) Amazon (2019), "Amazon Supply Chain Standards," https://d39w7f4ix9f5s9.cloudfront.net/4d/80/9e681da64536a287f9e658216ff9/amazon-supplier-code-of-conduct-2019-09-18-2.pdf. Accessed 16 October 2019. 
(3) Amazon, "About our supply chain," https://sustainability.aboutamazon.com/about-amazons-supply-chain. Accessed 4 February 2020.
(4) Amazon (2019), "Modern Day Slavery Statement", https://www.amazon.co.uk/gp/help/customer/display.html?ie=UTF8&amp;nodeId=202151760&amp;ref_=help_search_1. Accessed 2 September 2019. </t>
  </si>
  <si>
    <r>
      <t xml:space="preserve">(1)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
    </r>
    <r>
      <rPr>
        <sz val="11"/>
        <color theme="9"/>
        <rFont val="Calibri"/>
        <family val="2"/>
        <scheme val="minor"/>
      </rPr>
      <t xml:space="preserve">The company recommends involving workers in the corrective action process, including seeking worker perspectives and feedback on the plan. </t>
    </r>
    <r>
      <rPr>
        <sz val="11"/>
        <rFont val="Calibri"/>
        <family val="2"/>
        <scheme val="minor"/>
      </rPr>
      <t>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t>
    </r>
  </si>
  <si>
    <r>
      <t>(1) Intel discloses that its Corporate Responsibility Office manages its human rights program. The company also reports that it has established a cross-functional Human Rights Steering Group. It states that multiple teams are responsible for conducting due diligence and implementing policies/procedures to address salient human rights risks (includes forced labor). 
In its Salient Human Rights Risks Mapping report the company discloses the units/teams in charge to implement its policy commitments for each one of the issues. With regards to forced labor risks, "oversight" lies with the "Supply Chain Sustainability" team, and "internal teams" engaged include "Corporate Responsibility Office, Employment Labor and Benefits, Global Supply Management, Government, Markets, and Trade Group, Legal."</t>
    </r>
    <r>
      <rPr>
        <sz val="11"/>
        <color rgb="FFFF0000"/>
        <rFont val="Calibri"/>
        <family val="2"/>
        <scheme val="minor"/>
      </rPr>
      <t xml:space="preserve">
</t>
    </r>
    <r>
      <rPr>
        <sz val="11"/>
        <rFont val="Calibri"/>
        <family val="2"/>
        <scheme val="minor"/>
      </rPr>
      <t xml:space="preserve">
(2) Intel discloses that its Board of Directors is briefed at least twice a year on the company's corporate responsibility performance, including "a review of ... specific corporate responsibility issues such as ... human rights issues." In its 2020 Additional Disclosure, the company notes that "as forced labor is a Human Rights issue it is in the scope of the Board's oversight." [It states that "as evidence of this, the Intel Anti-Slavery and Human Trafficking Statement was reviewed by the Board and signed by the Chair in May 2019."] It does not disclose further detail on whether the board has oversight of supply chain policies on forced labor, such as the supplier code, or outcomes of board discussions.</t>
    </r>
  </si>
  <si>
    <r>
      <t xml:space="preserve">(1) Intel discloses a list of the names of its top 100 production, capital, services, and logistics suppliers. It discloses that in 2018 "spending with these 100 suppliers represented greater than 70% of total procurement spending." However, it does not disclose the addresses.
[The company also states that "more than 11,000 suppliers in over 90 countries provide direct materials for our production processes, tools and machines for our factories, and logistics and packing services, office materials, and travel services."]
(2) Intel states that it has identified 257 smelter and refiner facilities. It discloses the names and countries of suppliers from which it sources </t>
    </r>
    <r>
      <rPr>
        <b/>
        <sz val="11"/>
        <rFont val="Calibri"/>
        <family val="2"/>
        <scheme val="minor"/>
      </rPr>
      <t>gold, tungsten, tantalum and tin</t>
    </r>
    <r>
      <rPr>
        <sz val="11"/>
        <rFont val="Calibri"/>
        <family val="2"/>
        <scheme val="minor"/>
      </rPr>
      <t xml:space="preserve">. The company reports that its direct suppliers were asked to provide data on their suppliers from whom they source </t>
    </r>
    <r>
      <rPr>
        <b/>
        <sz val="11"/>
        <rFont val="Calibri"/>
        <family val="2"/>
        <scheme val="minor"/>
      </rPr>
      <t>cobalt</t>
    </r>
    <r>
      <rPr>
        <sz val="11"/>
        <rFont val="Calibri"/>
        <family val="2"/>
        <scheme val="minor"/>
      </rPr>
      <t xml:space="preserve">, as part of its efforts to trace whether its cobalt originated in the DRC. Intel discloses that the names of these cobalt suppliers are Dynatech Madagascar Company, Glencore Nikkelverk AS, Freeport Kokkola, Sumitomo Metal Mining Co. Ltd., Zhejiang Huayou Cobalt Co. Ltd, and Quzhou Huayou Cobalt New Material Co. Ltd. 
(3) The company lists the country of origins of minerals including gold, tungsten, tantalum, and tin. 
(4) Intel discloses that each year it collects demographic data "on nearly 200 supplier facilities." It notes that "a conservative calculation is that we have assessed facilities representing at least 750,000 workers since 2017, of which greater than 38,000 were foreign workers." However it does not provide further details, such as demographics across its first-tier suppliers (other than accumulated over several years) for selected suppliers only. </t>
    </r>
  </si>
  <si>
    <r>
      <t xml:space="preserve">(1) The company states that it provides training courses on key corporate social responsibility issues and on the effective management of suppliers’ corporate social responsibility performance. It states that while this training is available to employees broadly, it is aimed at particular staff, including procurement staff. </t>
    </r>
    <r>
      <rPr>
        <sz val="11"/>
        <color theme="9" tint="-0.249977111117893"/>
        <rFont val="Calibri (Body)"/>
      </rPr>
      <t>It further states that it provides targeted training for employees on human trafficking awareness through its virtual university, Accelerating-U.</t>
    </r>
    <r>
      <rPr>
        <sz val="11"/>
        <rFont val="Calibri"/>
        <family val="2"/>
        <scheme val="minor"/>
      </rPr>
      <t xml:space="preserve">
(2) It states that in 2011 it established a supplier training program that focuses on forced labor risks to help suppliers to understand the company’s expectations, as well as the standards and requirements of the RBA, governments and other institutions. It also states that it has established a reward system for participating suppliers whereby suppliers receive additional points on their company scorecard for participating in this program. It states that it also encourages suppliers to take courses through the RBA’s eLearning Academy on forced labor topics. It further states that in 2017 it promoted training courses which were provided by the RLI to suppliers and recruitment agencies. It provided on-site capability building to a supplier in Taiwan which focused on its policy on recruitment fees and conducted root cause and gap analyses and developed new processes and policies with the supplier. However, it does not disclose the percentage of suppliers trained. 
</t>
    </r>
    <r>
      <rPr>
        <sz val="11"/>
        <color theme="9" tint="-0.249977111117893"/>
        <rFont val="Calibri (Body)"/>
      </rPr>
      <t>(3) The company states that in 2018 it extended its training to indirect suppliers. It also states that for the past several years it has partnered for the past with a number of ICT companies and suppliers, including Google, Dell and NVIDIA and facilitated by Impact Limited and supplier training in three Asian countries "to deepen the reach of the program beyond [its] first tier suppliers." One of the four focus areas of the training was "assessing key risks in their supply chains and developing the tools, knowledge, and resources to mitigate these risks."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this policy (However this is already covered under  4.2 and 7.2)]</t>
    </r>
  </si>
  <si>
    <t>Apple discloses that it assesses new suppliers "before they enter our supply chain and before business is awarded." It reports that a dedicated team in its product operations group uses a framework that includes comprehensive questions "on human rights and risks of human trafficking, including on debt-bonded labor." It reports that in 2018 it enhanced the framework to assess labor recruitment risks and the supplier's hiring process. However, it does not report on the outcomes of this process.</t>
  </si>
  <si>
    <t>(1) The company's migrant worker guidelines state that suppliers should conduct appropriate due diligence and monitoring to screen and manage recruitment agencies. However, the company does not provide further details on implementation.
[In 2016, the company reported that it had begun conducting on-site inspections of migrant worker practices at recruitment agencies and suppliers in Thailand and Malaysia, however it is unclear whether this related to recruitment agencies used by its suppliers.]
(2)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2.2.2)</t>
  </si>
  <si>
    <t xml:space="preserve">(1) Samsung reports that in 2018 it conducted an investigation of all its first-tier suppliers in Malaysia. It states that it took an especially close look at recruitment fees and identification documents, and dormitories. It states this covered 17 suppliers.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4.3.2)
The company does not disclose further detail on a supply chain risk assessment. 
[The company undertook a human rights impact assessment in Vietnam but for its own operations only, and did not appear to include its supply chain.]
(2) Samsung identifies migrant workers in Malaysia as particularly at risk of forced labor. 
It does not disclose risks in multiple tiers of its supply chains identified through risk assessments (beyond audits and allegations brought to the company). </t>
  </si>
  <si>
    <r>
      <t xml:space="preserve">(1) Not disclosed. Intel discloses that it conducted 108 RBA Validated Assessment Program (VAP) audits in 2018, 54 Intel RBA-based target audits, and 50 quality audits with sustainability elements. The cumulative number of supplier sites audited in 2018 was 513. The company states that higher-risk suppliers must undrego an on-site audit under RBA VAP or an Intel-qualified auditor. Intel notes that in 2019, 150 VAP audits were undertaken (by third parties or Intel), which "represented approximately 35% of [its] major Tier 1 suppliers."
However, the company does not disclose a percentage of suppliers audited. [The company states that it has 11,000 suppliers in over 90 countries. It is unclear how "major suppliers" is defined.]
(2) Not disclosed. The company reports carrying out one unannounced audit in 2017. However, it does not disclose a percentage of unannounced audits carried out.
(3) Intel discloses that for RBA VAP audits, worker interviews total at least the square-root of the total production and/or service workforce on-site. 
(4) Intel discloses that it uses RBA VAP audits. Moreover, it reports that it selects certain suppliers or their recruiters to undergo an SVAP audit, which focuses specifically on foreign or migrant labor. 
(5) Intel reports that it has discovered </t>
    </r>
    <r>
      <rPr>
        <sz val="11"/>
        <color theme="9"/>
        <rFont val="Calibri"/>
        <family val="2"/>
        <scheme val="minor"/>
      </rPr>
      <t>worker payment of fees and passport retention in the second-tier of its supply chains</t>
    </r>
    <r>
      <rPr>
        <sz val="11"/>
        <rFont val="Calibri"/>
        <family val="2"/>
        <scheme val="minor"/>
      </rPr>
      <t xml:space="preserve">. (also see 4.2.2)
It also reports that it found a total of 48 violations related to risks of forced labour through audits in 2018, 16 of which have been closed, </t>
    </r>
    <r>
      <rPr>
        <sz val="11"/>
        <color theme="9"/>
        <rFont val="Calibri"/>
        <family val="2"/>
        <scheme val="minor"/>
      </rPr>
      <t>and discloses this data for the last 5 years.</t>
    </r>
    <r>
      <rPr>
        <sz val="11"/>
        <color theme="5"/>
        <rFont val="Calibri"/>
        <family val="2"/>
        <scheme val="minor"/>
      </rPr>
      <t xml:space="preserve"> </t>
    </r>
  </si>
  <si>
    <r>
      <t xml:space="preserve">(1) The company uses the RBA Code (version 6), which includes a provision that workers shall not be required to pay employers’ or agents’ recruitment fees or other related fees for their employment. 
(2) Intel discloses that repayment of fees to workers is its most challenging corrective action and that it is </t>
    </r>
    <r>
      <rPr>
        <sz val="11"/>
        <color theme="9"/>
        <rFont val="Calibri"/>
        <family val="2"/>
        <scheme val="minor"/>
      </rPr>
      <t>currently working with ten suppliers on fee repayments</t>
    </r>
    <r>
      <rPr>
        <sz val="11"/>
        <rFont val="Calibri"/>
        <family val="2"/>
        <scheme val="minor"/>
      </rPr>
      <t xml:space="preserve">. It states that there are </t>
    </r>
    <r>
      <rPr>
        <sz val="11"/>
        <color theme="9"/>
        <rFont val="Calibri"/>
        <family val="2"/>
        <scheme val="minor"/>
      </rPr>
      <t>several examples where suppliers' workers paid recruitment and other fees that amounted to two times their monthly base pay, and continued to pay fees of 7% or more of their monthly base pay</t>
    </r>
    <r>
      <rPr>
        <sz val="11"/>
        <rFont val="Calibri"/>
        <family val="2"/>
        <scheme val="minor"/>
      </rPr>
      <t xml:space="preserve">. 
It further reports that since 2014, its suppliers have returned approximately </t>
    </r>
    <r>
      <rPr>
        <sz val="11"/>
        <color theme="9"/>
        <rFont val="Calibri"/>
        <family val="2"/>
        <scheme val="minor"/>
      </rPr>
      <t>USD 14 million in fees to more than 12,600 workers, and have implemented new practices to ensure that this does not re-occur</t>
    </r>
    <r>
      <rPr>
        <sz val="11"/>
        <rFont val="Calibri"/>
        <family val="2"/>
        <scheme val="minor"/>
      </rPr>
      <t xml:space="preserve">. 
</t>
    </r>
    <r>
      <rPr>
        <sz val="11"/>
        <color theme="9"/>
        <rFont val="Calibri"/>
        <family val="2"/>
        <scheme val="minor"/>
      </rPr>
      <t>Additionally, the company reports that it identified fee payments in the second tier of its supply chains, and its suppliers have worked with the second-tier suppliers to repay those fees in three out of four cases</t>
    </r>
    <r>
      <rPr>
        <sz val="11"/>
        <rFont val="Calibri"/>
        <family val="2"/>
        <scheme val="minor"/>
      </rPr>
      <t xml:space="preserve"> (the fourth is still in progress). (also see 6.2.5) In its 2020 Additional Disclosure, it notes that eight such cases in its second tier have been resolved with fees being paid back to workers. It further cites a case that involved "returned monies and passports" at a</t>
    </r>
    <r>
      <rPr>
        <sz val="11"/>
        <color theme="9"/>
        <rFont val="Calibri"/>
        <family val="2"/>
        <scheme val="minor"/>
      </rPr>
      <t xml:space="preserve"> third-tier supplier.</t>
    </r>
  </si>
  <si>
    <r>
      <t xml:space="preserve">(1) HP reports that following a finding of non-conformance, suppliers are required to implement a corrective action plan to address the issues. It states that in the case of "immediate priority audit findings" including forced labor, suppliers must "immediate cease all practices contributing to an immediate priority audit finding and report their corrective action no later than 30 days after the original audit."
(2) The company states that audit findings will be re-examined in a site visit by a third party or HP auditor, to ensure that the issue has been resolved. 
(3) </t>
    </r>
    <r>
      <rPr>
        <sz val="11"/>
        <color theme="9"/>
        <rFont val="Calibri"/>
        <family val="2"/>
        <scheme val="minor"/>
      </rPr>
      <t xml:space="preserve">HP discloses that where progress is inadequate, it will "intervene to help create a more effective plan." It further states that it will not necessarily terminate the supplier, but work with them to improve working conditions. </t>
    </r>
    <r>
      <rPr>
        <sz val="11"/>
        <rFont val="Calibri"/>
        <family val="2"/>
        <scheme val="minor"/>
      </rPr>
      <t xml:space="preserve">
(4) The company reports that it found two issues related to passport and personal document retention in 2018, required the issues to be "immediately addressed and [is] working with the suppliers to complete remediation to the workers and implement corrective actions to adjust their management systems". 
In relation to remediating fees, the company states it works with HP procurement and the supplier to agree on a corrective action plan and relies on local auditing teams to support suppliers in providing remedy to workers that have paid fees.  It states that progress through corrective actions is tracked through its KPI program and the report is shared with executives that manage the business and oversee the human rights program. Additionally, it reports that its procurement team incentivize suppliers to complete corrective actions. </t>
    </r>
  </si>
  <si>
    <t xml:space="preserve">(1) The company states that where non-conformances are identified, it requires suppliers to develop an improvement plan. It does not provide further details.
(2) Sony states that it monitors suppliers progress against improvement plans. It also states that it conducts follow-up assessments.
(3) The company states that if the supplier does not demonstrate improvement, it will "reconsider its relationship with the supplier and may discontinue new business until the supplier makes the required improvements."
(4) Sony discloses that it discovered student workers working long hours and night shifts at one of its suppliers in China. It reports that it "made the supplier prepare an improvement plan to eliminate long working hours and night shifts" and that it was confirmed that the improvements were implemented. It does not disclose any further detail on this process, such as timelines. </t>
  </si>
  <si>
    <t>(1) The company states that remediation for non-compliance may include working with its suppliers to create a corrective action plan for achieving compliance over a specified time frame. However, it does not provide details on the process. 
(2) TE reports that suppliers receive two follow-up assessments after corrective action plans have been communicated - one after 60 days, and one after nine months. 
(3) TE discloses that where non-compliances are not remedied "in spite of repeated notifications", it may terminate a supplier relationship. 
(4) Not disclosed. TE reports that 593 corrective actions were implemented in its supply chains in 2018, but provides no further information.</t>
  </si>
  <si>
    <t>(1) Analog Devices states in its Statement on Slavery and Human Trafficking that it "requires" suppliers who are found to be non-compliant in an audit to take corrective actions to resolve the non-compliance. It does not disclose further details on a process.
[The company is an RBA Member, and as such is required to audit 25% of high-risk major suppliers (this may include own facilities) and submit to the RBA corrective action progress reports. However, it does not provide additional detail on this process. The company also uses the RBA’s Validated Audit Process (VAP), which includes corrective action plans with elements such as policy/procedure changes and training. However, it is not clear that it uses this process on its suppliers.]
(2) Not disclosed. The company uses the RBA’s Validated Audit Process (VAP), which includes closure audits on priority issues such as forced labor or bonded labor. However, it does not disclose using this process for suppliers.
(3) It states in its Statement on Slavery and Human Trafficking that if non-compliance is not corrected through the corrective action then it will terminate the supplier contract.
(4) Not disclosed. Analog Devices states that it publicly reports on breaches of its Code of Conduct in accordance with SEC rules. However it does not appear to give a summary or example of any corrective action processes it has put in place.</t>
  </si>
  <si>
    <r>
      <t xml:space="preserve">(1) The company states in its CSR report that when non-compliance issues are identified in the process of an audit, suppliers are expected to implement a corrective action plan. It does not provide further detail. [The company uses the RBA’s Validated Audit Process (VAP), which includes corrective action plans with elements such as policy/procedure changes and training. However it does not provide evidence of the use of VAP for supplier audits in the past year.]
(2) </t>
    </r>
    <r>
      <rPr>
        <sz val="11"/>
        <color theme="1"/>
        <rFont val="Calibri"/>
        <family val="2"/>
        <scheme val="minor"/>
      </rPr>
      <t xml:space="preserve">The company discloses that corrective actions will be tracked to closure by a third-party audit firm, with the RBA and its members' oversight. </t>
    </r>
    <r>
      <rPr>
        <sz val="11"/>
        <rFont val="Calibri"/>
        <family val="2"/>
        <scheme val="minor"/>
      </rPr>
      <t xml:space="preserve">
(3) Not disclosed. The company states in its Statement under the California Transparency in Supply Chains Act that it has internal accountability standards in place in the case of a supplier failing to meet company policies against forced labor and human trafficking. It states that in such a case, agreements with suppliers include a termination provision for non-compliance. However, the company does not disclose that termination will occur only where suppliers do not implement corrective actions to remedy the violations.  
(4) Not disclosed.</t>
    </r>
  </si>
  <si>
    <t xml:space="preserve">(1) In its 2018 additional disclosure, the company reports that it formulates corrective measures according to the results of its CSR audits conducted against RBA standards and by its customers, but does not provide further details.
(2) Murata states that it periodically follows up on corrective action measures.
(3)-(4) Not disclosed. </t>
  </si>
  <si>
    <t>(1) Nintendo discloses that it requests corrective action of its supplier where it finds risks in the process of its on-site inspections and third-party audits. However, it provides no further detail or examples of corrective action processes.
(2) Nintendo discloses that it verifies implementation of corrective actions through follow-up on-site inspections where necessary. 
(3)-(4) Not disclosed.</t>
  </si>
  <si>
    <t xml:space="preserve">(1) Amazon reports that it launched training "at our fulfilment operations in the UK on identifying and reporting suspected instances of modern slavery". 
The company reports that this training has been developed with experts on modern slavery, such as the labor consultancy Verité and the UK Gangmasters and Labor Abuse Authority. The training enables employees to identify indicators of modern slavery and understand how to report concerns to authorities. The training will be rolled to employees across regions in 2020.
It does not disclose that training on risks and policies on forced labor has already been delivered to procurement staff. 
(2) Amazon discloses that it trains its suppliers on the content of its supplier code, which includes forced labor, including training prior to audits to help suppliers understand the requirements. It does not disclose further detail or the percentage of first-tier suppliers trained. 
In its supplier manual, Amazon discloses that it offers "on-site and remote training to support continuous improvement" and recommends third party trainings for suppliers to attend. 
The company's supplier code states that supplier management must establish training programmes for managers and workers to implement the requirements of the supplier code, but does not provide information on how it supports this process. 
It does not disclose the percentage of first-tier suppliers trained.
[It also reports that it encourages suppliers to participate in external training programs, such as those on recognizing and preventing forced labor, but does not provide further detail.] 
[It also reports on training of suppliers in its downstream supply chains, via the Truckers against Trafficking Initiative - see 1.5(2)]
(3) Not disclosed. </t>
  </si>
  <si>
    <t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(2) *Amazon (2019), "Modern Day Slavery Statement"
* Amazon (2019), "Amazon Supply Chain Standards Manual," https://d39w7f4ix9f5s9.cloudfront.net/ba/73/23a785f24c809ee05445d5ab623f/supplier-manual-5sep2019-final.pdf, p. 8. Accessed 16 October 2019.
* Amazon (2019), "Amazon Supply Chain Standards," https://d39w7f4ix9f5s9.cloudfront.net/4d/80/9e681da64536a287f9e658216ff9/amazon-supplier-code-of-conduct-2019-09-18-2.pdf. Accessed 16 October 2019. </t>
  </si>
  <si>
    <r>
      <t xml:space="preserve">(1) Not disclosed. 
(2) Amazon reports that it is a member of the </t>
    </r>
    <r>
      <rPr>
        <b/>
        <sz val="11"/>
        <rFont val="Calibri"/>
        <family val="2"/>
        <scheme val="minor"/>
      </rPr>
      <t>RBA</t>
    </r>
    <r>
      <rPr>
        <sz val="11"/>
        <rFont val="Calibri"/>
        <family val="2"/>
        <scheme val="minor"/>
      </rPr>
      <t xml:space="preserve"> and has committed to implement the RBA Code of Conduct. It also reports that it participates in the Responsible Labor Initiative which "develops resources, trainings, and strategies to address modern slavery". It discloses that the initiative also works with labor agents and suppliers to identify potential solutions.
Amazon also reports that it is actively participating in </t>
    </r>
    <r>
      <rPr>
        <b/>
        <sz val="11"/>
        <rFont val="Calibri"/>
        <family val="2"/>
        <scheme val="minor"/>
      </rPr>
      <t>BSR's Tech Against Trafficking working group</t>
    </r>
    <r>
      <rPr>
        <sz val="11"/>
        <rFont val="Calibri"/>
        <family val="2"/>
        <scheme val="minor"/>
      </rPr>
      <t xml:space="preserve">. It states that this group's mission is to bring companies together with other stakeholders to identify technology-driven solutions "that disrupt and reduce human trafficking; that prevent and identify crimes; and that provide remedy mechanisms for victims and support survivors". 
Amazon further notes that in October 2019 it became a member of </t>
    </r>
    <r>
      <rPr>
        <b/>
        <sz val="11"/>
        <rFont val="Calibri"/>
        <family val="2"/>
        <scheme val="minor"/>
      </rPr>
      <t xml:space="preserve">Truckers against Trafficking </t>
    </r>
    <r>
      <rPr>
        <sz val="11"/>
        <rFont val="Calibri"/>
        <family val="2"/>
        <scheme val="minor"/>
      </rPr>
      <t>(TAT) and that it "began incorporating TAT training modules into trainings for our internal fleet of drivers to teach them how to identify and respond to potential victims of human trafficking." it notes that over 100 of its drivers have been trained to date [and that it has set a goal of increasing this to 100% by 2020.]</t>
    </r>
  </si>
  <si>
    <r>
      <t xml:space="preserve">(1) NXP's supplier code of conduct states that workers must be provided with a written employment agreement in their own language, containing a description of terms and conditions of employment (prior to the worker departing his/her country of origin). 
The company's auditable standards provide further detail on the requirements of this provision, and includes information on what should be included in the contract including the worker's details, contract duration and working conditions including living conditions, pay, hours and benefits. However, it does not provide evidence of implementation.
(2) NXP's supplier code of conduct prohibits suppliers and labor agents from withholding workers' passports or personal documentation. The company discloses audit data on retention of passports, showing that non-compliances related to passport retention have decreased from 26% in 2017 to 9% in 2018. </t>
    </r>
    <r>
      <rPr>
        <sz val="11"/>
        <color rgb="FFFF0000"/>
        <rFont val="Calibri"/>
        <family val="2"/>
        <scheme val="minor"/>
      </rPr>
      <t xml:space="preserve">
</t>
    </r>
    <r>
      <rPr>
        <sz val="11"/>
        <rFont val="Calibri"/>
        <family val="2"/>
        <scheme val="minor"/>
      </rPr>
      <t>(3) Not disclosed. 
[Out of scope: The company reports that in 2016 it took part in a pilot program for supply chain social responsibility in Malaysia, which included enhancing communication between foreign workers and factory management and conducting training on labor and human rights. However, the example seems to refer to the company's own operations, rather than its supply chains.]</t>
    </r>
  </si>
  <si>
    <t>(1)*Corning Incorporated, "Accountability", https://www.corning.com/worldwide/en/sustainability/processes/supply-chain-social-responsibility/accountability.html. Accessed 4 February 2020.
*Corning, "KnowTheChain - ICT company disclosure", https://www.business-humanrights.org/en/knowthechain-ict-company-disclosure. Accessed 4 February 2020.
(2)*Corning Incorporated, "Governance", https://www.corning.com/worldwide/en/sustainability/processes/supply-chain-social-responsibility/governance.html. Accessed 4 February 2020.
*Corning Incorporated (25 March 2019), "2019 Statement on Efforts to Combat Human Trafficking and Slavery in Our Supply Chains", https://www.corning.com/media/worldwide/global/documents/Supply%20Chain%20Disclosure%203_25_19%20final.pdf, p. 3-4.</t>
  </si>
  <si>
    <t>(1)*Danwatch (28 June 2019), "'I feel scared going out’: How migrant workers become outlaws in Malaysia’s electronics industry", https://danwatch.dk/en/undersoegelse/i-feel-scared-going-out-how-migrant-workers-become-outlaws-in-malaysias-electronics-industry/. Accessed 21 October 2019.
*Danwatch (undated), "Malaysia: Investigation reveals forced labour &amp; migrant worker abuses at factories producing for electronics brands; Incl. co. responses", 
https://www.business-humanrights.org/en/malaysia-investigation-reveals-forced-labour-migrant-worker-abuses-at-factories-producing-for-electronics-brands-incl-co-responses.</t>
  </si>
  <si>
    <t>(1)* TSMC (undated), "Ethical Management", https://www.tsmc.com/csr/en/focus/governanceAndBusiness.html. Accessed 15 August, 2019.
*TSMC (2017), "Material Issue: Ethics and Regulatory Compliance", https://www.tsmc.com/csr/en/download/2017_tsmc_csr_en_1_1.pdf.
*TSMC (2018), "TSMC Corporate Social Resonsibility Report", https://www.tsmc.com/download/csr/2018_tsmc_csr_report_published_May_2019/english/pdf/e_all.pdf, p. 75.
(2)*"Ethical Management".
*TSMC (undated), "Ethics and Regulatory Compliance", https://www.tsmc.com/csr/en/focus/governance/ethics.html. Accessed 15 August, 2019.
*"Material Issue: Ethics and Regulatory Compliance".
*"2016 Corporate Social Responsibility Report", p. 50.
*TSMC (undated), "KnowTheChain ICT Company Disclosure",
https://business-humanrights.org/en/knowthechain-ict-company-disclosure.
(3)*"Ethical Management".
*"Material Issue: Ethics and Regulatory Compliance".</t>
  </si>
  <si>
    <t>(1)TSMC (undated), "Stakeholder Engagement", https://www.tsmc.com/csr/en/CSR/stakeholder.html. Accessed 15 August 2019.
(2)*TSMC (2018), "Additional Disclosure", https://www.business-humanrights.org/sites/default/files/KnowTheChain%20-%20ICT%20Sector%20Engagement%20Questions_TSMC.pdf, page 2. Accessed 29 October 2019.
*"Stakeholder Engagement". 
*TSMC (2018), "TSMC Corporate Social Resonsibility Report", https://www.tsmc.com/download/csr/2018_tsmc_csr_report_published_May_2019/english/pdf/e_all.pdf, p. 187.</t>
  </si>
  <si>
    <t>(1)-(2) *TSMC (2018), "TSMC Corporate Social Resonsibility Report", https://www.tsmc.com/download/csr/2018_tsmc_csr_report_published_May_2019/english/pdf/e_all.pdf.
*TSMC (April 2018), "Additional Disclosure", https://www.business-humanrights.org/sites/default/files/2018-04%20KTC%20ICT_Additional%20disclosure%202018%20TSMC_v1.pdf.</t>
  </si>
  <si>
    <t>(1)-(4) *TSMC (2018), "TSMC Corporate Social Resonsibility Report", https://www.tsmc.com/download/csr/2018_tsmc_csr_report_published_May_2019/english/pdf/e_all.pdf.
*TSMC (2017), "Supplier Sustainability Management", https://www.tsmc.com/csr/en/download/2017_tsmc_csr_en_3_1.pdf, p. 73.
*TSMC (2018), "Additional  Disclosure",
https://www.business-humanrights.org/sites/default/files/2018-04%20KTC%20ICT_Additional%20disclosure%202018%20TSMC_v1.pdf.
*TSMC (29 May 2019), "Specialized Disclosure Report", https://www.tsmc.com/download/ir/secFillings/Form-SD-(final)_2018.pdf.</t>
  </si>
  <si>
    <t>*TSMC (2018), "TSMC Corporate Social Resonsibility Report", https://www.tsmc.com/download/csr/2018_tsmc_csr_report_published_May_2019/english/pdf/e_all.pdf, p. 75.
*TDMC (2018), "Additional  Disclosure",
https://www.business-humanrights.org/sites/default/files/2018-04%20KTC%20ICT_Additional%20disclosure%202018%20TSMC_v1.pdf.</t>
  </si>
  <si>
    <t xml:space="preserve">(1)-(4)*TSMC (updated 23 April 2018), "TSMC's Supplier Code of Conduct", https://supplyonline.tsmc.com.tw/sncdata/SupplyProfile_Code%20of%20Conduct%20Supplier_M.pdf.
*TSMC (2018), "TSMC Corporate Social Resonsibility Report", https://www.tsmc.com/download/csr/2018_tsmc_csr_report_published_May_2019/english/pdf/e_all.pdf.
*TSMC (2018), "Additional  Disclosure",
https://www.business-humanrights.org/sites/default/files/2018-04%20KTC%20ICT_Additional%20disclosure%202018%20TSMC_v1.pdf, p. 5. </t>
  </si>
  <si>
    <t>Note: *TSMC (2018), "TSMC Corporate Social Resonsibility Report", https://www.tsmc.com/download/csr/2018_tsmc_csr_report_published_May_2019/english/pdf/e_all.pdf, pp. 71, 72, 74, 76
*TSMC (24 May 2017), "TSMC 2016 Corporate Social Responsibility Report", https://www.tsmc.com/download/csr/2017_tsmc_csr/english/pdf/e_all.pdf, pp. 50-51.
(2) "TSMC Corporate Social Resonsibility Report", p. 19.
(5) TSMC (2018), "Additional  Disclosure",
https://www.business-humanrights.org/sites/default/files/2018-04%20KTC%20ICT_Additional%20disclosure%202018%20TSMC_v1.pdf, p.6.</t>
  </si>
  <si>
    <t xml:space="preserve">(1)-(2) *"TSMC Corporate Social Resonsibility Report", https://www.tsmc.com/download/csr/2018_tsmc_csr_report_published_May_2019/english/pdf/e_all.pdf.
*TSMC (updated 23 April 2018), "TSMC's Supplier Code of Conduct", https://supplyonline.tsmc.com.tw/sncdata/SupplyProfile_Code%20of%20Conduct%20Supplier_M.pdf.
*TSMC (2018), "Additional  Disclosure",
https://www.business-humanrights.org/sites/default/files/2018-04%20KTC%20ICT_Additional%20disclosure%202018%20TSMC_v1.pdf, p. 4. </t>
  </si>
  <si>
    <t xml:space="preserve">
(1) Foxconn (2018), "Additional Disclosure", https://www.business-humanrights.org/sites/default/files/2018-04%20KTC%20ICT%20benchmark%20research_Foxconn_v1.xlsx. Accessed 8 October 2019.
(2) Foxconn (2018), "Social and Environmental Responsibility Report", http://ser.foxconn.com/javascript/pdfjs/web/viewer.html?file=/upload/serReport/f5915802-4e39-4cb2-914b-48dbf433a557_.pdf&amp;page=1, p. 6. Accessed 8 October 2019.</t>
  </si>
  <si>
    <t>Foxconn (2018), "Additional Disclosure", https://www.business-humanrights.org/sites/default/files/2018-04%20KTC%20ICT%20benchmark%20research_Foxconn_v1.xlsx. Accessed 8 October 2019.</t>
  </si>
  <si>
    <t>Note: Foxconn (2018), "Social and Environmental Responsibility Report", http://ser.foxconn.com/javascript/pdfjs/web/viewer.html?file=/upload/serReport/f5915802-4e39-4cb2-914b-48dbf433a557_.pdf&amp;page=1, p. 8. 
(1) Foxconn, "Stakeholder Engagement", http://ser.foxconn.com/viewPrivyIdentify_show.action. Accessed 8 October 2019.
(2) Foxconn (2018), "Social and Environmental Responsibility Report", http://ser.foxconn.com/javascript/pdfjs/web/viewer.html?file=/upload/serReport/f5915802-4e39-4cb2-914b-48dbf433a557_.pdf&amp;page=1, p. 8.
(2), (3) and (4) Foxconn (2018), "Additional Disclosure", https://www.business-humanrights.org/sites/default/files/2018-04%20KTC%20ICT%20benchmark%20research_Foxconn_v1.xlsx.</t>
  </si>
  <si>
    <t>(1)*Amphenol (October 2019), "Amphenol Supplier Code of Conduct", https://www.amphenol.com/pdfs/APH_Supplier_Code_of_Conduct.pdf.
*Amphenol, "Anti-Human Trafficking &amp; Slavery Statement", https://www.amphenol.co.uk/sites/default/files/CA%20Transparency%20Statement%20-%20Signed%20by%20Adam.pdf.
(5) "Amphenol Supplier Code of Conduct", pp. 1 and 8.</t>
  </si>
  <si>
    <t>Market cap top 50</t>
  </si>
  <si>
    <t>Policy: Prohibit worker-paid fees</t>
  </si>
  <si>
    <t>Policy: Require reimbursement</t>
  </si>
  <si>
    <t>Practice: Provide evidence of remediation</t>
  </si>
  <si>
    <t>Practice: Disclose step-by-step process of preventative measures</t>
  </si>
  <si>
    <t>Yes (according to company, not on RBA site yet)</t>
  </si>
  <si>
    <r>
      <t>2.1 Traceability and Supply Chain Transparency</t>
    </r>
    <r>
      <rPr>
        <sz val="10"/>
        <color rgb="FF000000"/>
        <rFont val="Calibri"/>
        <family val="2"/>
      </rPr>
      <t xml:space="preserve">
</t>
    </r>
    <r>
      <rPr>
        <sz val="10"/>
        <rFont val="Calibri"/>
        <family val="2"/>
      </rPr>
      <t>The company discloses:</t>
    </r>
  </si>
  <si>
    <r>
      <t>2.1 Traceability</t>
    </r>
    <r>
      <rPr>
        <sz val="10"/>
        <color rgb="FF000000"/>
        <rFont val="Calibri"/>
        <family val="2"/>
      </rPr>
      <t xml:space="preserve"> </t>
    </r>
    <r>
      <rPr>
        <b/>
        <sz val="10"/>
        <color rgb="FF000000"/>
        <rFont val="Calibri"/>
        <family val="2"/>
      </rPr>
      <t>and Supply Chain Trasparency</t>
    </r>
    <r>
      <rPr>
        <sz val="10"/>
        <color rgb="FF000000"/>
        <rFont val="Calibri"/>
        <family val="2"/>
      </rPr>
      <t xml:space="preserve">
</t>
    </r>
    <r>
      <rPr>
        <sz val="10"/>
        <rFont val="Calibri"/>
        <family val="2"/>
      </rPr>
      <t>The company discloses:</t>
    </r>
  </si>
  <si>
    <t>2020 % companies disclosing at least some information (Wrong - wrong number - 60 insread of 49)</t>
  </si>
  <si>
    <t>Total number of companies</t>
  </si>
  <si>
    <t>Addresses Risks at Third Party Products</t>
  </si>
  <si>
    <t>Engaged with KnowTheChain</t>
  </si>
  <si>
    <t>(1) and (2) *Corning Incorporated (25 March 2019), "2019 Statement on Efforts to Combat Human Trafficking and Slavery in Our Supply Chains", https://www.corning.com/media/worldwide/global/documents/Supply%20Chain%20Disclosure%203_25_19%20final.pdf, p. 3.
*Corning Incorporated (16 July 2019), "Supplier Code of Conduct", https://www.corning.com/media/worldwide/global/documents/Supplier%20Code%20of%20Conduct%20November%202018.pdf, p. 1.
*Corning, "EthicsPoint", https://secure.ethicspoint.com/domain/media/en/gui/22540/index.html. Accessed 26 March 2020.
*Corning, "Code of Conduct", http://q4live.s22.clientfiles.s3-website-us-east-1.amazonaws.com/662497847/files/doc_downloads/code_of_conduct/Corning_Code_of_Conduct.pdf. Accessed 26 March 2020.</t>
  </si>
  <si>
    <t xml:space="preserve">(1) Corning states that in its Modern Slavery Statement that "suppliers and their employees are encouraged to use Corning's anonymous, third party reporting service to report complaints related to issues covered by the Supplier Code of Conduct, including concern related to human trafficking or slavery”. It states in its Supplier Code of Conduct that "suppliers and other relevant stakeholders" can use the mechanism. However, the mechanism itself does not seem to have a specific category that allows for reporting labor rights in supply chains.
(2) It states that the mechanism is available 24 hours a day, 7 days a week and that there is both a telephone and internet service. The mechanism itself is also available in several languages. However, the company does not disclose how the mechanism is actively communicated to suppliers' workers.
(3)-(5) Not disclosed. </t>
  </si>
  <si>
    <t>(1) *KLA Corp. (2018), "Corporate Social Responsibility Report 2018", https://www.kla-tencor.com/documents/KLA_Report_CSR_2018.pdf, p. 29.
*KLA Corp. (undated), "KLA EthicsPoint Portal", https://secure.ethicspoint.com/domain/media/en/gui/22073/index.html. Accessed 18 October 2019.</t>
  </si>
  <si>
    <t>Not disclosed. The company discloses that it has "in 2018, the Company has appointed the Chief Compliance Officer, responsible for promoting the compliance construction covering areas of human rights protection, data security and privacy protection as well as social responsibility, etc." However, it is unclear whether this staff member has oversight over human rights in supply chains and the company does not have a supplier code of conduct.</t>
  </si>
  <si>
    <t xml:space="preserve">Hangzhou Hikvision Digital Technology (2019), "2018 Environmental, Social and Governance Report," https://oversea-download.hikvision.com//uploadfile/Investment%20Relationship/ESG%20Report/Hikvision%202018%20ESG%20Report.pdf, p. 20. Accessed 31 March 2020. </t>
  </si>
  <si>
    <t xml:space="preserve">Hangzhou Hikvision Digital Technology (2019), "2018 Environmental, Social and Governance Report," https://oversea-download.hikvision.com//uploadfile/Investment%20Relationship/ESG%20Report/Hikvision%202018%20ESG%20Report.pdf, pp. 20 and 63. Accessed 23 September 2019. </t>
  </si>
  <si>
    <t xml:space="preserve">Largan Precision states that it is "committed to following all labor regulations and protecting employee rights". It reports that it has published an Employee Work Handbook, and management mechanisms for the "prevention of non-voluntary labor…in accordance with the Code of Conduct of the Electronic Industry Citizenship Coalition". The company therefore acknowledges the existence of non-voluntary labor and the principles of the RBA Code of Conduct. </t>
  </si>
  <si>
    <t xml:space="preserve">The company states that "compliance with our requirements in the areas of environmental protection, occupational safety and health as well as CSR are highly relevant when selecting new suppliers, evaluating existing suppliers, and also for future supplier development." 
It states that more than 100 new suppliers, and subsidiaries of existing suppliers, are categorized according to their products and services. It states the suppliers will be given questionnaires which will cover varying topics depending on how the supplier is categorized.  It states that suppliers will not be approved unless their evaluation is successful. 
The company also states that its CSR questionnaires include "social and human rights questions." It is implied therefore implied that the new supplier questionnaire includes forced labor. However, the company does not disclose any further detail or outcomes of this process. </t>
  </si>
  <si>
    <t>Number of allegations</t>
  </si>
  <si>
    <t>BOE discloses having a supplier certification process. BOE selects suppliers based on criteria which include "environmental performance, CSR performance." The company notes that "in 2018, BOE introduced 200 new suppliers, all of which met environmental and social performance standards and passed environmental assessment." The assessment of potential suppliers includes a review of the suppliers' qualifications, and a "document review or field investigations." It does not provide further details of this process.</t>
  </si>
  <si>
    <t>*Canon (2017), "KnowTheChain engagement questions", https://www.business-humanrights.org/sites/default/files/KnowTheChain%20-%20ICT%20Sector%20Engagement%20Questions_Canon.pdf. Accessed 29 August 2019. 
*Canon (December 2019), "Canon commits to membership of the Responsible Business Alliance," https://global.canon/en/csr/news/20191225.html. Accessed 3 February 2020. 
[Responsible Business Alliance, "Members," http://www.responsiblebusiness.org/about/members/. Accessed 3 April 2020.</t>
  </si>
  <si>
    <t>(1) Not disclosed.
(2) Canon discloses that it has committed to membership of the Responsible Business Alliance, which includes focus on eradicating forced labor. It does not disclose how it actively participates in this initiative. [As of 4 April 2020, the company is listed on RBA's member page.]
[Canon reports that it is a member of the Responsible Minerals Initiative, Japan Electronics and Information Technology Industries Association (JEITA), World Business Council for Sustainable Development,  CSR Europe, Council for Better Corporate Citizenship. 
It does not disclose details of its engagement with these initiatives, and does not disclose whether forced labor is addressed through such engagements.]</t>
  </si>
  <si>
    <t xml:space="preserve">(2) Not disclosed. Hitachi discloses that it has made a "request for corrective action" and that it has "received the reply that the requirement is made to Cal-Comp." However, it does not make clear that it has engaged with the stakeholders reportedly affected in the allegation.
(3) Not disclosed. The company does not report any remedial outcomes for workers. 
(4) Not disclosed. </t>
  </si>
  <si>
    <t xml:space="preserve">(1) [The company states that in 2016, it held a four-part webinar for employees responsible for procurement and human resources in Southeast Asia, because "the risk of forced labor is expected to be higher." It states that it invited speakers from NGOs and "businesses implementing advanced countermeasures were invited to lead the webinars." It is assumed that the countermeasures refer to measures taken to address forced labor risks.] The company also states that it has developed an e-learning program for its employees which draws on specific case studies to convey "the importance of preventing forced labor and human trafficking problems before they occur." 
(2) Hitachi reports that it organizes procurement seminars for "information sharing and building capacity purpose." It reports that a procurement seminar in 2019 included "fundamental CSR philosophy, the CSR audit situation...and Hitachi's related policies." It is assumed that this includes its CSR Procurement Guidelines. It further notes that it shared an migrant worker assessment at one of its suppliers "with supplier and related businesses" and that it will "continue to enhance suppliers’ understanding of
the expectations of Hitachi Group [...and] promote capacity building at suppliers." However it is not clear what percentage of the company's first-tier suppliers have been trained on forced labor. 
(3) Not disclosed. Hitachi reports holding procurement seminars but it is not clear that this includes suppliers below the first-tier, or focus for first-tier suppliers on how to cascade policies to the next tier of suppliers. </t>
  </si>
  <si>
    <t xml:space="preserve">(1) The company states that it has more than 150 responsible sourcing associates who are based all over the world and who are responsible for monitoring supply chain conditions "through audit assessments and investigations, provide training and tools for suppliers, and collaborate with stakeholders to make progress on key industry-wide issues." This suggests that the responsible sourcing team have responsibility for implementing the standards for suppliers, which cover forced labor and which are the standards that suppliers are audited against. 
The company also discloses a human rights steering committee comprising leaders from across its business.
Additionally, Walmart reports that an ESG steering committee meets biannually and is made up of leaders from various departments. It covers sustainability and responsible sourcing. The committee reports to the Chief Sustainability Officer. 
(2) Walmart discloses that the nomination and governance committee of the board of directors oversees the company's human rights work, and the audit committee of the board of directors oversees its ethics and compliance program, including "labor and employment" and "responsible sourcing". It states that the Chief Sustainability Officer provides updates to the committee. However, no further detail is disclosed. </t>
  </si>
  <si>
    <t xml:space="preserve">(1) Not disclosed.
In its "Human Rights Corporate Statement," which was last updated in 2015, the company states that it will conduct remediation where adverse human rights impacts occur, but discloses no detail. 
The company states that if it were to become aware of an allegation of forced labor, it would directly engage with the facility, conduct an audit and require remediation. However it does not provide any information on the teams responsible for dealing with allegations, engaging with affected stakeholders, or timeframes for engagement. 
(2) The company reports that in 2018, it found that three factories in Taiwan were allowing recruitment fees to be charged to workers. It states it worked with these suppliers on a corrective action plan which included reimbursing the hiring fee and states that this has been resolved at all factories. Best Buy reports that it verifies that recruitment fees have been repaid through spot checks and third-party audits. 
It does not disclose a second remedy example.
</t>
  </si>
  <si>
    <t>* Best Buy (2015), "Human Rights Corporate Statement," https://corporate.bestbuy.com/wp-content/uploads/2015/11/BBY-Human-Rights-Dec-2015.pdf. Accessed 24 September 2019. 
*Best Buy, "Open &amp; Honest Ethics Line," https://secure.ethicspoint.com/domain/media/en/gui/26171/index.html. Accessed 24 October 2019. 
*Best Buy (2020), "Additional Disclosure," https://www.business-humanrights.org/sites/default/files/KnowTheChain%202020%20ICT%20Benchmark%20-%20Additional%20Disclosure%20-%20BBY.pdf, p. 8. Accessed 10 February 2020.
(2) *Best Buy, "Fiscal Year 2018 Corporate Responsibility &amp; Sustainability Report," https://corporate.bestbuy.com/wp-content/uploads/2018/06/FY18-full-report-FINAL.pdf, p. 43. Accessed 10 February 2020.
*Best Buy (6 February 2020), "Forced labor not acceptable," https://corporate.bestbuy.com/forced-labor-not-acceptable/. Accessed 10 February 2020.</t>
  </si>
  <si>
    <t>Hangzhou Hikvision Digital Technology Co. Ltd.</t>
  </si>
  <si>
    <t>Retail</t>
  </si>
  <si>
    <t xml:space="preserve">(1) Qualcomm discloses an Ethics Hotline that can be used to report concerns regarding its employees or suppliers. It is publicly available, implying that it can be used by anyone. In addition, the company uses the RBA code 6.0 as its supplier code, which requires suppliers to provide an effective grievance mechanism allowing workers to report violations against the code
(2) Not disclosed. The mechanism can be used 24/7 and reports can be submitted anonymously. However, it is not clear that any steps are taken to communicate this to suppliers' workers. 
(3) Not disclosed.
(4) Not disclosed.
(5) Not disclosed. 
</t>
  </si>
  <si>
    <t xml:space="preserve">(1) ZTE, "2018 Sustainability Report", https://res-www.zte.com.cn/mediares/zte/Files/PDF/white_book/CSR201905280912EN.pdf.
(2) ZTE, "2018 Sustainability Report", https://res-www.zte.com.cn/mediares/zte/Files/PDF/white_book/CSR201905280912EN.pdf, p. 63.
[For further information see: Vodafone, "Slavery and Human
Trafficking Statement 2018-19", https://www.vodafone.com/content/dam/vodcom/sustainability/pdfs/Vodafone-Slavery-and-Human-Trafficking-Statement-2018-19.pdf, p. 11.]
ZTE (USA), "Public Commitment to RBA Code of Conduct", https://www.zteusa.com/media/documents/Public_Commitment_to_RBA_Code_of_Conduct_on_zteusa.com_V1.pdf, p. 1. </t>
  </si>
  <si>
    <t xml:space="preserve">(1) The company states that its due diligence framework with regards to conflict minerals conforms with the OECD’s Due Diligence Guidance and that audits performed should demonstrate conformance with Responsible Minerals Assurance Process of the RMI. It discloses the number of smelters or refiners which have been identified as RMAP-conformant. These measures assess forced labor risks to some extent, but the company does not disclose more information on the steps it is taking to address forced labor risks specifically.
(2) Not disclosed. The company states that its supply relationships are generally conducted on a purchase order basis, and also that it often has longer term relationships with suppliers, which allow it to "proactively manage our technology development and product discontinuances plans." It states that despite this it does not "generally have long-term capacity commitments". It makes no reference to how its purchasing practices or relationships with suppliers may impact labor standards in its supply chains. 
(3)-(4) Not disclosed. </t>
  </si>
  <si>
    <t xml:space="preserve">(1) Not disclosed. The company shows awareness of human rights risks associated with conflict minerals, stating that it is "investigating supply chains using tools provided by the Responsible Minerals Initiative (RMI)(formerly CFSI), an organisation that promotes the responsible procurement of minerals". However, the company does not disclose any information on how its efforts address forced labor risks. 
(2-4) Not disclosed. </t>
  </si>
  <si>
    <t xml:space="preserve">(1) The company reports that it is a member of the Responsible Minerals Initiative and that it is a member of the Tin Working Group due to concerns associated with tin mining and smelting in Indonesia. It states that it follows "OECD Guidance or other internationally recognized frameworks when conducting such due diligence for 3TG" and that it "requires [its] suppliers to source high-risk minerals from smelters determined to be compliant with the Responsible Minerals Assurance Process", both of which assess forced labor risks but it does not disclose further detail or the steps it is taking toward addressing forced labor risks in raw material sourcing outside of this. 
(2) Not disclosed. Sony states that it expects suppliers "to provide tight management of its delivery dates, compatible with product production activities that fluctuate with customer demands, and to be able to supply parts and materials in a highly flexible fashion." It does not disclose how it seeks to use responsible purchasing practices that may mitigate any forced labor risks created by these expectations. 
(3-4) Not disclosed. </t>
  </si>
  <si>
    <t>(1) The company discloses that its "conflict minerals compliance program together with our related investigative processes and efforts have been developed in conjunction with reference to the 3rd edition of the OECD Due Diligence Guidance for Responsible Supply Chains of Minerals." It discloses the number of smelters in its supply chains which are conformant with RMAP [which includes some assessment of forced labor risks.] It does not disclose further detail as to how it addresses forced labor risks specifically at raw material level. 
(2-4) Not disclosed.</t>
  </si>
  <si>
    <t>(1) Not disclosed. Foxconn states that it "adheres to international standards and governmental and non-governmental regulations on conflict minerals" and that it requires its suppliers to trace the origin of products potentially containing conflict minerals. It also states that "downstream suppliers are required to fulfil their due diligence on conflict-free minerals pursuant to the relevant international standards and regulations". However, it does not disclose efforts how it ensures this and how it addresses forced labor risks specifically. 
(2) Not disclosed. [It states in its 2020 Additional Disclosure that "[b]efore suppliers becoming qualified suppliers, suppliers are required to sign statements of responsible purchasing agreement and supplier information SAQs, in addition, Procurement Department will provide trainings and audits to them. However, it does not disclose examples of responsible purchasing practices with which it engages suppliers, including planning and forecasting.]
(3)-(4) Not disclosed.</t>
  </si>
  <si>
    <t>(1) The company discloses that it executes due diligence on minerals in its supply chains in conformance with the OECD Due Diligence Guidance. It states that it is a founding member of the Responsible Minerals Initiative and that it relies on "independent third-party auditing programs, such as the Responsible Minerals Assurance Process, LBMA, and RJC", which include an assessment of forced labor, to coordinate audits. It states that it has provided leadership including in the Smelter Engagement team and the due diligence team. It does not disclose the steps it is taking toward responsible raw materials sourcing, and addressing forced labor risks specifically, outside of this.
(2)-(4) Not disclosed.</t>
  </si>
  <si>
    <t xml:space="preserve">(1) The company states that it is a member of the Responsible Minerals Initiative (RMI), that it participates in the RMI’s Responsible Minerals Assurance Process and that its due diligence measures "conform, in all material respects, with the five-step framework of the OECD Due Diligence Guidance" which address forced labor. It does not disclose the steps it is taking toward responsible raw materials sourcing and addressing forced labor risks specifically outside of this.
(2) Not disclosed. In its "Guide to Ethical Conduct" the company encourages employees to speak up in situations where buying decisions are solely based on price, despite known poor labor conditions [to "preserve reputation"]. No further details or training is disclosed.
(3) Not disclosed. TE discloses that it uses a supplier scorecard which includes Supplier Social Responsibility data. It does not report further information on how this scorecard is used to incentivize suppliers or in procurement decisions, for example. 
(4) Not disclosed. </t>
  </si>
  <si>
    <t>(1) The company reports that its procurement policies conform to the OECD due diligence guidance [which includes some assessment of forced labor.] BOE states that it uses the Responsible Minerals Initiative's conflict minerals reporting template to survey conflict minerals in its supply chains. It states that its raw materials come from 265 RMI recognized smelters. It does not disclose further detail as to how forced labor risks specifically are addressed at raw material level.
(2) BOE discloses that "it sets reasonable procurement lead time and optimizes management taking into full account the development, procurement, production and delivery periods of suppliers." However, it does not disclose any additional information and it is unclear whether this is being implemented.
(3)-(4) Not disclosed.</t>
  </si>
  <si>
    <t>(1) Microchip reports that it is a member of the Responsible Minerals Initiative, and that it requires that only RMAP-conformant smelters or refiners be used in its supply chains, which involves some assessment of forced labor risks. However it does not disclose any further information as to how it addresses forced labor risks at raw material level. 
(2-4) Not disclosed.</t>
  </si>
  <si>
    <t xml:space="preserve">(1) The company states that its due diligence measures for sourcing conflict minerals conform with the OECD Due Diligence Guidance for Responsible Supply Chains of Minerals from Conflict-Affected and High-Risk Areas: Third Edition and that it assessed whether all smelters were conformant with the Responsible Minerals Assurance Process of the RMI. These measures include an assessment of forced labor risks but the company does not disclose the steps it is taking toward responsible raw materials sourcing and forced labor risks specifically outside of this.
(2-4) Not disclosed. </t>
  </si>
  <si>
    <t xml:space="preserve">(1) Cisco links to the RBA website and the latest version of its Code, which is available in more than 15 languages. It states that as part of a remedial action, it "monitored the supplier as they implemented the policy and practices and trained their own workers on the new policy". The company's code requires suppliers to have a process in place for communicating their policies, expectations and performance to workers and other stakeholders. However, it does not disclose how it ensures that its code is communicated to workers outside of this, or further detail on suppliers' implementation of this policy.
(2) Not disclosed. Cisco does not list any worker engagement initiatives under its stakeholder section of its CSR report. It states that it uses worker interviews and supports other RBA-sponsored research and training initiatives "to gather actionable, direct feedback from factory workers to complement audit findings," but does not support initiatives which help workers understand their labor rights.
(3)-(4) Not disclosed. </t>
  </si>
  <si>
    <t>(1) TSMC's supplier code requires suppliers to implement an "effective grievance mechanism, to assess employees’ understanding of and obtain feedback on or violations against practices and conditions covered by this Code" (which covers forced labor). A mechanism for worker representatives, such as unions or local NGOs, does not seem to be available.
[TSMC states that its Complaints Policy and Procedure for Certain Accounting &amp; Legal Matters provides a number of channels for reporting "business conduct concerns". It states that these mechanisms are open to external parties as well as being open to employees of the company. However, since the data on the mechanism refers to employees only, it appears as though it only considers grievances by employees and not by suppliers' workers. In addition, the policy states that all channels are for reporting accounting and legal matters and it does not appear to include the company's Supplier Code of Conduct.]
(2) Not disclosed.
(3) Not disclosed. The company states that "in 2017, reporting channels and whistleblower protection were both key communication points during the face-to-face training sessions to employees, the electronic training of 2017 TSMC Ethics and Compliance Training, and the face-to-face training sessions to suppliers". However, it does not disclose involving suppliers' workers or their legitimate representatives in the design or performance of the mechanism.
(4) Not disclosed. The company discloses disaggregated data on the practical operation of the mechanism, including the number of grievances filed through each of the separate reporting mechanisms between 2013 and 2017. However, since the mechanism does not appear to apply to suppliers' workers, this data is not relevant.
(5) Not disclosed. The company states that "by empowering our supply chain to get involved in our ethics and regulatory compliance efforts, TSMC will continue to keep its commitment to high ethics and regulatory standards." However, it does not disclose details on whether the mechanisms are available to workers below the first tiers in its supply chains and the mechanisms only appear to allow the reporting of forced labor within the confines of the law.</t>
  </si>
  <si>
    <t>(1) The company uses the RBA code 6.0 as its supplier code, which requires suppliers to provide an effective grievance mechanism allowing workers to report violations against the code.  NVIDIA discloses that it complies with the RBA's guidance on stakeholder grievances relating to its social or environmental performance, and in its 2018 Additional Disclosure that it ensures grievance mechanisms are available to suppliers' workers.
However,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workers. The company also discloses a hotline available to NVIDIA employees for reporting concerns relating to the Combatting Trafficking in Persons Policy, though it is not stated that this is available to suppliers' workers.] 
(2)-(5) Not disclosed.</t>
  </si>
  <si>
    <t>(1) Not disclosed.
(2) The company states that its own auditors carry out audits which include document reviews. However, it does not provide detail on the types of documents reviewed (i.e. whether this includes payrolls, or worker contracts). [The company disclosed using the RBA’s VAP, which includes a review of relevant documents, such as working hour records, payroll, deductions and benefits. However it did not provide evidence of use of VAP in the past year, nor does it disclose details on what VAP entails.]
(3) The company states that its auditors carry out worker and management interviews, but does not give any indication that these are undertaken off-site. [The company discloses using the RBA’s VAP, which includes worker interviews in local languages but does not require that interviews be undertaken off-site. However it did not provide evidence of use of VAP in the past year, nor does it disclose details on what VAP entails.]
(4) The company reports that its own auditors carry out on-site inspections. It does not specify whether these include visits to associated facilities such as worker housing. [The company discloses using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t>
  </si>
  <si>
    <t xml:space="preserve">(1) Not disclosed. Infineon states that its integrity line, which is publicly available, is available to employees, suppliers, customers, and other third parties. However, it is not clear that the mechanism is intended for handling allegations of human rights violations in the supply chains. It states that the mechanism can be used to report "possible violations of national regulations or internal guidelines" and therefore appears to be intended for internal purposes. 
[The integrity line online portal has a section on which topics reports can be submitted on, which includes a number of ethics-related topics but does not address the company's supply chain standards or any human rights related topics.] 
(2) Not disclosed. Infineon states that the hotline "considers local languages" but it is not clear that any steps are taken to communicate the mechanism to suppliers' workers. 
(3-5) Not disclosed. </t>
  </si>
  <si>
    <t>(1) Not disclosed. The company discloses that concerns relating to ethics violations can be reported through its Ethics and Compliance email address or sent anonymously through its third-party EthicsPoint Helpline. It states on the EthicsPoint page that "anyone may report a concern related to potential misconduct involving Lam". However, the mechanism itself does not appear to allow for the reporting of grievances related to supply chain labor.
(2)-(3) Not disclosed.
(4) Not disclosed. The company discloses that results on its Ethics and Compliance Helpline, as well as investigations and trends, are reported quarterly to its Board of Directors. However it does not appear to disclose this information.
(5) Not disclosed. Lam Research's EthicsLine is publicly available and it states that "anyone may report a concern related to potential misconduct involving Lam including, without limitation employees, contractors, suppliers and customers". However it does not disclose evidence that the mechanism is available and used by workers below the first tier in its supply chains.</t>
  </si>
  <si>
    <t>(1) Tokyo Electron states that it has established a Supplier Hotline which it confirms is accessible to suppliers' workers.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(2)-(5) Not disclosed.</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</si>
  <si>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Samsung.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Samsung Supplier List, accessed 30 August 2019, https://www.samsung.com/us/aboutsamsung/sustainability/supply-chain/supplier-list/</t>
  </si>
  <si>
    <t xml:space="preserve">(1) TSMC states in its 2018 CSR Report that the provisions of its Supplier Code of Conduct are "derived primarily" from the RBA code of conduct and that they are in alignment with the UN Guiding Principles on Business and Human Rights, the ILO Declaration on Fundamental Principles and Rights at Work and the UN Universal Declaration of Human Rights. While it incorporates the ILO core labor standards into its code, it limits the rights to freedom of association and collective bargaining to conformance with local law.
(2) Yes. Home &gt; Corporate Social Responsibility &gt; Downloads: Click + Human Rights Policy and Supplier Management: Click on 'TSMC Supplier Code of Conduct.'
(3) The company's supplier code was updated in September 2019. This seems to be the sixth version  and its 2016 CSR report the company notes that the code is reviewed at least once every two years.
(4) New suppliers are required to sign a compliance agreement ("Letter of Assurance") prior to entering into a business relationship with TSMC. It also states that it publishes the code in an online supplier portal to ensure that it is easily accessible. The company further notes that it communicates its supplier code to 1,229 first tier suppliers, noting that among those, "321 of critical suppliers and high-risk suppliers were invited to face-to-face training," in which 313 participated.
(5) The company states that it "expects" its suppliers to hold their own suppliers to the same standards. Its supplier code further states that it requires supplier to monitor compliance of their suppliers with the code. </t>
  </si>
  <si>
    <t>(1) * TSMC (2018), "TSMC Corporate Social Responsibility Report", https://www.tsmc.com/download/csr/2018_tsmc_csr_report_published_May_2019/english/pdf/e_all.pdf, p. 35 and 187. 
* TSMC (updated 18 Sep 2019), "TSMC's Supplier Code of Conduct", https://supplyonline.tsmc.com.tw/sncdata/SupplyProfile_Code%20of%20Conduct%20Supplier_M.pdf. 
(2) TSMC (updated 18 Sep 2019), "TSMC's Supplier Code of Conduct".
(3)*TSMC (updated 18 Sep 2019), "TSMC's Supplier Code of Conduct", p. 1.
 TSMC (24 May 2017), "2016 Corporate Social Responsibility Report", http://www.tsmc.com/download/csr/2017_tsmc_csr/english/pdf/e_all.pdf, p. 49.
(4) * TSMC (24 May 2017), "2016 Corporate Social Responsibility Report", http://www.tsmc.com/download/csr/2017_tsmc_csr/english/pdf/e_all.pdf, p. 49.
* TSMC (2018), "TSMC Corporate Social Responsibility Report", p. 32. 
(5) TSMC (updated 18 Sep 2019), "TSMC's Supplier Code of Conduct", p. 1 and 11.</t>
  </si>
  <si>
    <t>(1) *TSMC (24 May 2017), "2016 Corporate Social Responsibility Report", http://www.tsmc.com/download/csr/2017_tsmc_csr/english/pdf/e_all.pdf, p. 3.
*TSMC (undated), "Corporate Social Responsibility Committee", https://www.tsmc.com/csr/en/CSR/committee.html. Accessed 15 August 2019.
*TSMC (10 May 2019), "2018 TSMC Corporate Social Responsibility Report", https://www.tsmc.com/download/csr/2018_tsmc_csr_report_published_May_2019/english/pdf/e_all.pdf, p. 144.
(2)*TSMC (undated), "Board of Directors", https://www.tsmc.com/english/investorRelations/board_of_directors.htm. Accessed 15 August 2019.
*TSMC (undated), "Committees", https://www.tsmc.com/english/investorRelations/committees.htm. Accessed 15 August, 2019.
*TSMC (2017), "Material Issue: Ethics and Regulatory Compliance", https://www.tsmc.com/csr/en/download/2017_tsmc_csr_en_1_1.pdf.
*2016 Corporate Social Responsibility Report", p. 10 and 18.</t>
  </si>
  <si>
    <t>(1)* TSMC (undated), "Ethical Management", https://www.tsmc.com/csr/en/focus/governanceAndBusiness.html. Accessed 15 August, 2019.
*TSMC (2017), "Material Issue: Ethics and Regulatory Compliance", https://www.tsmc.com/csr/en/download/2017_tsmc_csr_en_1_1.pdf.
*TSMC (2018), "TSMC Corporate Social Responsibility Report", https://www.tsmc.com/download/csr/2018_tsmc_csr_report_published_May_2019/english/pdf/e_all.pdf, p. 75.
(2)*"Ethical Management".
*TSMC (undated), "Ethics and Regulatory Compliance", https://www.tsmc.com/csr/en/focus/governance/ethics.html. Accessed 15 August, 2019.
*"Material Issue: Ethics and Regulatory Compliance".
*"2016 Corporate Social Responsibility Report", p. 50.
*TSMC (undated), "KnowTheChain ICT Company Disclosure",
https://business-humanrights.org/en/knowthechain-ict-company-disclosure.
(3)*"Ethical Management".
*"Material Issue: Ethics and Regulatory Compliance".</t>
  </si>
  <si>
    <t xml:space="preserve">(1) Not disclosed. TSMC states that the issues on which it engages with government include water management, waste management and occupational safety and health. In its Society section, in which it includes engagements with organizations, it states that the issues on which it engages include minority education, charity and "commitment to education". However, it does not reference any engagement on forced labor issues.
(2) In its 2018 additional disclosure, the company notes that it is an RBA full member (confirmed by RBA). However, it does not disclose active participation to address forced labor,
</t>
  </si>
  <si>
    <t xml:space="preserve">(1)-(4)*TSMC (undated), "TSMC Supply Online", https://supplyonline.tsmc.com.tw/TSMC_Supply_Online_20131112/english/about_tsmc_supply.html. Accessed 15 August 2019.
*TSMC (2018), "TSMC Corporate Social Resonsibility Report", https://www.tsmc.com/download/csr/2018_tsmc_csr_report_published_May_2019/english/pdf/e_all.pdf, p. 72, 80, p. 187.
*TSMC (24 May 2017), "Corporate Social Responsibility Report"
http://www.tsmc.com/download/csr/2016_tsmc_csr/english/pdf/e_all.pdf.
*TSMC (undated), "Responsible Supply Chain", https://www.tsmc.com/csr/en/focus/responsibleSupplyChain.html. Accessed 15 August 2019.
*TSMC (undated), "Supplier Sustainability Management", https://www.tsmc.com/csr/en/focus/responsibleSupplyChain/sustainabilityManagement.html. Accessed 15 August, 2019.
*TSMC (29 May 2019), "Specialized Disclosure Report", https://www.tsmc.com/download/ir/secFillings/Form-SD-(final)_2018.pdf.
</t>
  </si>
  <si>
    <t xml:space="preserve">(1) TSMC states in its Corporate Social Responsibility Report that in 2018 it established risk assessments for new suppliers and that it conducts risk evaluation and management via Self-Assessment Questionnaire (SAQ) and human rights supply chain risks. The company states that it follows the SAQ with "on-site audit, serious violation assessments and high-risk suppliers identification by TSMC's team of experts". It further states that suppliers' performance on sustainability related issues is assessed quarterly using its QCDSS (Quality, Cost, Delivery, Service, Sustainability) protocol (labor performance is a component). It states that it also includes the research of external stakeholders including China Labor Watch, Verité and the US Department of State on relevant forced labor issues. However, it does not provide further details or disclose an overarching risk assessment that covers forced labor risks across its supply chains (as opposed to at individual suppliers).
(2) The company notes that suppliers operating in China, Malaysia and Taiwan are classified higher risk (compared to its top spend suppliers in Japan, USA and Western Europe) due to weaker labor rights and longer working hours, but it does not give detail on how it identified these risk countries. The company does not disclose risks identified in different tiers of its supply chains. </t>
  </si>
  <si>
    <t>(1) TSMC (undated), "Assurance to Comply with TSMC’s Code of Ethics and Business Conduct and TSMC’s Supplier Code of Conduct", https://supplyonline.tsmc.com.tw/sncdata/SupplyProfile_Ethic%20Code.pdf.
(2)*TSMC (2018), "TSMC Corporate Social Resonsibility Report", https://www.tsmc.com/download/csr/2018_tsmc_csr_report_published_May_2019/english/pdf/e_all.pdf.
(3)* "TSMC Corporate Social Responsibility Report", p. 144.
*TSMC (updated 23 April 2018), "TSMC's Supplier Code of Conduct", https://supplyonline.tsmc.com.tw/sncdata/SupplyProfile_Code%20of%20Conduct%20Supplier_M.pdf.</t>
  </si>
  <si>
    <t>(1) Not disclosed. In its 2018 report TSMC states that 33 of its suppliers completed an internal audit (exceeding its target of 30 critical suppliers) and that the achievement rate for serious violation improvement reached 90.9% (exceeding its target of 80%) but it fails to disclose the percentage of suppliers audited.
(2) Not disclosed.
(3) Not disclosed. [The RBA's Validated Assessment Program (VAP) audits include worker interviews depending on the size of the size of the factory (with 20 worker interviews as a minimum). Whereas the company previously made its use of the VAP clear, its most recent report does not disclose a use of VAP.]
(4) TSMC states that it partly uses internal auditing and partly uses RBA-accredited auditors to assess suppliers' sustainability. However, it does not disclose further details on their qualifications, such as expertise in identifying forced labor risks. [Whereas the company previously made its use of the RBA's Validated Assessment Program (VAP) clear, its most recent report does not disclose a use of VAP.]
(5) In its 2018 report the company states that out of the 74 suppliers audited by the TSMC Audit Team, the average score was 78 and there were no serious violations and out of the 33 suppliers audited by third party audit, the improvement rate for serious violations was 90.9%. However, it does not disclose any data on the details of violations. It also states that it conducted a quarterly audit on "supplier's employees that work at TSMC factory sites for 7 consecutive days and other labor issues". It states that the number of workers working under these conditions has dropped by 51% since 2017. However, it is unclear whether this data relates to its supply chains. [In its 2016 report the company discloses a summary of audit scores, average non-compliances and most commonly found non-compliances, namely working hours, employment fees, labor health regulations, fire protection, climate change response and earthquake protection.]</t>
  </si>
  <si>
    <t>(1)-(2)*TSMC (2018), "TSMC Corporate Social Resonsibility Report", https://www.tsmc.com/download/csr/2018_tsmc_csr_report_published_May_2019/english/pdf/e_all.pdf.
*TSMC (24 May 2017), "TSMC 2016 Corporate Social Responsibility Report", https://www.tsmc.com/download/csr/2017_tsmc_csr/english/pdf/e_all.pdf, p. 52. 
(3) TSMC (2017), "Corporate Social Responsibility Report 2016",  http://www.tsmc.com/download/csr/2017_tsmc_csr/english/pdf/e_all.pdf, p. 52. [The report seems to have been published in April or May 2017, and refers to some activities in February and April 2017.]
(4) TSMC (2018), "TSMC Corporate Social Resonsibility Report", https://www.tsmc.com/download/csr/2018_tsmc_csr_report_published_May_2019/english/pdf/e_all.pdf, p. 75.</t>
  </si>
  <si>
    <t>Intel further discloses that it its supplier selection process includes a CSR self-assessment questionnaire "which includes questions about staffing practices, in order to determine if there are risk factors for forced labor."
The survey result may lead to additional due diligence measures. For example, in the case of a prospective Malaysian supplier, Intel conducted an RBA VAP audit in 2016, which identified several non-compliances such as recruitment fees and passport retention. Intel discloses that it "worked with the supplier to return passports and repay fees, before revenue product was produced. [It] visited the site a number of times though to 2018 and met with workers to verify the corrective actions were implemented."
[The company states that a short survey is sent to new suppliers to determine whether they are high risk or not. It states that it works with suppliers during the onboarding phase to remedy any identified issues.]</t>
  </si>
  <si>
    <t>(1) Not disclosed.
(2) While the RBA Code does not require employment and recruitment agencies to adhere to it, Intel discloses that through its use of the Supplemental VAP audit (which focuses on foreign/migrant worker recruitment) some labor agents have been audited. In addition, the 17 suppliers who were asked to map the journeys of their migrant workers were also asked to align their policies to the RBA Code and cascade the policy to recruitment agents. 
The company also states that it has multiple recruiters from suppliers participating in the Responsible Recruitment Program, which "provides a path for recruiters to demonstrate conformance with the RBA standards." 
However, no formal policy or guidance is applicable to all agencies in the company's supply chains. 
(3) The company discloses a process for mapping the journeys of migrant workers in its supply chains and associated recruitment channels. However, it does not disclose any details on the recruitment agencies used by its suppliers., noting that names of labor agents cannot be disclosed due to confidentiality agreements.</t>
  </si>
  <si>
    <t>(1) The company discloses an Ethics Hotline, where anyone can report concerns (including human rights concerns) related to Intel, its subsidiaries, or suppliers. The mechanism is open to "anyone... including employees of Intel's suppliers and external stakeholders."
The company uses the RBA code 6.0 as its supplier code, which requires suppliers to provide an effective grievance mechanism allowing workers to report violations against the code. 
It also notes that during audits, "forced labor lead auditors" provide business cards to the workers they interview, informing workers that they can contact Intel.
(2) The hotline is available in English, Spanish, and Chinese. 
It further notes that posters of its Ethics Line are available in its facilities, i.e., also available to workers from on-site suppliers.
In addition, Intel discloses  that effective grievance mechanisms are a requirement of the RBA code, and that it will work with suppliers to take corrective actions where needed. It further provides an example of a VAP supplier audit that showed that the suppliers' grievance mechanisms met the following criteria: communicated to workers, available in local languages, and that the mechanism has been available for at least the past year.
(3) Not disclosed. The hotline is operated by an independent third party. However, the company does not disclose steps taken to ensure that its suppliers' workers or their legitimate representatives are involved in the design and/or performance of the mechanism, to ensure that the workers trust the mechanism.
(4) Not disclosed. Intel reports that it conducted an unannounced audit in response to an allegation made by a worker, and that the audit confirmed the allegation, but does not give any detail on the grievance or disclose any data relating to grievances. 
It also notes that during audits, "forced labor lead auditors" provide business cards to the workers they interview. One to two workers per year contact Intel this way, and Intel then "engage[s] to check on [the] status of the workers."
(5) Intel discloses that it filed a grievance with the RMI platform regarding one of its gold refiner in Tanzania following  media reports of human rights abuses. It also "visited the refiner to further understand their due diligence process."
It further notes that one VAP supplier audit showed that the suppliers' grievance mechanisms was available to its own workers and workers of lower tier suppliers.
However, there is no evidence of grievances submitted by suppliers' workers on their representatives in lower tiers of the company's supply chains.</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</si>
  <si>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Intel.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Intel (2019), "Corporate Responsibility Report", accessed 30 August 2019, http://csrreportbuilder.intel.com/pdfbuilder/pdfs/CSR-2018-Full-Report.pdf, p. 67.</t>
  </si>
  <si>
    <t>(2) Not disclosed. The company has not disclosed any steps taken to engage with the affected stakeholders, either directly, or indirectly.  
(3) Not disclosed. The company notes that "because [it] was not able to connect [its] supply chain with named suppliers, Intel did not to make a statement and instead reached out to the RBA. On 3-Jul-19 [it] talked to the RBA who noted they had been working the issue for 3 months with RBA Members who were customers." However, there is no evidence of outcomes of remediation to affected workers.
(4) Not disclosed.</t>
  </si>
  <si>
    <t>(1) Cisco states in its Statement on the Prevention of Slavery and Human Trafficking that it uses a risk-based approach to "evaluate and address" risks of forced labor and human trafficking. It states that it conducts an annual risk assessment which includes an evaluation of indicators relating to forced labor including "the potential presence of vulnerable workers groups or operations located within a country with weak government response". It also states that the outputs of this risk assessment identify the suppliers it will request to demonstrate conformance with its code using RBA's assessment tools such as the Supplier Self-Assessment Questionnaire (SAQ) and Validated Audit Process (VAP). It further states that it will either convene or attend teleconferences, webinars or meetings to "better understand and monitor risks associated with labor recruitment practices". It conducted its first Human Rights Impact Assessment (HRIA) in 2017 to "identify impacts and opportunities, determine how they can be managed, and understand how we perform against the UN Guiding Principles (UNGPs) on Business and Human Rights". It states that it relies on sources such as the UN Human Development Index, World Bank Governance Indicators and "other indicators for environmental performance and the presence of forced labor" to "assess vulnerabilities and protections in the geographies where suppliers operate".
It further discloses that, together with BSR it conducted a human rights impact assessment on its supply chains. The analysis was based on the UNGP's and assessed to what extent Cisco's supply chain assessment and audit process identifies human rights risks. Outlining its supplier engagement process, Cisco stated that as part of its risk assessment it will start in 2018 to conduct a "macro-level screening based on spend, commodity, geography, etc" and its 2018 report discloses using "a combination of publicly available indices, geographic information, and past audit findings to assess unique risks." It states that this risk assessment may include a consideration of specific high-risk commodities or regions" which then helps it "better deploy targeted capacity-building".
(2) The HRIA conducted by BSR included an assessment of risks which includes a consideration of the risks inherent in certain geographical areas and in relation to certain commodities. It points to raw materials and grievance mechanisms as areas which pose higher risks in its supply chains. However, it discloses limited details in relation to this. In its 2019 sustainability report it provides a list of its audit findings by category and it also provides details on findings relating to forced labor. However, it does not provide additional detail on its risk assessment process beyond audit findings. [It states that in financial year 2019 it conducted "a focused assessment of manufacturing and component suppliers with vulnerable worker populations such as migrant workers, young workers, interns and student workers". It does not disclose the details of these findings.]</t>
  </si>
  <si>
    <t>(1) Cisco states in its Conflict Minerals Policy that if requirements are not met in relation to this policy, it will "proactively work with the supplier to further develop their capabilities in responsible mineral due diligence to ensure alignment to Cisco’s supplier requirements" but will terminate relationships with suppliers who fail to comply. It further states that the Cisco sponsors "work to build structured relationships" with their suppliers. It states that it uses supplier surveys such as the RMI's CMRT and data from the RMI's RMAP as due diligence on conflict mineral sourcing. [RMAP standards include an assessment of whether forced labor was used.] However the company does not disclose further information regarding how it addresses forced labor risks at raw material level. 
(2) Not disclosed. It does not disclose any inclusion of responsible purchasing practices, including planning and forecasting in the process described above.
(3) Cisco states that it assesses responsible minerals sourcing as part of its Supplier Scorecard which informs business decisions. Since its responsible mineral sourcing program uses the RMAP process it includes an assessment of forced labor. However it does not explicitly state this and it provides no further details.
(4) Not disclosed.</t>
  </si>
  <si>
    <t>(1) In its Cisco Statement on the Prevention of Slavery and Human Trafficking the company states that "suppliers must agree to comply" with its Supplier Code of Conduct when they sign a master purchasing agreement, purchasing order "or equivalent terms and conditions with Cisco". It further states that it "require[s]" suppliers to reacknowledge the code when it is updated. Its Code of Conduct is the RBA Code of Conduct which incorporates the ILO core labor standards. However, the code limits the right to freedom of association and collective bargaining to conformance with local law. The company does not disclose the language of these contracts.
(2) Not disclosed.
(3) Not disclosed. Cisco states in its 2018 Corporate Social Responsibility Report that it "requires" its suppliers' suppliers to adhere to its Code of Conduct, however it does not state that it requires its suppliers to incorporate it into their own supplier contracts. Similarly its Cisco Supplier Ethics Policy states that "[s]upplier[s] shall ensure that its employees, subcontractors, agents, and third parties assigned to provide services or products to Cisco act consistently with this Supplier Ethics Policy”. However, it does not state that it requires its suppliers to integrate such standards into their contracts with their suppliers.</t>
  </si>
  <si>
    <t>(1)*Cisco Systems (revised January 2019), "Cisco Statement on the Prevention of Slavery and Human Trafficking", https://www.cisco.com/c/dam/en_us/about/supply-chain/cisco-antislavery-statement-2019.pdf.
*Responsible Business Alliance (revised January 2018), "Code of Conduct", http://www.responsiblebusiness.org/media/docs/RBACodeofConduct6.0_English.pdf.
(2) Cisco Systems (May 2019), "2018 Corporate Social Responsibility Report", https://www.cisco.com/c/dam/assets/csr/pdf/CSR-Report-2018.pdf.
(3)*"2018 Corporate Social Responsibility Report".
*Cisco (2019), "Cisco Supplier Ethics Policy", https://www.cisco.com/c/dam/en_us/about/ac50/ac142/sdbd/Documents/english-cisco-supplier-ethics-policy.pdf, p. 1.</t>
  </si>
  <si>
    <t>(1) Cisco uses the RBA code 6.0 as its supplier code, which requires suppliers to provide an effective grievance mechanism allowing workers to report violations against the code. 
In its Modern Slavery Statement, Cisco states that, Ethicsline, its grievance mechanism is publicly available. The reporting page itself does not refer specifically to its supplier code of conduct but states that complaints can be made in relation to a violation of any Cisco policy.
(2) The company also states that the grievance mechanism is a "publicly available multilingual ethics and business conduct reporting tool which allows anonymous reporting" and that it is available worldwide, 24 hours a day, seven days a week. It states in its 2019 Corporate Social Responsibility Report that it "encourages third-party stakeholders and employees to report concerns of misconduct or suspected violation of any of Cisco’s policies using the Cisco EthicsLine". However, it does not disclose evidence of supplying information or training on the mechanism to suppliers' workers.
(3) Not disclosed.
(4) Not disclosed. Cisco states in its 2019 Corporate Social Responsibility Report that in financial year 2019 it did not receive any reports of human rights issues in its supply chain through this mechanism. It does not provide further information, such as the total number of grievances received by suppliers workers and their representatives.
(5) Not disclosed.</t>
  </si>
  <si>
    <t>(1) Not disclosed. Cisco states in its Statement on the Prevention of Slavery and Human Trafficking that it conducts its own standard due diligence and "investigates and addresses allegations brought to our attention from all channels, internal and external. Issues detected outside of the Verification and Audit processes outlined above are tracked through our incident management system and follow the same corrective action, preventative action, accountability and reporting mechanisms as those we uncover from our due diligence processes." However, it does not disclose timeframes, engagement with affected stakeholders, responsible parties, approval procedures, etc. 
(2) In its Statement on the Prevention of Slavery and Human Trafficking Cisco states that corrective actions may include the return of passports or reimbursement of paid recruitment fees. It provides examples of the outcomes of corrective action processes from issues discovered during audits [it is presumed at different suppliers] and discusses several issues it remediated, including recruitment fees, health check costs (of workers in China), and relocation costs. It provides details on the issues identified and the states that it oversaw suppliers' reimbursement of about $400,000 in health check and recruitment fees to 2,150 workers and to make lasting changes it commits to "monitor and coach suppliers across multiple years if needed".  
It further details one case where migrant workers had to pay "excessive relocation costs," and noted that it ensured that the supplier repaid fees.
[It states that in financial year 2019 it did not discover any issues of "underage child labor" but that it "worked with suppliers to close [policy and management] gaps".]</t>
  </si>
  <si>
    <t xml:space="preserve">(1) NVIDIA discloses that all of its employees are required to complete training on the NVIDIA Code of Conduct, which includes policies on forced labor and human trafficking upon being hired and at two-year intervals thereafter. It states that as of April 2019, almost 99 per cent of its employees had received this training (as such it is implied that procurement staff are included). [It also discloses that "relevant employees" took RBA Learning Academy Courses. However, it does not specify the topics covered in it and it does not disclose which staff it includes in its definition of "relevant".] It also discloses that employees "are engaged in RBA workgroups relevant to our supply chain operations". It states in its 2020 Additional Disclosure in relation to its Learning Academy Modules that "NVIDIA Employee(s) take the courses before assigning to the supplier".
(2) The company discloses assigning (eight) RBA Learning Academy courses to suppliers, including courses on supply chains and ethics. It also states that it worked with suppliers to address and comply with zero hiring fees and freely chosen employment. However, it does not disclose the percentage of suppliers trained.
(3) Not disclosed. </t>
  </si>
  <si>
    <t>(1) Not disclosed.
(2) Not disclosed. NVIDIA discloses that its human resources managers are required to ensure that any employment or recruitment agency it works with has trained employees. However, it does not specify if the employees are trained on forced labor and this policy does not appear to apply to its supply chains.
(3) Not disclosed.</t>
  </si>
  <si>
    <t>(1) Not disclosed. NVIDIA discloses conducting a risk assessment on 100% of all strategic suppliers but it does not disclose what percentage of its total suppliers this makes up. It also discloses requiring its suppliers in the top 80% of its spend to complete self-assessment questionnaires.
(2) Not disclosed.
(3) NVIDIA discloses that it uses the RBA's Validated Assessment Program (VAP) audits, which include worker interviews totalling at least the square-root of the total production and/or service workforce on site.
(4) The company is an RBA Full Member, and as such is required to audit 25% of high-risk major suppliers (may include own facilities) using an RBA approved audit firm or an RBA administered audit. [However, the company does not provide further details on the qualifications of the auditors to detect forced labor. ] The company uses the RBA’s VAP, i.e. it conducts audits using an RBA approved audit firm with qualified auditors, with further quality assurance and verification undertaken by RBA.
(5) Not disclosed. The company does not disclose any general audit findings including any violations revealed.</t>
  </si>
  <si>
    <t xml:space="preserve">(1) Texas Instruments discloses that its director of supply chain responsibility oversees environmental and social responsibility of suppliers and implements the related programs and policies. It also states that management of its supply chains is led by the vice president of world procurement and logistics. It reports that its supply chain responsibility organization and citizenship steering team review the results of assessments and audits.
(2) Not disclosed. The company reports that the audit committee of the board of directors "oversees TI's approach to risk management as a whole, and reviews TI's risk management process" but does not disclose whether this applies to the companies policies or processes for forced labor in the supply chain specifically. </t>
  </si>
  <si>
    <t xml:space="preserve">The company assesses "social risks, including human rights and forced labor" at suppliers, through supplier self-assessments. Some of those are "validate[d] ... with audits focused on labor risks". The company notes that "in 2018, TI validated SAQ responses for specific labor risk factors." It also audits high-risk suppliers.
(1) Not disclosed. The company states it "required about 400 supplier assessments in 2018 and 100% were completed." It also notes it has about 11,000 suppliers in total. However, it is unclear whether the company is referring to self-assessments only or whether it is referring to audits.
(2) Not disclosed.
(3) Not disclosed. [The company discloses that it uses the RBA's Validated Assessment Program (VAP) audits, which conduct worker interviews totalling at least the square-root of the total production and/or service workforce on site. However it did not provide evidence of use of VAP in the past year, nor does it disclose details on what VAP entails.]
(4) Not disclosed. [The company states that the VAP is carried out by "independent, third-party auditors specially trained in social and environmental auditing and the VAP audit protocol." However it did not provide evidence of use of VAP in the past year, nor does it disclose details on what VAP entails.]
(5) Not disclosed. </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</si>
  <si>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Texas Instruments.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</si>
  <si>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(1) The company uses the RBA’s Validated Audit Process (VAP), which includes corrective action plans with elements such as policy/procedure changes and training.
(2) The company uses the RBA’s VAP, which includes closure audits on priority issues such as forced labor or bonded labor.
(3) Qualcomm states that it has designed its corrective action processes to include potential removal of "deficient suppliers" [this seems to indicate that suppliers will be removed if corrective actions are not implemented.]
(4) Not disclosed.</t>
  </si>
  <si>
    <t>(1) ASML states that its "policy stipulates that compliance with human rights standards and other Responsible Business Alliance standards should be included in our supplier agreements". It further states that it includes a requirement to adhere to RBA standards in its long-term contracts for product-related suppliers. The RBA standards include the ILO core labor standards but limit freedom of association and the right to collectively bargain to compliance with law. The company does not disclose the language of these contracts.
(2) Not disclosed. The company states that adherence to RBA standards is a "prerequisite for doing business" with the company. However, as per (1) it states that the standards are only included in long term contracts. In addition, freedom of association and the right to collectively bargain are limited to compliance with local law.
(3) Not disclosed.</t>
  </si>
  <si>
    <t>(1) ASML states that its Speak Up Policy is open to the broader community. It states that the policy covers any possible violation of its Code of Conduct, Business Principles or its policies and procedures. While the company encourages those concerned to raise complaints internally, the Speak Up Service is also available which provides complainants with the opportunity to raise complaints anonymously, in their own language. ASML further states that it is an independent service provider and that it is available 24/7.
(2) As per (1), the company states that its Speak Up Policy is available in local languages and that it is available 24/7. However, it does not demonstrate active communication of the policy to suppliers' workers.
(3) Not disclosed.
(4) Not disclosed. ASML states in its Annual Report that it registered 266 Speak Up complaints made by employees of the company and that most of these related to the company's commitment to "respect people and planet". However, it does not disclose the number of complaints made by non-employees.
(5) Not disclosed.</t>
  </si>
  <si>
    <t xml:space="preserve">(1) Sony reports that in 2018 it updated its analysis of human rights risks with BSR "so as to reflect the current state of global affairs, stakeholder concerns, evolving human rights laws and changes in Sony's business activities." It reports that it referenced international treaties on human rights, and reviewed relevant NGO and media reports to identify human rights risk, and contrasted these risks with its relevant business areas.  
Sony discloses that it uses the results of suppliers' self-assessment questionnaires to determine how high risk they are. 
(2) The company broadly identifies that its electronics manufacturing supply chain is at higher risk of slavery and human trafficking, but does not disclose risks identified in different tiers of its supply chain.
Sony also notes that there are increasing concerns over labor conditions for migrant workers (and has conducted risk assessments at its own manufacturing sites as a result). It also highlights reports of forced labor for foreign workers in Malaysia, and states it has worked with suppliers in Malaysia to address the issues of passport management, working hours, and wages of foreign workers. However, the company does not  disclose risks identified in different tiers of its supply chains. </t>
  </si>
  <si>
    <t xml:space="preserve">(1) The company's supply chain code states that during the hiring process workers must be provided with a written employment agreement in their native language, including a description of the terms and conditions of their employment, before they leave their country of origin. It does not disclose how it has implemented this policy provision. 
(2) The company's supply chain code states that employers and agents must not withhold workers' identity or immigration documents. Sony discloses that it found that foreign workers' passports were being withheld at a supplier in Malaysia. It states that it asked that workers be allowed to keep passport themselves, or be held but available to workers at any time. It reports that it confirmed these improvement actions were implemented.
(3) Not disclosed. </t>
  </si>
  <si>
    <t xml:space="preserve">*Sony, "Responsible supply chain," https://www.sony.net/SonyInfo/csr_report/sourcing/. Accessed 30 September 2019. 
*Sony (2018), "Sustainability Report 2018", https://www.sony.net/SonyInfo/csr/library/reports/sis4ug000000jyws-att/CSR2018E_PDF_all.pdf, p. 153. Accessed 2 October 2019. 
*Sony, "Establishment of the Sony Group Policy for Responsible Supply Chain of Minerals Hotline," https://www.sony.net/SonyInfo/csr_report/sourcing/materials/hotline.html. Accessed 3 February 2020. </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</si>
  <si>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Sony.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</si>
  <si>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Hangzhou Hikvision states that it respects "the principles of international labor agreements such as International Labor Organization Conventions and the Universal Declaration of Human Rights." It states it prohibits illegal employment in all forms including forced labor. It further notes that it respects human rights set out in international standards such as the Universal Declaration of Human Rights and that it will "incorporate these [human rights provisions into [its] business procedures and policies in accordance with the UN Guiding Principles on Business and Human Rights Framework."</t>
  </si>
  <si>
    <t xml:space="preserve">Not disclosed. 
Hangzhou Hikvision states that it  pays regard to the right to freedom of association and collective bargaining, and discloses that its own employees are members of the Labor Union in China, but does not disclose how it supports the right to freedom of association in its supply chains. </t>
  </si>
  <si>
    <t>Applied Materials states in its CSR report that it uses the RBA's Validated Audit Process (VAP) to audit 25% of its high risk suppliers. It states that this process is conducted by independent auditors and includes "a thorough document review, interviews with management and employees, and a visual site survey over the course of two to five days".
(1) Not disclosed. 
(2) The company discloses that 80% of its top suppliers by spend are required to complete self-assessment questionnaires which are managed and evaluated by an independent third party. It states that monitoring includes a "thorough document review." However, it does not disclose whether this includes a review of wage slips, information on labor recruiters, contracts, etc. [It also discloses using the RBA’s VAP, which includes a review of relevant documents, such as working hour records, payroll, deductions and benefits. However the company did not provide evidence of use of VAP in the past year.]
(3) It states that monitoring includes interviews with workers. However, it does not disclose whether interviews take place off-site. [The company disclosed using the RBA’s VAP, which includes worker interviews in local languages but does not require that interviews with workers be held off-site. However the company did not provide evidence of use of VAP in the past year.]
(4) It discloses that monitoring includes a " visual site survey over the course of two to five days," but it does not state that this includes associated worker housing. [The company discloses using the RBA’s VAP, which includes visits to associated production facilities, and related worker housing (including dormitories, hostels and any off-site housing of workers/migrant workers). However the company did not provide evidence of use of VAP in the past year.]
(5) Not disclosed.</t>
  </si>
  <si>
    <t>(1) Foxconn requires all suppliers to adhere to its Supplier Code of Conduct (Foxconn Social and Environment Responsibility Code of Conduct/ SER Code). It states in its 2020 Additional Disclosure that it updated this code in 2018 "according to" RBA code 6.0. Its code "strictly prohibits" child labor and forced labor. The code further includes provisions on non-discrimination, and freedom of association and collective bargaining. However, it limits freedom of association and collective bargaining to compliance with local law.
(2) No. Foxconn states in its 2020 Additional Disclosure that its Supplier Code of Conduct is accessible from its management site but it is not accessible from its main website (it can be found via a separate website called  "Supplier Social &amp; Environmental Responsibility"). While presumably accessible to suppliers' management, it is not easily accessible to other stakeholders.
(3) Foxconn discloses in its 2018 additional disclosure that it has "updated the code to 5.1 version in 2016". It states in its 2020 Additional Disclosure that it updated its code in 2018 to comply with to comply with RBA code 6.0. The supplier code also has a revision history which indicates that changes have been made four times since the release of the code, to update it with RBA code provisions. The latest update to RBA Code 6.0 was made in April 2018.
(4) Foxconn's Supplier Code includes a provision on implementing a process to communicate Code requirements to suppliers. It states in its 2019 Additional Disclosure that it uses its supplier portal and webinars to communicate the policy to suppliers.
(5) The company's supplier code notes that "each Supplier shall require its supplier to acknowledge and implement the Code."</t>
  </si>
  <si>
    <t>(1)*Foxconn (2016), "Foxconn Supplier Social and Environment Responsibility Code of Conduct", http://www.sser.foxconn.com/Attachment/Template/%E5%AF%8C%E5%A3%AB%E5%BA%B7%E4%BE%9B%E6%87%89%E5%95%86%E7%A4%BE%E6%9C%83%E5%8F%8A%E7%92%B0%E5%A2%83%E8%B2%AC%E4%BB%BB%E8%A1%8C%E7%82%BA%E5%AE%88%E5%89%87.pdf. Accessed 8 October 2019.
*Foxconn (2019), "2019 Additional Disclosure", https://www.business-humanrights.org/sites/default/files/KTC%20ICT%20Benchmark%20Additional%20Disclosure%202020%20-%20Foxconn.pdf, p. 1.
(2)*"2020 Additional Disclosure", pdf, p. 1.
*Foxconn, "Supplier Social &amp; Environmental Responsibility", http://www.sser.foxconn.com/Portal/SupplierLogon.aspx. Accessed 6 February 2020.
(3)*"2018 Additional Disclosure".
*"2020 Additional Disclosure", pdf, p. 1.
*Foxconn (2016), "Foxconn Supplier Social and Environment Responsibility Code of Conduct", p. 2-3.
(4)*"Supplier Social and Environment Responsibility Code of Conduct", p. 13.
*"2020 Additional Disclosure", pdf, p. 1
(5) "Supplier Social and Environment Responsibility Code of Conduct", p. 3.</t>
  </si>
  <si>
    <t>(1) In its 2018 Additional Disclosure the company notes that "Foxconn classified suppliers to three categories, high risk, medium risk, low risk, according to their risk assessment. About high and medium- risk suppliers, Foxconn will do on-site audits." It states in its 2020 Additional Disclosure that it "requires suppliers submitting SAQ which includes forced labor risk items. As performing on-site audits, auditors check strictly according to the SAQ." However, it does not disclose conducting risk assessments on its supply chain that include forced labor risks (beyond auditing).  
[Foxconn discloses that its Code of Conduct is regularly monitored by its Global Social and Environmental Responsibility Committee. It also discloses that it conducts risk assessments in the context of health and safety and in the context of ion and greenhouse gas emissions. ]
(2) Not disclosed. It states that "no human trafficking and forced labor are identified". However, it does not appear to carry out a risk assessment (beyond auditing) that assesses such risks, and does not disclose further details</t>
  </si>
  <si>
    <t>Foxconn states that it "systematically monitors all aspects of [its] operations and [its] supply chain and conducts supplier audits and training to ensure alignment with sustainability requirements." 
(1) Foxconn discloses conducting audits at unscheduled intervals.
(2) The company notes it "review[s] supplier documents online or on- site, according to RBA check list," but it does not provide detail on the type of documents this include, such as wage slips, information on labor recruiters, contracts, etc.
(3) The company discloses that it interviews workers "according to interview RBA methodology." However it does not provide any indication that interviews are undertaken off-site.
(4) The company notes its on-site visits cover facilities and worker housing "according to interview RBA methodology." 
(5) Not disclosed.</t>
  </si>
  <si>
    <t>(1) Not disclosed. The company states that it has a "Grievance Disposing Procedure" in place which includes "accept - input all information to our own online system, then send the information to operator, the operator deal with this problem and trace the result, if the proposer is satisfied, then the case is finished". 
It states in its 2020 Additional Disclosure that it  "will require suppliers to immediately stop the violation and takes preventive plans if suppliers were found issues of forced labor and human trafficking". It does not provide details on time frames, responsibilities and investigation and remediation processes.
(2) Not disclosed. The company notes that there are no forced labor cases found in its supply chains, but also does not provide evidence of remediating other labor violations in its supply chains.</t>
  </si>
  <si>
    <t xml:space="preserve">(1) Nintendo states in its 2020 Additional Disclosure that it requires suppliers to "prepare a reporting system for early detection and response (described in the CSR Procurement Guidelines: II.3.2, pg. 14). In addition to providing a means to ensure legal compliance, these measures are also intended as a mechanism for reporting misconduct and unfair practices, including worker labor concerns." It does not disclose whether this is available to suppliers' workers only or whether it is also open to the legitimate representatives of suppliers' workers, however.
(2)-(5) Not disclosed. </t>
  </si>
  <si>
    <t>(1) Not disclosed. Nintendo discloses carrying out on-site inspections at 19 production sites of its suppliers. However, it does not disclose the percentage of suppliers audited.
(2)-(3) Not disclosed.
(4) Nintendo discloses that its audits are carried out both by Nintendo employees and by external auditors and that it provides "continuous training of new members who conduct on-site inspections (including a certification program for employees performing on-site inspections)". It states in its 2020 Additional Disclosure that it "uses an accredited third-party auditing organization with extensive experience related to the detection and assessment of forced labor" and that the auditors used can communicate in the local language of the facilities being audited.
(5) Not disclosed. The company discloses that through on-site inspections and third-party audits it identified risks of "labor management and practices", and health and safety but it does not provide additional detail on these findings and it is unclear whether this includes findings on forced labor.</t>
  </si>
  <si>
    <t>(1) Micron states that it has a Compliance and Ethics Program and that its Chief Compliance Officer, Joel Poppen, who is Vice President of Legal Affairs, General Council and Corporate Secretary is responsible for compliance and ethics issues. It states that it has a Sustainability Council and Sustainability Organization which report to the executive level of the company. It has also established a global RBA oversight team including representatives from legal, human resources, EHS, and supplier management functions. It states that this team monitors key RBA metrics across all of its manufacturing locations and that it reviews and reports every quarter on Micron's RBA performance.
(2) The company discloses that its board of directors has a Governance and Sustainability Committee whose role includes to "assist the Board in overseeing and monitoring the Company’s development and integration of material social and environmental strategies." It discloses the names of the four individuals on this committee. It provides further details on its oversight structure, noting that its Sustainability Council and Sustainability Organization (which cover supply chains and compliance), report to Executive Oversight (incl. Global Supply Chain), who in turn reports to the CEO, who is accountable to the board (and its governance and Sustainability Committee). However it does not disclose oversight of forced labor or human rights in the supply chain, or discussion of such topics.</t>
  </si>
  <si>
    <t xml:space="preserve">(1) Not disclosed. 
(2) Micron states that it is actively involved in RBA initiatives which include training, dialogue with government officials and interviews with foreign migrant workers. It also states that it is working with the RBA and a number of suppliers in Taiwan to understand the experiences of foreign migrant workers and to address violations that might be occurring in these locations. </t>
  </si>
  <si>
    <t>(1) The company also uses the RBA Code (version 6.0), which requires that workers be provided with a written employment agreement in their native language prior to the worker departing from his or her country of origin. However, it does not demonstrate active implementation of this policy.
(2) While it does not explicitly include a related principle directly into its Code of Business Conduct, it uses the RBA Code (version 6.0), which prohibits passport retention and restrictions on workers’ freedom of movement. In its Sustainability Report, Micron demonstrates awareness of exploitation of migrant workers through passport retention, but does not disclose concrete action taken / implementation of the aforementioned policy. 
(3) Not disclosed.</t>
  </si>
  <si>
    <t>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further discloses that in 2019 it investigated the use of cobalt in its supply chains. However, it does not disclose any details on suppliers gleaned from its enquiries.
(1)-(4) Not disclosed.</t>
  </si>
  <si>
    <t>The company's supplier code does not cover recruitment. [While the company notes in its UK Modern Slavery Act statement that its suppliers are also required to comply with the RBA code, it is unclear which RBA code version the company refers to, and unclear whether the RBA code is supposed to supersede to company's own supplier code.]
(1)-(2) Not disclosed.</t>
  </si>
  <si>
    <t>The company's supplier code notes that "Suppliers shall establish a workplace devoid of illegal discrimination and harassment in terms of labor practices, and are committed to treat workers humanely without unreasonable restrictions or inhumane and harsh treatments. This applies to all workers including ... migrant, workers." However the code includes no further provisions on migrant workers. [While the company notes in its UK Modern Slavery Act statement that its suppliers are also required to comply with the RBA code, it is unclear which RBA code version the company refers to and whether the RBA code is supposed to supersede the company's own supplier code.]
(1)-(3) Not disclosed.</t>
  </si>
  <si>
    <t>SK Hynix discloses using the RBA's Validated Audit Process (VAP). However the company did not provide evidence of use of VAP in the past year, nor does it disclose details on what VAP entails.
(1) Not disclosed. SK Hynix discloses that both when its own employees and members of a third-party organization are conducting audits, they are announced to suppliers. The company does not undertake unannounced supplier audits.
(2) Not disclosed. It discloses that the ESG consulting which it provides includes document review. However, it does not disclose the type of documents reviewed in this process. The RBA’s VAP includes a review of relevant documents, such as working hour records, payroll, deductions and benefits. However, as above, the company did not provide evidence of use of VAP in the past year, nor does it disclose details on what VAP entails.
(3) The company discloses that its ESG consulting process includes interviews with workers but it does not disclose that they are conducted off-site.
(4) Not disclosed. The company discloses using the RBA’s VAP, which includes visits to associated production facilities, and related worker housing (including dormitories, hostels and any off-site housing of workers/migrant workers). However, as above, the company did not provide evidence of use of VAP in the past year, nor does it disclose details on what VAP entails.
(5) Not disclosed.</t>
  </si>
  <si>
    <t xml:space="preserve">(1)-(2)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[SK Hynix discloses that its own employees “or a professional organization designated by SK Hynix” may monitor suppliers for “full compliance” with its Supplier Code of Conduct.” It discloses using the RBA’s VAP, which conducts audits using an RBA approved audit firm with qualified auditors, with further quality assurance and verification undertaken by RBA. However, it did not provide evidence of use of VAP in the past year, nor does it disclose details on what VAP entails.]
(5) The company discloses the "ratio of labor &amp; human rights assessment for past 3 years" to be 38.5% and the "ratio of labor &amp; human rights risks identified" to be 3.9%. However, it does not provide details of the violations revealed. </t>
  </si>
  <si>
    <t>(1) Not disclosed. NXP discloses that it works with Elevate's workplace of choice program on foreign migrant worker protection. It states that the program is helping to assess its Malaysian facility. However, this appears to take place within the company's own operations only. 
NXP also reports that it engages with Verité, but it is not clear whether this engagement involves the company's supply chains. The company also does not report engagement with local stakeholders on forced labor. 
[NXP states that it is a member of the Global Business Initiative, through which it engages with governments and civil society on human rights and alignment with the UN Guiding Principles but does not disclose any focus on forced labor. It also reports that it joined the European Partnership for Responsible Minerals, which is a partnership with governments, NGOs, and the private sector "aiming to increase the demand for responsibly sourced minerals" and improving human rights and working conditions in mining areas, but does not disclose how the initiative addresses forced labor specifically.]
[In addition it reports that its representatives speak at modern slavery and human rights conferences, such as the United Nations Forum on Business and Human Rights "on the topic of human rights due diligence across value chains" and the Modern Slavery Convention in London, and the Consumer Goods Forum on Ethical Recruitment in Singapore. However beyond  conferences targeted at peers, it is not clear how it engaged local stakeholders such as NGOs, unions, etcin contexts in which its suppliers operate.]
(2) NXP discloses that it is a full member of the Responsible Business Alliance, and has been elected to the Board of Directors. It discloses participating in RBA conferences such as the launch of the Responsible Labor Initiative, outreach meetings, and forced labor events. 
The company also reports that it is a member of the Global Business Coalition against Human Trafficking, which it states is a global coalition of companies committed to eradicating human trafficking in supply chains, including forced labor. It reports this is a forum for sharing best practices.</t>
  </si>
  <si>
    <r>
      <t>(1) NXP reports that it is a member of the Responsible Mineral Initiative. It states that it is involved in the smelter engagement team and due diligence process team, and that its conflict mineral sourcing program is aligned with the OECD guidance for responsible supply chains of minerals. It reports using information from the RMI's RMAP "or equivalent third-party audit programs." The company does not disclose any further information on how it addresses forced labor risks in raw material sourcing. 
In addition the company discloses that it has joined the European Partnership for Responsible Minerals (EPRM). It reports that this is a multi-stakeholder partnership with governments, NGOs, and the private sector. It states that it serves as a knowledge platform to "share knowledge on due diligence and support activities to</t>
    </r>
    <r>
      <rPr>
        <b/>
        <sz val="11"/>
        <rFont val="Calibri"/>
        <family val="2"/>
        <scheme val="minor"/>
      </rPr>
      <t xml:space="preserve"> improve human rights and the working conditions</t>
    </r>
    <r>
      <rPr>
        <sz val="11"/>
        <rFont val="Calibri"/>
        <family val="2"/>
        <scheme val="minor"/>
      </rPr>
      <t xml:space="preserve"> in the mining areas." 
It also states that it is in the process of assessing its cobalt supply chain for human rights risks, but does not disclose further details.
(2) NXP discloses that its "purchasing practices incentivize[...] longer-term contracts to decrease the risk of modern slavery, such as not making demands of suppliers through insufficient payments, late orders or tight deadlines." However, the company does not explain how it ensures these practices address the risks of forced labor in its supply chains. 
The company also highlights that working hours are a particular challenge, particularly because it is difficult to adapt business models to fit with a 60-hour working limit. It states that it is working on this with suppliers through corrective action plans but does not disclose further detail or how it adapted its purchasing practices to enable suppliers to decrease purchasing practices.
(3) The company states that purchasing scorecards are used to incentivize suppliers to improve their social responsibility performance, and that scorecards are tied to purchasing decisions. The company discloses the criteria used for its scorecards which includes supplier compliance records in relation to social responsibility. It does not disclose further detail. It also states that its purchasing practices "incentivizes suppliers with longer-term contracts, renew and or expand business relations" but does not expand on this. 
(4) NXP discloses that its lead time is approximately 6-8 weeks, or up to 12 weeks depending on the commodity. It does not disclose another data point. </t>
    </r>
  </si>
  <si>
    <t xml:space="preserve">(1) NXP's supplier code prohibits the charging of recruitment fees to workers - including fees for recruitment, placement and processing. It states that suppliers are responsible for paying fees.
(2) The code states that where workers are found to have paid fees, suppliers are responsible for ensuring workers are repaid. 
NXP states that in 2017 it found 8 suppliers charging recruitment fees to workers and required corrective action. In its 2018 modern slavery statement, it reports that four suppliers have repaid workers and three are pending verification. The company also reports that one complaint on fees in its supply chain came via its grievance mechanism, and states that the fees have been repaid to workers. </t>
  </si>
  <si>
    <r>
      <t>(1) NXP discloses that its audit scope for suppliers includes on-site service providers for that supplier facility, including labor agents. It states it will interview on-site service providers and their workers. In its 2020 additional disclosure, the company clarifies that audits of suppliers do include interviews and documentation review of on-site service providers and labor agents. 
It does not report on the outcomes of this process. 
[The company also reports that it trained and audited its recruiters sub-agents in Indonesia, but this appears to refer to recruitment agents used by the company rather than those used by its suppliers.]</t>
    </r>
    <r>
      <rPr>
        <sz val="11"/>
        <rFont val="Calibri (Body)"/>
      </rPr>
      <t xml:space="preserve">
</t>
    </r>
    <r>
      <rPr>
        <sz val="11"/>
        <rFont val="Calibri"/>
        <family val="2"/>
        <scheme val="minor"/>
      </rPr>
      <t xml:space="preserve">
(2) NXP discloses that it is a steering committee member of the Responsible Labor Initiative. </t>
    </r>
  </si>
  <si>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NXP.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NXP response: https://www.business-humanrights.org/sites/default/files/documents/NXP%20Statement%20Danwatch.pdf</t>
  </si>
  <si>
    <t xml:space="preserve">(2) Not disclosed. In a response to the Business &amp; Human Rights Resource Centre, NXP discloses that once it became aware of alleged labor issues at this sub-tier supplier, it has been working with the supplier, industry associations, and other ICT companies "to remedy the position of the affected workers." It is not clear whether NXP has engaged with the workers affected in the allegation, or the organisation carrying out the investigation. 
In its 2020 additional disclosure, the company states that its 2019 report will discuss the allegation in more detail. 
(3) Not disclosed. The company states that its priority is the repayment of fees and back-wages "and making sure that workers will be treated with respect, dignity and be able to be repatriated to their home country if requested or required." It does not disclose whether remediation has now been provided to the workers, or any details of the remedy provided (such as how many workers have been repaid, or what amount they have been reimbursed). 
(4) Not disclosed. </t>
  </si>
  <si>
    <t xml:space="preserve">(1) Dell discloses that its procurement executives review monthly reports on suppliers that include audit findings with any risks of forced labor and human trafficking and that they "hold suppliers accountable to address the risks". 
In addition, the company reports that its supply chain risk, tools and governance organization has a social and environmental responsibility (SER) team, which "consists of programs and operations teams responsible for reducing the risk of forced labor within the supply chain." It states this team works with procurement and manufacturing, and "includes specialists to monitor and train suppliers." 
(2) Not disclosed. Dell reports that its Board of Directors has an audit committee, which "reviews updates from a multi-tier system of committees that meet quarterly, headed by the Global Risk and Compliance Council...which embeds risk management into operating processes and provides policy oversight." One such committee is the Enterprise Risk Steering Committee, which the company states coordinates "significant enterprise risk and response across business units, functions and geographies including review and approval of relevant risk management policies, standards and procedures." It states that there is a global enterprise risk assessment process "informed by external emerging risks, but also internal speak up mechanisms, investigations, remediation and continued improvement." However it is not clear that this includes oversight of forced labor risks in supply chains. </t>
  </si>
  <si>
    <t>(1) Dell discloses that it “conducts training for supply chain management professionals and manufacturing operations teams on the RBA Code of Conduct.” It discloses that global commodity managers and “other key relationship owners” receive this training and that it is conducted through a combination of in-person training, all-day workshops and online learning and that human trafficking is consistently covered in this training. 
(2) Dell discloses providing training to 811 leaders from 252 of its suppliers' factories in 2018. It discloses that instructors lead training sessions on its social and environmental requirements and on the RBA Code of Conduct. It also discloses that over 350 of its suppliers' factories are registered in its online training platforms which "supplement the RBA e-Learning Academy" and that the topics covered in 2018 include "managing worker feedback" and "working with labor brokers". It also discloses providing on-site training, roundtables, and networking sessions to "allow suppliers to connect with sustainability practitioners and provide deep dives into best practices" and that one of the topics covered in these sessions in 2018 included worker engagement and grievance mechanisms. It further discloses that in 2018 it held three workshops which covered the RBA Code of Conduct and which were attended by representatives from 45 supplier factories. The company also reports that new supplier orientations are hosted quarterly, and include training on the full RBA code and the company's vulnerable worker policy. However, it does not disclose the percentage of suppliers trained.
(3) The company discloses a pilot model which it states it is trialling with two of its larger suppliers "to assess and increase the efficiency of their own supplier audit organizations." It states that examples of what the model includes are a reinforcement of skills for social environmental responsibility focus areas, including capacity building in 2018 and 2019 "reaching auditors who perform multiple functions and have not yet received specific SER training." Other examples include "train-the-trainer" for sub-tier suppliers, and establishing risk assessment processes "and ensure the cascade into other stages of the supply chain to enable targeting of high-risk areas."
[Dell discloses holding workshops on the RBA audit protocols and sharing its own experience monitoring “OSPs”. It further discloses that it “provided suppliers with a self-assessment tool designed to monitor OSPs, audit tools, and included what we learned about closing corrective actions related to OSPs. In 2018, we shared our tools with 45 of our suppliers to support their efforts monitoring OSPs in their supply chain.” However, it is unclear what the company is referring to as “OSPs” and it does not seem to provide capacity-building for its suppliers to self-manage their supply chains.]</t>
  </si>
  <si>
    <t>(1) Dell reports that through its helpline available to supply chain workers, workers will be responded to within 48 hours. It states that Dell must be notified by the helpline immediately if any report poses risks to the health or safety of workers or others, and that findings will be escalated to procurement teams "depending on issue and timeliness of supplier action." It also discloses an example whereby in response to a report from the helpline, its social and environmental responsibility team carried out an unannounced investigation which included worker interviews.
No further details are disclosed on the company's process for responding to reported violations, such as more systematic engagement with affected stakeholders, responsible parties, approval procedures, etc
(2) Dell discloses that it identified 16 supplier sites in which workers were charged recruitment fees and worked with their suppliers to return $825,000 USD in fees to workers. 
Dell also discloses that it has found an increase in supplier factories that withhold health check fees. It states "these fees are associated with health examinations legally required for migrant or other workers." It reports that it has put communications and training in place with its suppliers to prevent these fees being charged "alongside any other fees that could place a worker at risk of forced labor." Dell reports that it has returned almost $1.1 million in fees to suppliers' workers in 2018 (it is assumed this also includes recruitment fees). 
It also discloses that in 2019 it received several calls through its helpline, and one supply chain worker claimed "the employer was not allowing a worker to leave the position earlier than the employment contract stated as well as not giving salary to resigned workers." The company reports that it followed up on these cases with the supplier within two working days, and all cases were resolved within ten working days. It reports that it "informed the supplier on workers' rights and legal requirements along with providing solutions on how to care for employees and establish a harmonized working relation."
[The company also reports that its SER team followed up on a worker report of overtime and double books and on a review of production records, found inconsistencies with working hour sheets and overtime payments. It states the supplier has "agreed with the findings and developed an action plan" and that it is working with the supplier to "resolve and promote worker wellbeing." However it does not report on what remediation was provided to workers in this instance. ]</t>
  </si>
  <si>
    <t xml:space="preserve">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HP.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HP (July 2019), "Supplier List", http://h20195.www2.hp.com/v2/getpdf.aspx/c03728062.pdf. Accessed 28 August 2019. </t>
  </si>
  <si>
    <t>(1) Not disclosed. Hitachi's European subsidiary states that it has collaborated with Shift to input into the European Responsible Supply Chain Working Group. It does not disclose how this addresses forced labor or whether it includes the group company, and does not disclose engagement with local stakeholders.
(2) Hitachi discloses that it leads the CSR committee of the Japan Business Council in Europe, which it states focuses on responsible supply chains and human rights. It states that it has held two sessions on the UK Modern Slavery Act, one of which was held in June 2017. 
The company also discloses that it is a member of the BSR Human Rights Working Group, and forced labor is one topic dealt with by the working group. 
[The company makes reference to the RBA code of conduct but does not disclose that it is a member of the Responsible Business Alliance. 
The company also states that it participates in the UN Global Compact supply chain working group in Japan. However, it does not disclose how this initiative address forced labor in the supply chain. 
The company's European subsidiary states that the UN Global Compact's modern slavery working group takes part in a modern slavery statement peer review exercise but the group company's participation is unclear, and no further detail is provided.]</t>
  </si>
  <si>
    <t xml:space="preserve">(1-2) *TE Connectivity (2016), "TE Connectivity Guide to Supplier Social Responsibility", https://www.te.com/commerce/DocumentDelivery/DDEController?Action=srchrtrv&amp;DocNm=TEC-1015&amp;DocType=SS&amp;DocLang=EN, p. 22. Accessed 29 August 2019. 
*TE Connectivity (2018), "Corporate Responsibility Report", https://www.te.com/content/dam/te-com/documents/about-te/corporate-responsibility/global/TEConnectivityCorporateResponsibilityReport2018.pdf, p. 31. Accessed 28 August 2019.
(4) TE Connectivity (2018), "Corporate Responsibility Report", p. 31 and 37.
(5) TE Connectivity (2016), "Corporate Responsibility Report 2016", http://www.te.com/content/dam/te-com/documents/about-te/corporate-responsibility/global/TEConnectivityCorporateResponsibilityReport2016.pdf, p. 8. Accessed 3 September 2019. </t>
  </si>
  <si>
    <t>(1) Not disclosed. Panasonic discloses that "Chief Procurement Officer (CPO) is Senior Managing Executive Officer Yoshiyuki Miyabe" and that the department responsible is the Global Procurement Company. It states that each of its group companies and their business divisions and other affiliated companies has its own procurement department. It states that it is responsible for "CSR procurement" at a company-wide level and that it works together with the group companies and their business divisions to strengthen its efforts in this area.
However, it does not explicitly state where responsibility for the implementation of supply chain policies relevant to forced labor lies. 
(2) Not disclosed.</t>
  </si>
  <si>
    <t>(1) Not disclosed.
(2) Not disclosed. It states that it "participate[s] as a presenter at investigative briefings held by the Japan Electronics and Information Technology Industries Association's Responsible Minerals Trade Working Group, and [uses] the same investigative manuals and procedures as Japanese automobile manufacturers and the Japan Auto Parts Industries Association." It outlines a number of other initiatives with which it is engaged on its Respect for Human Rights page, such as participation in the Japanese Business Federation's task force on its Charter of Corporate Behavior, and formulating the Joint Declaration Toward Correcting Business Practices that Lead to Long Working Schedules. However it does not disclose active engagement on forced labor issues.</t>
  </si>
  <si>
    <t xml:space="preserve">Panasonic discloses that it uses the Conflict Minerals Reporting Template and the Cobalt Reporting Template of the RMI. It also discloses that it requires all of its suppliers to provide information on the smelters and refiners in its supply chains and that it identified 322 smelters and refineries of conflict minerals of which 80% had "Conformant Smelter" certification. However it does not appear to disclose the details from this enquiry.
(1)-(4) Not disclosed.
</t>
  </si>
  <si>
    <t>Panasonic discloses that it "requests" its suppliers to carry out CSR self assessments and that on the basis of these results it "visit[s] suppliers, check[s] conditions on the ground, and hold interviews whenever necessary". It discloses that in 2018 it "checked conditions on the ground at four suppliers in Thailand and three suppliers in China" However, it does not provide any further details on the auditing process.
(1)-(2) Not disclosed.
(3) Not disclosed. While it discloses carrying out interviews, it is unclear whether these are worker interviews and whether they are carried out off-site.
(4) As noted above, the company discloses that it "checked conditions on the ground at four suppliers". However, it does not disclose inspecting the workplaces of its other suppliers, nor does it disclose inspecting worker housing.
(5) Not disclosed.</t>
  </si>
  <si>
    <t>(1) Not disclosed. Panasonic disclosed that it would "consider" doing a more in-depth survey that does not rely solely on its suppliers information. However, it does not disclose a process for responding to such allegations.</t>
  </si>
  <si>
    <t>(2) Not disclosed. Panasonic disclosed that they were opening investigations into the conduct of their suppliers in response to allegations. It also disclosed that if it discovered its suppliers had violated relevant laws or regulations it will "ensure and require them to take necessary corrective action immediately." However, it does not disclose engaging with the stakeholders reportedly affected.
(3) Not disclosed. Panasonic disclosed organising a series of human rights seminars for its suppliers and making available a confidential whistleblowers' hotline to report alleged abuses. However, it does not disclose outcomes for workers of the remedy process specific to these allegations.
(4) Not disclosed.</t>
  </si>
  <si>
    <t xml:space="preserve">(1) Infineon discloses a supplier code of conduct concerning the responsible sourcing of conflict minerals. It reports that it is a member of the Responsible Mineral Initiative and has adopted a standardized process in its organization based on the OECD Due Diligence Guidance [the guidance includes some assessment of forced labor risks]. It states that it identified 100% of potential suppliers of conflict minerals and all were evaluated. It states that it asks suppliers to purchase raw materials only from smelters that meet RMAP requirements. However the company does not provide further information as to how it addresses forced labor risks specifically at raw material level. 
(2) Not disclosed. 
(3) Not disclosed. The company states that it has a supplier management portal which is used for supplier evaluation. It states "compliance with our requirements in the area of corporate social responsibility is highly relevant when selecting new suppliers, evaluating existing suppliers, and also for further supplier development." However, it does not disclose further information as to whether it rewards suppliers with good supply chain labor practices.
(4) Not disclosed. </t>
  </si>
  <si>
    <t xml:space="preserve">(1) Not disclosed. The company states "our new main suppliers are contractually obliged to uphold our environmental, occupational safety and health as well as CSR commitments." It is not clear that this includes the company's Principles of Purchasing. 
(2-3) Not disclosed. </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</si>
  <si>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</si>
  <si>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 xml:space="preserve">(1) Murata discloses a CSR management committee, established on the basis of the company's CSR Charter, which addresses forced labor (elsewhere, the company states that it has asked its suppliers to comply with both the CSR Charter and its other expectations of suppliers). However, it does not give details on the responsibilities of the CSR management committee or whether it is responsible for implementing the company's supply chain human and labor rights policies.
[Additionally, Murata discloses that it has formulated a management system on human rights and labor and for implementing its policies, but references this in relation to its own worksites only, rather than its suppliers.]
(2) Murata discloses that its CSR management committee "mainly consists of Board of Directors." It states that the committee has had discussions regarding the prohibition of forced labor, but provides no further detail on whether the board has oversight of supply chain policies relating to forced labor, or on the board's discussions on the topic of forced labor. </t>
  </si>
  <si>
    <t>(1) Amphenol discloses that suppliers are prohibited from engaging workers in forced labor, human trafficking and child labor. It discloses that they must commit to eliminating "unlawful discrimination" and to protect freedom of association and the right to collective bargaining. However, it limits freedom of association and the right to collectively bargain to compliance with local law. [Amphenol discloses in its Anti-Human Trafficking &amp; Slavery Statement that it "has made a commitment to implement the RBA Code of Conduct across our supply chain."]
(2) Yes [Home &gt; Amphenol Corporate &gt; Sustainability &gt; Supplier Code of Conduct].
(3)-(4) Not disclosed. 
(5) Amphenol discloses in its Supplier Code of Conduct that it "expects suppliers (and their respective employees, subcontractors and suppliers)" to implement its requirements throughout its supply chains. It also discloses that it requires suppliers to "establish a management system whose scope is related to the content" of its Supplier Code of Conduct to ensure conformance with the code. It requires suppliers to "clearly identify the senior executive and company representative[s] responsible for ensuring implementation of the management systems and associated programs".</t>
  </si>
  <si>
    <t>(1) Amphenol discloses a policy that workers must be provided with a written employment agreement in their native language describing the terms and conditions of employment and that changes to this agreement may not be made after departing from the home country unless they provide equal or better terms. However, it does not demonstrate active implementation of this policy.
(2) It discloses a policy providing that suppliers and agents "may not hold or otherwise destroy, conceal, confiscate or deny access by employees to their identity or immigration documents, such as government-issued identification, passports or work permits, unless such holdings are required by law." However, it does not demonstrate any active implementation of this policy.
(3) Not disclosed.</t>
  </si>
  <si>
    <t>(1) Not disclosed. Nokia states in its 2020 Additional Disclosure that it monitors the direct employment rate across the network of final assembly suppliers and states that "it is one of the KPIs and it is set to maximum 10%". It is unclear whether it is referring to direct employment or the use of employment/ recruitment agencies in this context. It does not disclose a policy requiring direct employment in its supply chains.
(2)-(3) Not disclosed.</t>
  </si>
  <si>
    <t>The company states that its audits align with the SA8000 methodology but alignment alone is insufficient. It also states that it uses EcoVadis sustainability assessments to review the labor management systems of its suppliers with self-assessment questionnaires and supporting document reviews and that responses are then assessed and scored by an analyst. 
(1) Not disclosed. [The SA 8000 auditing standard includes a combination of announced and unannounced audits. While it states that it aligns with SA8000 methodology, alignment alone is insufficient.]
(2) Nokia states that the audits include a review of documents, but it is unclear whether this includes a review of documents that detail labor conditions, such as wage slips, information on labor recruiters, contracts, etc. [The SA 8000 auditing standard includes a review of relevant documents such as employment contracts, wage records and personnel files. While it states that it aligns with SA8000 methodology, alignment alone is insufficient.]
(3) Nokia states that the audits include interviews with suppliers' managers and employees. It states in its 2020 Additional Disclosure that interviews take place both on-site and off-site. 
(4) Nokia states that the audits include site visits, inspections of facilities, production lines and warehouses. However, it does not specify whether the audits include inspection of related worker housing. [The SA 8000 auditing standard requires auditors to look at both worksites and dormitories. While it states that it aligns with SA8000 methodology, alignment alone is insufficient.]
(5) Nokia states in its 2020 Additional Disclosure that "audits include tier 1 and tier 2 suppliers, furthermore, we expect our suppliers to have audits of their next tier suppliers in place, it is one of the supplier requirements."</t>
  </si>
  <si>
    <t xml:space="preserve">(1)*Nokia (13 May 2019), "People and Planet Report 2018", https://www.nokia.com/sites/default/files/2019-05/Nokia_People_and_Planet_Report_2018.pdf, p. 96.
*Nokia (2020), "2020 Additional Disclosure", https://www.business-humanrights.org/sites/default/files/KTC%202020%20ICT%20Benchmark%20-%20Additional%20Disclosure%20-%20Nokia.pdf, p. 9.
*Nokia, "Nokia's Business Ethics Helpline", https://secure.ethicspoint.com/domain/media/en/gui/478/index.html. Accessed 7 February 2020.
(2) Nokia (approved 27 June 2019), "Modern Slavery Statement", https://www.nokia.com/sites/default/files/2019-07/1191-modern-slavery-statement.pdf.
*Nokia (13 May 2019), "People and Planet Report 2018", https://www.nokia.com/sites/default/files/2019-05/Nokia_People_and_Planet_Report_2018.pdf, p. 110 and 113-114. </t>
  </si>
  <si>
    <t>(1) Not disclosed. 
(2) Not disclosed. The company states that it seeks input from internal and external stakeholders to improve its supply chain oversight and reporting processes. However, it does not give any additional detail on this process.</t>
  </si>
  <si>
    <t xml:space="preserve">(1)*Corning Incorporated, "Social", https://www.corning.com/worldwide/en/sustainability/processes/supply-chain-social-responsibility/social.html. Accessed 5 February 2020.
*Corning Incorporated, "Conflict Minerals Policy", https://www.corning.com/worldwide/en/sustainability/processes/supply-chain-social-responsibility/social/conflict-minerals-policy.html. Accessed 5 February 2020.
(2)-(4) Corning Incorporated, "Accountability", https://www.corning.com/worldwide/en/sustainability/processes/supply-chain-social-responsibility/accountability.html. Accessed 4 February 2020.
</t>
  </si>
  <si>
    <t xml:space="preserve">(1) Corning states that a key part of its supplier assessment is the development of corrective action plans to remedy non-compliances identified. It states that these plans are created by Corning in collaboration with its third-party auditors and with the supplier's corporate social responsibility lead and senior management and that corrective action plans include timeframes. Where suppliers are deemed to have not made sufficient progress, it states that outcomes can include special programs to remedy compliance problems, warning letters, stop-work notices or termination of working agreements.
(2) Corning states that its suppliers will be subject to frequent progress reviews when working with a corrective action plan and that corrective action plans for the highest risk suppliers are reviewed by senior corporate leadership including its Corporate Risk Council. It states that it conducts follow-up meetings with suppliers either daily or weekly to assess their progress against remediation plans and that this is managed by certified in-house auditors. It states that this process is finalised however, by third-party auditors.
(3) Corning states that it reserves the right to terminate supplier relationships where corrective action plans are either not followed [or are inappropriate in the circumstances]. It states that other possible outcomes include the implementation of projects to remedy compliance problems, warning letters, third-party investigation and stop-work notices.
(4) Not disclosed. Corning does not disclose details of a corrective action plan in practice.
</t>
  </si>
  <si>
    <t xml:space="preserve">(1) Western Digital reports that it trains employees who have direct responsibility for supply chain on the RBA Code compliance requirements. 
(2) Western Digital discloses that it "encourages suppliers, contract manufacturers, labor brokers, and on-site service providers to avail themselves of the resources available on RBA's website." It also states that it "occasionally conducts periodic training for these vendors." It does not disclose further detail or provide information on what percentage of suppliers this covers. 
(3) Not disclosed. </t>
  </si>
  <si>
    <r>
      <t xml:space="preserve">(1) HPE discloses that it works to identify supply chain risks at global, regional, and local levels. The company states that it engages with a broad range of stakeholders including industry bodies, governments, and NGOs, to better understand practices that could lead to modern slavery in its supply chains, and gathers external data from research, reports, and indices from governments to inform the design of our SCR program." The company states that it evaluates suppliers for practices that could lead to forced labor through supplier self-assessment questionnaires, on-site audits, monthly key performance indicator reports and in-person specialized assessments including worker interviews. It states that these assessments focus on: “employment of vulnerable worker groups, the use of third-party agents in the recruitment or management of workers, and supplier operations in geographic areas with potential for elevated risks of forced labor, bonded labor, and human trafficking.” 
In its 2020 Additional Disclosure it states that it "uses various tools made available through [its] memberships and partnerships with various organizations to assess risk and understand the needs of workers beyond tier one in the supply chain." It states that it uses migrant worker data from a tracker provided by the RBA which, it states, is complimented by its own research on supplier challenges to implement and monitor their labor providers. It states that it "put forward a group of HPE suppliers for Verité's online data platform (Cumulus) to monitor and risk assess their recruitment agencies for compliance and adoption of best labor practices".
The company states that in 2018 it began an initiative through the service provider, Elevate, to complement its on-site Foreign Migrant Worker Assessments. It provides factory workers (in its supply chains) with mobile surveys to report anonymously to management on their recruitment and employment experiences.
(2) It states that through a combination of on-site due diligence, engagement with supplier facilities and industry groups it identified </t>
    </r>
    <r>
      <rPr>
        <b/>
        <sz val="11"/>
        <rFont val="Calibri"/>
        <family val="2"/>
        <scheme val="minor"/>
      </rPr>
      <t>risks of forced student labor in China and forced labor for migrant workers in Taiwan, Malaysia, and Singapore</t>
    </r>
    <r>
      <rPr>
        <sz val="11"/>
        <rFont val="Calibri"/>
        <family val="2"/>
        <scheme val="minor"/>
      </rPr>
      <t xml:space="preserve">. It states that its Supply Chain Responsibility (SCR) program incorporates its ongoing risk assessments and that these risk assessments indicate that forced labor risks in its supply chains are at the highest at the sites where its products are manufactured. While it assesses risks in different tiers of its supply chains, it does not disclose the outcomes identified in different tiers.
</t>
    </r>
  </si>
  <si>
    <t xml:space="preserve">(1) Not disclosed. On its Supply Chain Management page it states that it is one of the "major members" of the Responsible Minerals Trade Working Group set up in the Japan Electronics and Information Technology Industries Association (JEITA). It also states that it has expanded its engagement with this working group - because of problems revealed by survey results - through giving lectures, and through "implementation of survey briefing sessions". Since 2013, it has "served as lecturers regarding the conflict mineral survey information sessions held by JEITA". However, none of this engagement is relevant to forced labor.
(2) Not disclosed. </t>
  </si>
  <si>
    <t>(1) Not disclosed. The company states on its Risk Management and Compliance page that it has an Employee Consultation Hot-Line Center "on a diverse range of issues" through which "employees can seek advice and consultation" and report issues which violate internal regulations including those on human rights and labor issues. It further states that "measures for the protection of individual privacy are clarified" and that complaints can be made by telephone, email "or other means". However, it is not open to suppliers' workers or their legitimate representatives.
(2) Not disclosed.
(3) Not disclosed.
(4) Not disclosed. 
(5) Not disclosed.</t>
  </si>
  <si>
    <t xml:space="preserve">The company discloses that “in some cases, Hexagon performs audits of both new and existing suppliers based on both desk research and onsite visits.” It further discloses that its subsidiaries that manufacture hardware have adopted an evaluation process for all new suppliers which includes assessing compliance with the company’s policies. It also discloses that “[k]ey suppliers of manufacturing entities are evaluated through internal formal visits, reviews and evaluations in order to ensure that they strictly respect the Hexagon Code of Business Conduct and Ethics", which covers forced labor. 
(1)-(3) Not disclosed.
(4) As stated above, the company discloses that it carries out on-site visits of suppliers. However, it does not disclose carrying out inspections of worker housing.
(5) Not disclosed. </t>
  </si>
  <si>
    <t xml:space="preserve">(1) The company states that it uses the RBA's supplier code of conduct (version 6.0), and that 94% of its eligible suppliers have signed an agreement to comply with the RBA code of conduct. 
The RBA Code covers forced labor, child labor, and discrimination. However, the code limits the right to freedom of association and collective bargaining to conformance with local law.
(2) Yes. Home &gt; About ST: Sustainability &gt; Supply Chain Responsibility &gt; RBA Code of Conduct version 6.0.
(3) The company uses the RBA Code of Conduct, which is reviewed every three years and includes input from RBA members and external stakeholders, as its supplier code of conduct. 
(4) STMicroelectronics requires that companies sign a letter of agreement, agreeing to comply with the RBA code of conduct. It notes that 93% of material supplier and 89% of equipment and parts suppliers have signed an agreement to comply with the RBA code. In addition it reports that the code is integrated into contracts with suppliers. 
(5) The company uses the RBA code as its  supplier code version 6.0 which notes that "participants shall also require its next tier suppliers to acknowledge and implement the Code." </t>
  </si>
  <si>
    <t xml:space="preserve">(1) The company states that it uses the RBA's supplier code of conduct version 6.0, which requires suppliers to put in place effective grievance mechanisms. 
The company also discloses misconduct reporting hotline, which can be used to report grievances related to the company's own code of conduct but also "expect[s suppliers to align] with its principles." The hotline is publicly available and therefore seems to be accessible to external stakeholders such as  worker representatives. 
[STMicroelectronics states that it has implemented grievance mechanisms as part of its efforts to eradicate recruitment fees. However, it is not clear that this applies to its own operations or its manufacturing suppliers. 
It also discloses a misconduct reporting hotline on its Integrity App, but as this is for the use of its employees. In addition, in the ethics and compliance section of its sustainability report, the company discloses that it has an independent multilingual misconduct reporting hotline, which it states is communicated to employees and which business partners are encouraged to use.]
(2) "Insufficient training and communication of grievance mechanisms" has been identified as a top issue during supplier audits, implying that grievance mechanisms are communicated to workers in some instances. No further details are disclosed on how the mechanism is communicated to suppliers' workers.
[It reports that its suppliers are encouraged to use the misconduct hotline and are sent a letter communicating it, but it is not clear that this applies to suppliers' workers also.]
(3)-(5) Not disclosed. </t>
  </si>
  <si>
    <t>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STMicroelectronics.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</si>
  <si>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t xml:space="preserve">(1) The company's code requires the supplier to communicate its “policies, practices, expectations and performance to workers” and other stakeholders. No further detail is disclosed, such as whether this must include training for workers.
(2) Best Buy discloses that it has worked with Verité to launch a new worker empowerment program in 2019. It states that the program is designed to help its suppliers improve their management practices, and worker wellbeing. It states this included a series of training courses and worker engagement activities "to build positive relationships between management and workers." The company reports that it chose two strategic factories to participate in the program, including 45 supervisors and 200 workers. 
Best Buy states that it analyzed "the root causes of conflicts between the frontline supervisors and the new generation of workers" and asked participants to complete a survey to evaluate their supervisors. It states that training topics included conflict management and effective communication, situational leadership, stress management, and self-awareness and leadership. 
However, the company does not disclose an engagement taken on labor rights specifically. 
[The company also discloses that in 2017 it partnered with the consultancy Elevate to implement a worker survey program at six factories which it states sought to "gain a deeper partnership with key factories and to drive increased efficiency." It states it is also seeking to empower its suppliers to take ownership of sustainable business practices. it does not disclose further detail as to how this initiative supports workers to understand their labor rights.]
(3) Not disclosed. Best Buy discloses that it evaluated the worker empowerment program by conducting a feedback survey (90% strongly agreed the training met objectives), administering a written test to assess supervisor knowledge (31% improvement in test scores), a follow-up survey for workers to assess changes in supervisor behavior (9% increase in supervisor rating) and interviewing supervisors so that they could assess changes in their own behavior. However it is unclear that the program focuses on improving workers' understanding of their labor rights.
(4) Not disclosed. </t>
  </si>
  <si>
    <t>(1) Best Buy discloses that concerns can be submitted to its online hotline, administered by a third party, or by phone. As it is included in the company's own code, the mechanism seems to be intended for the company's own employees, as opposed to suppliers' workers and their representatives. However, the code references the company's supplier code and expectations and the reporting details are publicly available. 
[The company also uses the RBA code, the latest version of which requires suppliers to implement effective grievance mechanisms, however it is unclear which version it is using.]
(2) Not disclosed. 
(3) Not disclosed. 
(4) Not disclosed. 
(5) Not disclosed.</t>
  </si>
  <si>
    <t xml:space="preserve">(1) Ericsson's Code of Conduct for Business Partners requires suppliers to respect the ILO core labor standards. It also states that it is an RBA member.
(2) Yes. Homepage &gt; Sustainability &amp; CR &gt; Responsible Business &gt; Code of Conduct for Business Partners. 
(3) The company's Code of Conduct for Business Partners was most recently updated on 5 June 2019 and that this iteration is "Revision G" of the code. 
(4)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states in its 2020 additional disclosure that, its code of conduct is regularly updated and at each point it is updated, the code and its updates are "communicated" to suppliers. The last time this occurred was in 2019. 
(5) The company discloses that both its suppliers and their own suppliers are required to comply with the company's code of conduct.
[It also states that it conducted a review of the modern slavery statements "and policies" of both first and second tier suppliers and where no such documents were available from its second tier suppliers, it requested them to create one. It notes that this initiative aimed at getting "a picture of the level of understanding and commitment in the supply chain, and to spread understanding amongst suppliers that this is an important topic for Ericsson."] </t>
  </si>
  <si>
    <t>(1) Not disclosed. Ericsson states that it has over 20,000 suppliers but that "for strategic reasons" it does not disclose the names and addresses of its first-tier suppliers.
(2) In its Specialized Disclosure Report it includes the names and countries of smelters and refiners of 3TG identified in a reasonable country of origin enquiry. [Ericsson states that it is a member of the RMI and that it has adopted the OECD Due Diligence Guidance to fulfil its reporting requirements in relation to conflict minerals. It also states that it supports the Responsible Mineral Initiative's (RMI) Responsible Minerals Assurance Process in the way in which it conducts supply chain due diligence and that it requires its suppliers to use the RMI. Conflict Minerals Reporting Template.]
(3) The company states that it has investigated the use of cobalt in batteries and has questioned suppliers about their due diligence. It states in its 2020 Additional Disclosure that it "works with RMI [Responsible Minerals Initiative] to validate... information against the Smelter Database." The company is a member of the Responsible Mineral Initiative, and as such works on tracing its raw materials." It does not disclose the countries of raw materials at high risk of forced labor from its reasonable country of origin enquiry.
(4) Ericsson states that it partners with Elevate to perform forced labor surveys with a focus on social performance. It states that the surveys conducted during 2018 and 2019 at suppliers in India and China included first and second tier suppliers and that out of 874 workers, 43% were female and 57% were male and that 1% were under the age of 18 and 22% over the age of 50. It does not provide data points of its overall supply chain workforce however.</t>
  </si>
  <si>
    <t>(1) Not disclosed. Ericsson states in its 2020 Additional Disclosure that it does not have a policy that requires direct employment in its supply chains but that "it is explicitly stated in the Code of Conduct that "The labor standards expectations defined in the Code are applicable for all workers, including temporary, migrant, student, contract and direct Employees, or any other type of worker under the influence of the Business Partner."
(2) Not disclosed. Ericsson states that suppliers must ensure that their suppliers comply with the Code of Conduct "or other equivalent standards". However, it is unclear whether this applies to employment and recruitment agencies in its supply chains.
(3) Not disclosed. The company notes that it worked with one Malaysian supplier, helping them better understand how to adhere to its code. However, it does not disclose information on employment or recruitment agencies used in its supply chains, or  a systematic process to gather such information.</t>
  </si>
  <si>
    <t>(1) Not disclosed.
(2) Not disclosed. Ericsson states in its 2020 Additional Disclosure that it is a signatory to the UN Global Compact and that it is a member of the RBA. However, it does not disclose that it is party to an enforceable supply chain labor rights agreement.
(3) Not disclosed. Ericsson states in its Code of Conduct for Business Partners that where freedom of association and collective bargaining is restricted by law, suppliers are expected to allow alternate forms of association. However, it does not disclose what steps it takes to ensure that such alternate forms of association are enabled.
(4) Not disclosed.</t>
  </si>
  <si>
    <t xml:space="preserve">(1) Ericsson discloses that its suppliers “and other external parties” can report violations of its Code of Conduct, which suppliers are required to adhere to and which incorporates the ILO core labor standards, through its compliance line which is managed by a third-party. The link is publicly available in its code of conduct.
(2) It discloses that its compliance line is available 24 hours a day, 7 days a week, 365 days a year in 188 countries and in over 75 languages. It states in its 2020 Additional Disclosure that supplier trainings include information on the existence and availability of its grievance mechanism. However, it is unclear whether this training is also provided to suppliers' workers.
(3) Not disclosed.
(4) Not disclosed. The company discloses that it received 445 complaints in 2018.  In its 2020 Additional Disclosure it states that no complaints of human or labor rights abuses were reported through the mechanism in 2019, but provides no further information on the types of grievances received from suppliers' workers or their representatives.
(5) Not disclosed. It states that the mechanism is open to all tiers of its supply chain but that, "it may be difficult to reach lower tier suppliers and employees with the information of this possibility". It does not provide evidence that it is used by lower tiers. </t>
  </si>
  <si>
    <t>(1) Ericsson states that it "does not perform non-scheduled visits unless there are special circumstances, as the company wants to promote trust, collaborating with its suppliers to improve" but that it "reserves the right to do it, as it is included in the agreements". However, it is unclear whether such visits have been undertaken.
(2) The company discloses implementing a self-assessment questionnaire for new potential suppliers and states that existing suppliers must update their self-assessments on a regular basis. It states that it conducts contract-compliance audits to determine whether its suppliers are complying with any shared agreements. In addition, in its 2020 Additional Disclosure it states: "[d]uring audit, relevant documentation is reviewed for the workforce on the site, according to an audit document checklist, including pay slips, timecards, production records, personnel records, foreign employee work permit, etc., along with Forced Labor Policies and Procedures".
(3) In its 2020 Additional Disclosure it states: "[t]he audit includes a random selection of workers from the workforce on the site and asked if they understand their rights and their working terms." It does not disclose undertaking off-site interviews, however.
(4) The company states that supplier visits include visits to worker housing.
(5) Ericsson states: "If there would be any special interest for compliance review for a lower tier supplier, or if any incidents with regards to Human Rights or any other compliance area would be discovered or suspected, the first-tier supplier is contacted for action and for information about mitigating activities." It further notes that it is reviewing its suppliers' supply chain management systems. It states in its Code of Conduct for Business Partners that suppliers are required to monitor their suppliers to ensure compliance with this code.</t>
  </si>
  <si>
    <t xml:space="preserve">(1) Not disclosed. AAC Technologies does not disclose whether it has worked with independent local or global trade unions to support freedom of association in its supply chains.
(4) Not disclosed. The company also does not provide examples of how it has improved freedom of association and/or collective bargaining for its suppliers' workers. </t>
  </si>
  <si>
    <t xml:space="preserve">(1) Arista Networks does not disclose whether it has worked with independent local or global trade unions to support freedom of association in its supply chains.
(4) Not disclosed. The company also does not provide examples of how it has improved freedom of association and/or collective bargaining for its suppliers' workers. </t>
  </si>
  <si>
    <t xml:space="preserve">A(1) Not disclosed. Arista Networks does not disclose a process for responding to potential complaints and/or reported violations of policies that address forced labor and human trafficking.
A(2) Not disclosed. The company also does not provide examples of outcomes of its remedy process for supply chain workers in practice. </t>
  </si>
  <si>
    <t xml:space="preserve">ZTE, "2018 Sustainability Report", https://res-www.zte.com.cn/mediares/zte/Files/PDF/white_book/CSR201905280912EN.pdf, p. 63. </t>
  </si>
  <si>
    <t xml:space="preserve">(1) ZTE notes various reporting channels for employees and partners. These channels include public mailbox, reporting hotline, an official website supervision reporting platform, and corporate legal and compliance management system. It also states that supplier violations can be reported to the internal control audit channel or the procurement inspection report channel. Further, ZTE notes that "any organization or individual who find that the company's suppliers are suspected of violation can report to the company through internal control audit channel (complaint email: audit@zte.com.cn. and complaint phone: 0755-26771199) or procurement inspection report channel (complaint email: pma@zte.com.cn and complaint phone: 0755-26771520)."
(4) Not disclosed. ZTE does not provide data about the practical operation of its grievance mechanism. </t>
  </si>
  <si>
    <t xml:space="preserve">
(1) Maxim Integrated (February 2019), "2019 Corporate Responsibility Report", https://s21.q4cdn.com/176677460/files/doc_downloads/2019/2019-Maxim-Corporate-Responsibility-Report.pdf, p. 37.
(2) Maxim Integrated, "Partnerships with Suppliers", https://investor.maximintegrated.com/corporate-responsibility/default.aspx. Accessed 30 September 2019. 
RBA, "Members", http://www.responsiblebusiness.org/about/members/. Accessed 14 October 2019. </t>
  </si>
  <si>
    <t xml:space="preserve">(1) Maxim Integrated, "Code of Corporate Social Responsibility", https://www.maximintegrated.com/content/dam/files/aboutus/company/code-of-corporate-social-responsibility.pdf, p. 2. </t>
  </si>
  <si>
    <t xml:space="preserve">(1) Not disclosed. Fujifilm states that the CSR Committee headed by the President approved the establishment of a Human Rights Statement (which includes the ILO core labor standards and makes reference to supply chains) in June 2018. It does not provide further details on the responsibilities of this committee and whether its responsibilities extend to overseeing the company's supply chain policies that address forced labor and human trafficking. 
[Fujifilm reports that as part of Fuji Xerox's efforts, "expert teams from the department of procurement, personnel, and environment, etc." visit suppliers to identify any CSR risks and provide advice and support for improvement." Fuji Xerox is a joint venture between Fuji Holdings (75% shares) and Xerox Limited (25%). However, this is related to one joint venture only.]
(2) Not disclosed. Fujifilm states that the CSR Committee reports to the Board of Directors but does not explicitly disclose whether a board member or board committee has been tasked with oversight of its supply chain policies related to forced labor and human trafficking. </t>
  </si>
  <si>
    <t xml:space="preserve">(1) Not disclosed. Fujifilm states that it compiled its lists of human rights risks in the chemical and construction materials industries through discussions with human rights NGOs and other companies in the industry under the stakeholder engagement program conducted by Caux Round Table Japan. (See below for details on the Caux Round Table's Stakeholder Engagement Program.) However, the company does not disclose whether these human rights NGOs operate in countries in which its first-tier suppliers and suppliers below the first tier are located, and whether the engagements cover forced labor.
The company does mention that its primary suppliers are located in Japan, Europe, and United States. 
(2) Not disclosed. Fujifilm has been participating in Caux Round Table's Stakeholder Engagement Program (SHE) since 2012. 
As part of the Caux Round Table's Stakeholder Engagement Program, Fujifilm held dialogues with experts in business and human rights to review its human rights initiatives. Human rights experts included representatives from UNDP and the Institute for Human Rights and Business. The company discloses that it "received positive comment that it [the Human Rights Statement] is well composed." However, Fujifilm also received feedback that it is "expected to provide detailed and easy-to understand descriptions on correction measures and remedies." 
Fujifilm also composed its Human Rights Statement by participating in the Human Rights Due Diligence Working Group under the Global Compact Network Japan. The group "engages in the identification of potential and actual risks, investigating in what part of its business activities such risks are likely to occur, and specifically what and whose human rights issues are likely to be violated, and in the review and implementation of preventive and mitigating measures, as well as in dialogue with third parties, regular reviews of risk assessment and associated activities and information disclosure."
However, it is unclear whether the  Caux Round Table or Global Compact Network Japan focus on eradicating forced labor and human trafficking. Further, the company does not disclose its level of participation in these activities. </t>
  </si>
  <si>
    <t xml:space="preserve">LG's Supplier Code of Conduct states that suppliers "shall not" use forced labor, child labor or discrimination and that "suppliers shall guarantee workers' rights to freely organize and join labor unions pursuant to local laws, and to engage in collective bargaining, peaceful assembly and reject such activities". However, it limits these rights to compliance with local law. </t>
  </si>
  <si>
    <t>(1) LG Electronics' supplier code states in relation to "worker feedback, grievance and improvement" that "suppliers shall evaluate employees' level of understanding the code, collect their opinions and non-conformances, and improve relevant procedure including grievance handling for practical implementation." However, no mechanism seems to be available for workers' representatives such as unions or local NGOs.
(4) Not disclosed.</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</si>
  <si>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LG 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t>
  </si>
  <si>
    <r>
      <t xml:space="preserve">Apple states that assessments may take multiple days and includes 500 criteria for assessing compliance with its supplier code of conduct. 
(1) The company reports that it randomly selects facilities for unannounced audits. 
(2) Apple discloses that specialized bonded labor audits include a review of suppliers' policies and procedures as to how suppliers monitor labor agencies, and a review of recruitment, payroll, disciplinary records, grievance systems, communication protocols, and dormitory management. It reports that over 50 document and record types are assessed. The company's labor and human rights assessment also includes a review of human resource documentation. 
(3) Apple reports that it conducts worker interviews as a part of its specialized bonded labor audits, with workers from a representative sample based on country of origin, labor agencies used, onboarding dates, work positions, shifts, and gender. The interviews are conducted without supplier management and in the native language of the worker. It is not clear whether interviews are conducted off-site. Standard labor and human rights assessment also include interviews with supplier employees. 
(4) Apple's supplier standards contain detailed requirements on conditions in dormitories and dining areas, and as audits are conducted to verify compliance with these standards, it can be assumed they cover these areas. It further provides an example of an audit that identified "lower-than-standard meal allowance and unacceptable dorm rules" which subsequently were corrected.
(5) [Apple states that it audits final assembly manufacturers and </t>
    </r>
    <r>
      <rPr>
        <i/>
        <sz val="11"/>
        <rFont val="Calibri"/>
        <family val="2"/>
        <scheme val="minor"/>
      </rPr>
      <t>may</t>
    </r>
    <r>
      <rPr>
        <sz val="11"/>
        <rFont val="Calibri"/>
        <family val="2"/>
        <scheme val="minor"/>
      </rPr>
      <t xml:space="preserve"> also go further down its supply chain to audit certain facilities based on geographic risk, previous audit performance, manufacturing process risk, and planned spend.] 
The company reports that in 2018 "279 third-party mineral smelter and refiner audits were conducted". Apple states that it requires smelters and refiners of tin, tantalum, tungsten, gold and cobalt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t>
    </r>
  </si>
  <si>
    <t xml:space="preserve">(1) Amazon states that it uses a "combination of desk-based research, supply chain mapping against existing human rights indices, as well as internal and industry audit results to analyze the risk of modern slavery in our supply chain and operations". It reports that it has also started assessing suppliers at higher risk in relation to migrant workers and that its "process focuses on listening to workers' perspectives about their recruitment experience and working/living conditions, and relating anonymous feedback from workers directly to management to drive improvement."
The company's Human Rights Principles further note that the company "continuously evaluate[s its] operations and value chain to identify, assess, and address salient human rights risks."
(2) Amazon discloses that it acknowledges there is a heightened risk of forced labor with domestic and international migrant labor; contract, agency and temporary workers; vulnerable populations such as refugees; and young or student workers. It does not disclose risks identified in different tiers of its (electronics) supply chains. </t>
  </si>
  <si>
    <t xml:space="preserve">(1)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explicitly protect the right to collective bargaining. 
(3) Not disclosed. The company reports that suppliers are required to disclose labor agents upon request, but does not disclose this information. </t>
  </si>
  <si>
    <t xml:space="preserve">(1)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However, it does not disclose information on the implementation of this policy provision.
(2) Amazon's supplier code states that suppliers must not require workers to surrender government-issued identification, passports, or work permits as a condition of working. Amazon's supplier manual, which provides further guidance to suppliers, notes that  "workers must have unrestricted access to their identification documents (for example: passport, work permit, identity card) at all times." However, it does not disclose information on the implementation of this policy provision.
(3) Not disclosed.
Amazon's supplier code of conduct states that suppliers are required "to ensure careful management of student workers through proper maintenance of student records, rigorous due diligence of educational partners, and protection of students' rights in accordance with applicable law." However, it does not disclose any outcomes of steps taken to ensure respect the rights of student workers. 
Additionally, the company states that suppliers should "pay particular attention to the risks of exploitation that both domestic and foreign migrant workers face and ensure migrant workers are not discriminated against in respect to these standards." However, it does not disclose any outcomes of steps taken to ensure respect the rights of migrant workers. </t>
  </si>
  <si>
    <t xml:space="preserve">Amazon discloses that suppliers have the option of submitting an audit from an Amazon approved industry association (amfori BSCI, Better Work, Responsible Business Alliance, SMETA, and SA8000) or undergoing an Amazon-managed audit. 
(1) The company discloses that it conducts unannounced and announced audits. 
(2) Amazon states that its supplier assessments may include a review and analysis of site documents and licenses with a view to assessing the age of workers, their contracts, compensation, working hours, and working conditions. 
(3) The company states that audits may include worker interviews conducted confidentially and without site management present. However, it does not indicate that interviews are carried out off-site. 
(4) Amazon reports that its assessments "may" include site inspection, including any living quarters. 
(5) Not disclosed. </t>
  </si>
  <si>
    <t xml:space="preserve">(1) The company's supplier code states that suppliers must disclose basic information on the key terms and conditions of employment in a format and language accessible to the worker before the worker begins employment. However, it does not disclose evidence of implementation of this policy provision.
(2) Microsoft's supplier code states that are prohibiting access to or withholding identity papers including passports and work permits. However, it does not disclose evidence of implementation of this policy provision.
(3) Not disclosed. 
The company discloses conducting Migrant Parenting training, but does not report details of this training and its outcomes. </t>
  </si>
  <si>
    <t xml:space="preserve">(1) The company states that "suppliers are required to provide remediation plans if any situation related to forced labor is identified and to provide immediate escalation to Microsoft." 
Microsoft discloses that its SEA team will conduct on-site investigations in the case of any allegations provided by NGOs or others. It also states that if necessary, it will engage a third-party expert to investigate the allegations. 
It does not provide any further detail, such as timeframes, engagement with affected stakeholders, approval procedures, etc. </t>
  </si>
  <si>
    <t>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Microsoft.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migrants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Microsoft, "Microsoft Top 100 Production Suppliers
(Based on FY18 spend for commercially available hardware products)", accessed 4 September 2019, https://query.prod.cms.rt.microsoft.com/cms/api/am/binary/RE2EU5I.</t>
  </si>
  <si>
    <t>(1) Not disclosed. Cisco states in its 2018 Corporate Social Responsibility Report that every two years it commits to auditing 25 per cent of suppliers deemed to be high risk. It states that in 2018 it audited 60 supplier facilities, of which 47 were component supplier facilities and 13 were contract manufacturing partners. In its 2019 Corporate Social Responsibility Report it discloses the number of suppliers audited per supplier type and it states that it audits 25 per cent of its high risk component supplier facilities each year and that this covers 224,000 workers. However, it does not disclose the percentage of suppliers monitored annually and does not disclose what percentage of suppliers it deems to be high risk.
(2) Not disclosed.
(3) Cisco discloses that it uses the RBA's Validated Assessment Program (VAP) audits, which conduct worker interviews totalling at least the square-root of the total production and/or service workforce on site.
(4) The company uses the RBA’s VAP, i.e. it conducts audits using an RBA approved audit firm with qualified auditors, with further quality assurance and verification undertaken by RBA.
(5) Cisco discloses a summary of its audit findings, including findings on freely chosen employment, discrimination and freedom of association at its suppliers in its CSR report.</t>
  </si>
  <si>
    <t>(1)*Cisco Systems (May 2019), "2018 Corporate Social Responsibility Report", https://www.cisco.com/c/dam/assets/csr/pdf/CSR-Report-2018.pdf, p. 98.
*Cisco Systems (December 2019), "2019 Corporate Social Responsibility Report", https://www.cisco.com/c/dam/m/en_us/about/csr/csr-report/2019/_pdf/csr-report-2019.pdf, p. 120.
(3)"2018 Corporate Social Responsibility Report", p. 98.
(4)"2018 Corporate Social Responsibility Report", pp. 95 and 98.
(5) "2018 Corporate Social Responsibility Report", pp. 101-103.</t>
  </si>
  <si>
    <t>The company notes that it has determined it is not required to report under the legislation as its UK subsidiary has a turnover of less than £36m. However, KnowTheChain believes that STMicroelectronics is required to report by reason of the fact that it has business in the UK and the company meets the turnover requirements. The UK Home Office Guidance from April 2020 suggests that turnover should be calculated as “turnover of the organisation and any of its subsidiary undertakings (including those operating wholly outside the UK).</t>
  </si>
  <si>
    <t>About the Research</t>
  </si>
  <si>
    <t>About this document</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</si>
  <si>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</si>
  <si>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3) </t>
    </r>
    <r>
      <rPr>
        <u/>
        <sz val="11"/>
        <color theme="1"/>
        <rFont val="Calibri"/>
        <family val="2"/>
        <scheme val="minor"/>
      </rPr>
      <t>Non-Scored Research:</t>
    </r>
    <r>
      <rPr>
        <sz val="11"/>
        <color theme="1"/>
        <rFont val="Calibri"/>
        <family val="2"/>
        <scheme val="minor"/>
      </rPr>
      <t xml:space="preserve"> Non-scored research, including forward-looking targets to addressing forced labor, disclosures under California Transparency in Supply Chains Act / UK Modern Slavery Act (where relevant), and information on how companies address forced labour risks related to third-party products (where relevant). It further includes information on companies disclosing sourcing from high-risk countries. </t>
    </r>
  </si>
  <si>
    <r>
      <t xml:space="preserve">5) </t>
    </r>
    <r>
      <rPr>
        <u/>
        <sz val="11"/>
        <color theme="1"/>
        <rFont val="Calibri"/>
        <family val="2"/>
        <scheme val="minor"/>
      </rPr>
      <t>Methodology:</t>
    </r>
    <r>
      <rPr>
        <sz val="11"/>
        <color theme="1"/>
        <rFont val="Calibri"/>
        <family val="2"/>
        <scheme val="minor"/>
      </rPr>
      <t xml:space="preserve"> KnowTheChain's 2019 ICT benchmark methodology</t>
    </r>
  </si>
  <si>
    <r>
      <t xml:space="preserve">6) </t>
    </r>
    <r>
      <rPr>
        <u/>
        <sz val="11"/>
        <color theme="1"/>
        <rFont val="Calibri"/>
        <family val="2"/>
        <scheme val="minor"/>
      </rPr>
      <t>Scoring approach:</t>
    </r>
    <r>
      <rPr>
        <sz val="11"/>
        <color theme="1"/>
        <rFont val="Calibri"/>
        <family val="2"/>
        <scheme val="minor"/>
      </rPr>
      <t xml:space="preserve"> Information on how a company's score is determined</t>
    </r>
  </si>
  <si>
    <r>
      <t xml:space="preserve">7) </t>
    </r>
    <r>
      <rPr>
        <u/>
        <sz val="11"/>
        <color theme="1"/>
        <rFont val="Calibri"/>
        <family val="2"/>
        <scheme val="minor"/>
      </rPr>
      <t>Ranking on subset methodology</t>
    </r>
    <r>
      <rPr>
        <sz val="11"/>
        <color theme="1"/>
        <rFont val="Calibri"/>
        <family val="2"/>
        <scheme val="minor"/>
      </rPr>
      <t>: In 2020, KnowTheChain assessessed 60 of the largest global companies against a subset of indicators</t>
    </r>
  </si>
  <si>
    <t>This file includes the research data for the 49 ICT companies benchmarked by KnowTheChain in 2020. Research on company websites was undertaken through October 2019 or through January 2020, where companies provided additional disclosure or links. Over a period of three months, benchmarked companies were given the opportunity to review the initial research findings, and provide additional disclosure. This additional disclosure was also included in this benchmark and can be found here: https://www.business-humanrights.org/en/knowthechain-ict-company-disclosure. 
To paint a fuller picture of a company’s performance and where it is heading, KnowTheChain assessed whether companies have forward looking specific targets in place to addressing forced labor risks in their supply chains, and, where relevant, whether companies have published disclosures under the California Transparency in Supply Chains Act and the UK Modern Slavery Act, and whether a company addresses risks in relation to third party products it is selling. This information is provided on a company’s scorecard, but not included in companies’ scores for the benchmark. 
KnowTheChain also undertook comprehensive desktop research for allegations of forced labor. KnowTheChain only included allegations that met at least the threshold of the Corporate Human Rights Benchmark, and several of the forced labor indicators of the International Labour Organization.
Lastly, KnowTheChain encourages companies’ participation in multi-stakeholder or industry initiatives focused on forced labor and human trafficking, and hence gives some credit for participation in relevant initiatives. Benchmarked companies receive details on how participation in relevant initiatives counts towards their benchmark score. For further details, please contact info@knowthechain.org.</t>
  </si>
  <si>
    <t xml:space="preserve">(1) Apple's supplier code states that "workers shall not be required to pay employers' or their agents' recruitment fees or other similar fees to obtain their employment. If such fees are found to have been paid by workers, such fees shall be repaid to the worker."
(2) The company's supplier code requires that recruitment-related fees should be repaid to workers. Apple discloses that since 2008, USD 30.9 million have been repaid by its suppliers to 36,137 workers. Further to this it reports that In 2018, USD 616,000 in recruitment fees was repaid to 287 workers in its supply chains. 
Apple provides detail on how it identifies fees for reimbursing, reporting that reimbursement amounts are "based on the range of fees identified through worker interviews and cross verification with applicable labor agencies or the supplier." It states that it takes the average of total self-reported fees. Furthermore, it states it will engage directly with suppliers and enforce repayment where there is dispute of the fee scope or amount. 
The company also outlines the repayment process with its suppliers: the supplier is notified of the violation; the supplier signs probation and repayment terms; the supplier submits a repayment plan to Apple for approval; the supplier makes the repayment to the worker; and a third-party auditor verifies the payment at the supplier site. 
Apple also discloses that it has required fees to be returned to an employee that had been made to pay for their onboarding medical examinations at a supplier facility. </t>
  </si>
  <si>
    <t xml:space="preserve">(1) Apple's supplier code states that suppliers should perform periodic evaluations of the facilities and operations of their subcontractors and next-tier suppliers to ensure compliance with the code. 
Additionally, its supplier responsibility standards state that suppliers should conduct regular audits of third party employment agencies to ensure compliance with the code and standards. It also states that "supplier shall terminate its relationship with any third-party employment agency that is unwilling to correct a violation."
The company also discloses that it worked closely with suppliers that hire foreign workers to assess labor brokers who provide staff, including by implementing enhanced training on the supplier code and conducting worker interviews. 
The company does not disclose outcomes of the audits undertaken, such as a summary of audit outcomes or the number or percentage of agencies audited. 
(2) Apple discloses that it worked directly with labor agencies in sending countries in 2018 to train them on how to effectively deliver pre-departure orientation training to foreign migrant workers, in their primary language. It states that these agencies account for sending 15,000 foreign workers abroad cumulatively, each year. 
The company also discloses that it is a founding member of the Responsible Labor Initiative. </t>
  </si>
  <si>
    <r>
      <t xml:space="preserve">(1) Apple's supplier code states that workers contracts must "clearly convey the conditions of employment in a language understood by the workers." Additionally, the company reports that suppliers and labor agents are provided with tools to make potential workers aware of their labor rights and the terms of employment during the hiring process. Suppliers and labor agents then provide new employees with pre-departure training on contract terms and conditions, working and living in the host country, and labor rights and protections during the journey. 
(2) Apple's supplier code prohibits suppliers from withholding workers' government-issued identification and travel documentation. Apple discloses an example where subcontractors withheld passports. It reports that the subcontractor was unwilling to comply with Apple's standards. Apple therefore worked with its supplier to remove the subcontractor and employ the subcontractor's employees, where possible. [The supplier also created a supply chain responsibility department and became a member of RBA.]
(3) Apple discloses that in in 2017 it identified two cases of underage labor in its supply chains (employees aged 14 and 15 years old). Apple ensured the two children were "transported home and enrolled in their school of choice, while continuing to receive wages from the supplier. Upon reaching legal working age, they will be </t>
    </r>
    <r>
      <rPr>
        <b/>
        <sz val="11"/>
        <rFont val="Calibri"/>
        <family val="2"/>
        <scheme val="minor"/>
      </rPr>
      <t>offered a job</t>
    </r>
    <r>
      <rPr>
        <sz val="11"/>
        <rFont val="Calibri"/>
        <family val="2"/>
        <scheme val="minor"/>
      </rPr>
      <t xml:space="preserve"> at the supplier facility they departed, should they wish to return." This indicates positive outcomes for affected workers. 
However, the company does not provide a second example nor provides examples beyond remediating non-compliances, i.e., proactively ensuring vulnerable workers can access rights in the same way as other workers.</t>
    </r>
  </si>
  <si>
    <t>(1)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2018), "2017 statement on efforts to combat human trafficking and slavery in our business and supply chains," https://www.apple.com/euro/supplier-responsibility/i/generic/pdf/Apple-Combat-Human-Trafficking-and-Slavery-in-Supply-Chain.pdf, p. 8. Accessed 16 September 2019. 
*Apple (February 2019), "2018 statement on efforts to combat human trafficking and slavery in our business and supply chains," p. 8.
*Apple (2018), "Supplier Responsibility 2018 Progress Report," https://images.apple.com/supplier-responsibility/pdf/Apple_SR_2018_Progress_Report.pdf, p. 15. Accessed 16 September 2019. [Note example is not included in newest modern slavery statement.]
(3) Apple (2018), "Supplier Responsibility 2018 Progress Report," p. 15.</t>
  </si>
  <si>
    <t>(1) Apple reports that suppliers are required to establish grievance mechanisms for their workers to report concerns. It reports that such grievance processes must be effective and accessible and document step-by-step processes whereby complaints are reported, processed, and investigated. 
The company also state that after workers are interviewed during audits, they are given a phone number so that they have the opportunity to provide feedback to the team "including anything they consider to be unethical behaviour."
Apple also discloses that it continues to support the whistleblowing mechanism of the International Tin Association's International Tin Supply Chain Initiative (ITSCI), which allows people to voice concerns regarding minerals extraction, trade, or handling, in their local language. [The latter seems to be available to worker representatives also.]
(2) Apple's supplier responsibility standards state that suppliers "shall have documented processes by which to have a dialogue with workers about concerns, including the design and functioning of the grievance mechanism and specific grievances raised by workers." The company also states that to verify the effectiveness of supplier grievance channels, it interviews "numerous supplier employees during annual assessments in their local language without their managers present. 
Additionally, Apple discloses that it equips suppliers and labor agents with training to make prospective employees aware of their rights including available grievance channels and how to raise a concern. 
(3) Also see (2). Grievances made directly to Apple via the contact details distributed during audits will be processed by Apple. Apple discloses that in 2018, 36,000 calls were made to workers "to ensure that they were not retaliated against for sharing a concern." The purpose of this communication channel is to ensure that workers are not retaliated against for speaking to auditors. 
Further, the company's supplier standards require suppliers to "have documented processes by which to have a dialogue with Workers about ... the design and functioning of the Grievance mechanism and specific Grievances raised by Workers."
(4) The company reports that in 2018, via the phone numbers provided to workers, 17 incidents (in relation to its supplier code and standards) were reported and investigated.
(5) Apple discloses that it "continues to support" the whistleblowing mechanism of the International Tin Association's International Tin Supply Chain Initiative, which allows grievances at mining level to be reported in local language. 
Apple further discloses that it funded the develop+DC11ment of an industry-wide grievance platform with the Responsible Minerals Initiative, and in cooperation with RMI, and "working in cooperation with industry, NGOs, and Third Party Audit programs." The platform aims to "increase transparency, consistency, and accountability in how public allegations involving smelters and refiners are identified, addressed, and resolved." 
No further details are disclosed, such as information as to whether grievances related to labor issues have been reported.</t>
  </si>
  <si>
    <t xml:space="preserve">(1) Apple reports that it has conducted 770 Apple-managed audits of suppliers in 2018. It also states that Apple-managed audits covered 93% of its direct supplier spend in 2018. 
(2) Not disclosed. 
(3) Apple disclose that it interviewed more than 44,000 supplier workers in 2018. 
(4) Apple reports that for its specialized bonded labor assessments, each audit includes an Apple employee and a third-party auditor. In its 2017 modern slavery statement, the company reports that its auditors are "trained to identify circumstances where a supplier may be providing false information or preventing access to critical documents." It also states that auditors receive training on its detailed audit requirements. 
(5) The company reports that specialized debt-bonded labor audits were conducted in Taiwan, Vietnam, Thailand, Japan, Singapore, Malaysia, and the United Arab Emirates, in 2018. 
It reports that labor and human rights assessments in 2018 found 26 core violations, which included 24 working hours falsification violations, two debt-bonded labor violations, and one underage labor violation. </t>
  </si>
  <si>
    <t xml:space="preserve">(1) Apple reports that it partners with suppliers to develop corrective action plans. It reports that it may work with suppliers on the ground for the following months and providing them with tools and training to improve. 
(2) The company states that once the action plan has been completed, it conducts an on-site verification of improvements. 
(3) Apple reports that suppliers unwilling or unable to improve may be removed from its supply chains. The company also states that to date, 20 manufacturing facilities have been removed from its supply chains. 
(4) The company outlines the corrective action process for repayment of recruitment-related fees with its suppliers, when such a violation is identified through one of its specialized bonded labor audits. The supplier is notified of the violation; the supplier signs probation and repayment terms; the supplier submits a repayment plan to Apple for approval; the supplier makes the repayment to the worker; and a third-party auditor verifies the payment at the supplier site. </t>
  </si>
  <si>
    <t>(1) Amazon's supplier code states that "workers shall not be required to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during investigations, it tracks "where vulnerable workers migrated from and how much they paid in fees." However, Amazon does not provide any evidence that fees have been reimbursed, or details of its process for ensuring reimbursement takes place.</t>
  </si>
  <si>
    <t>(1)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The company recommends involving workers in the corrective action process, including seeking worker perspectives and feedback on the plan. 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t>
  </si>
  <si>
    <t>(1) Microsoft discloses the names, but not addresses, of its top 100 production suppliers for hardware products. 
(2) The company discloses twelve confirmed cobalt smelters including their names and addresses. It states that these have been identified by the company's directly contracted battery suppliers. The countries in which they are located include Belgium, Finland, and China. It also discloses a list of smelters and refiners of 3TG in its supply chains.
(3) Microsoft also discloses the cobalt countries of origin confirmed by its suppliers which include Australia, Canada, Democratic Republic of the Congo, and Zambia. It notes that cobalt may be produced with forced labor. It also discloses potential countries of origin of 3TG in its supply chains. 
(4) Not disclosed.</t>
  </si>
  <si>
    <t xml:space="preserve">(1) The company reports that in financial year 2018, it conducted "focused forced labor analyses and surveys" which it states helped it to identify vulnerable workers, high risk countries and laws, "to focus our attention on the regions that pose a higher human trafficking risk." 
In an earlier report, Microsoft states that its social and environmental accountability team conducted a supply chain risk mapping for Asian countries. It states that the assessment covered working hours, wages, freedom of association, migrant workers, student and juvenile workers, interns, and temporary workers. It included "analyzing legal requirements and interviewing auditors from eight countries: Japan, South Korea, Malaysia, Philippines, Singapore, Taiwan, Thailand, and Vietnam."
(2) Microsoft reports that cobalt is associated with a number of social and environmental risks including forced labor. It states that it is working with directly contracted battery suppliers to build their capabilities through training and engagement. 
It also states that Taiwan is a high risk region due to the number of foreign migrant workers.
Microsoft also discloses the results of its Asian country supply chain risk mapping. It states that "migrant workers and working hours remain at high risk for violations in over 50 percent of the countries." Additionally, it states that migrant workers are "mainly from China, Bangladesh, Indonesia, Vietnam, and the Philippines, and North Korean workers are not banned in-country." The company noted payment of recruitment fees and other issues related to working conditions, health and safety, excessive overtime, and discrimination. It highlights malaysia and South Korea are at high risk for migrant and temporary workers, and in relation to working hours. </t>
  </si>
  <si>
    <t xml:space="preserve">(1) The company states that cobalt is associated with a number of risks including forced labor. It reports that as a result it is working with its directly contracted battery suppliers to build their capability and "to survey their sub-contracted sub-tier suppliers to identify cobalt smelters." 
Microsoft also discloses that its Responsible Sourcing of Raw Materials policy extends the requirements of its supplier code of conduct to "raw material extraction and harvesting processes."
(2) Not disclosed.
(3) Microsoft reports that it encourages suppliers to improve and advance through its maturity model or social and environmental accountability (SEA) stages, "by providing incentives such as future business awards, less frequent audits, and recognition at supplier events." It does not disclose further detail. 
The company also discloses a Microsoft Supplier Program Excellence Awards Program, and states that one category for winners is sustainability. It is not clear whether this is linked to the SEA process described above.
(4) Not disclosed. </t>
  </si>
  <si>
    <t>(1) The company states that its code is included in standard contracts with suppliers. The company also discloses its purchase order terms and conditions per country, which include a clause requiring compliance with the supplier code of conduct and manual. Its master supplier services agreement also incorporates the supplier code of conduct. While Microsoft's supplier code of conduct prohibits forced labor, child labor, and discrimination, it limits the right to freedom of association to accordance with local law only.  
(2) Not disclosed. 
(3) Microsoft reports that its Responsible Sourcing of Raw Materials policy extends the requirements of its supplier code of conduct to raw material extraction, and reports that it requires suppliers to integrate the responsible sourcing requirements in their own sourcing practices and contracts. Microsoft's supplier code addresses the ILO core labor standards, but limits the right to freedom of association to conformance with local law only.</t>
  </si>
  <si>
    <t xml:space="preserve">(1) Microsoft discloses a workers' voice hotline. It states that as of financial year 2019, this program has been extended to 153 supplier factories. It reports that this reaches 241,230 workers. 
Microsoft also specifies that the third party workers' voice hotline is available for workers to report concerns in China. 
In addition, the company discloses a business conduct hotline, which it states can be used to report human rights violations. It is not explicitly clear that this applies to supply chain violations, but the hotline is publicly available and appears to be accessible to anyone.
(2) The company's supplier code states that "suppliers must periodically provide workers with information and training on all grievance procedures." Microsoft also states that "on-site orientation in how to use our Worker’s Voice Hotline program was provided to 2,510 workers."
(3) Microsoft discloses that in financial year 2016, 11 people operating its hotline which services its first-tier suppliers received training to increase their skills on basic counselling. It states that the training was delivered by a small, local organization with manufacturing supply chain experience, and psychological training experience. In addition, the company reports that complex cases will be referred to "an experienced organization that can provide comprehensive and professional psychological telephone counselling." 
(4) Microsoft discloses that the hotline which services its first-tier suppliers received 152 reports in financial year 2019 and that 25 cases are being followed up. It states "the majority of received inquiries/cases concerned wage calculation, resignation, work-shift and leave or holiday arrangement, social insurance, working hours, layoff, labor contract, delayed payment, and management attitude." 
(5) Microsoft states that "workers in our sub-tier suppliers who do not have direct business contract relationships with Microsoft utilized the hotline to report issues." No further detail is disclosed on this data. </t>
  </si>
  <si>
    <t xml:space="preserve">(1) Not disclosed. Microsoft reports that in financial year 2019 it completed 652 audits of 423 factories (however the total number of first-tier factories is unclear). It further states that this includes 211 third party audits and 263 corrective action audits. However, the company does not disclose the percentage of suppliers audited. 
(2)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The company also reports that its teams provide training to third-party auditors "to help them sharpen their SEA knowledge and auditing skills." It states that it has conducted training for auditors in China in May 2019, including a total of 87 third party auditors. It states that the training sessions focused on its SEA audit requirements, including how to perform audits, conduct meetings, and collect evidence against audit criteria. 
[Microsoft reports that its labor and ethics auditors, for its Social and Environmental Accountability audit program, must be an RBA-approved auditor, or a certified auditor, or have completed training in SA8000. It does not disclose further detail on the qualifications of the auditors in relation to forced labor expertise.]
(5) Microsoft discloses that in financial year 2019, it identified six serious and 47 major findings relating to freely chosen employment. This included five serious incidents related to payment of recruitment fees, and 23 major incidents in the same category. The company discloses one serious finding related to retention of identification documents. Other findings related to forced overtime, contractual relationship, and restriction of freedom of movement. Additionally, Microsoft states that 22 of the non-conformances were identified at suppliers in China. 
Microsoft also discloses a breakdown of audit data which can be filtered by country. </t>
  </si>
  <si>
    <t xml:space="preserve">(1) Walmart's standards for suppliers prohibit the charging of recruitment or similar fees to workers. 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(2) The company's standards for suppliers state that suppliers should repay any fees that have been charged. Additionally, 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 The company does not disclose evidence that recruitment fees have been paid by suppliers and/or repaid to workers in its supply chains. </t>
  </si>
  <si>
    <r>
      <t xml:space="preserve">(1) The company is a member of the Leadership Group for Responsible Recruitment, and as such is required to audit recruitment agencies in its supply chains. However, the company does not report on this.
(2) Walmart is a member of the Leadership Group for Responsible Recruitment. The company discloses that it implements the Employer Pays Principle in its supply chains by providing training resources for its suppliers, on how to mitigate the risks of forced labor, and by reviewing audits to check for indications that fees have been charged, and reviewing allegations. 
</t>
    </r>
    <r>
      <rPr>
        <sz val="11"/>
        <rFont val="Calibri (Body)"/>
      </rPr>
      <t xml:space="preserve">Additionally, Walmart's statement of principles on recruitment states "when utilizing labor agents, use agents that adhere to the Employer Pays Principle [to increase] overall demand for agents that use responsible recruitment and responsibly recruited workers." </t>
    </r>
    <r>
      <rPr>
        <sz val="11"/>
        <rFont val="Calibri"/>
        <family val="2"/>
        <scheme val="minor"/>
      </rPr>
      <t xml:space="preserve">
The company also reports that it is launching a new ethical recruitment project with the International Organization for Migration to understand the scale of migrant labor in its supply chains in Thailand and Malaysia, which it states will "help provide suppliers with tools to promote ethical recruitment, decrease risks of worker exploitation, and develop a baseline on labor migration patterns and migrant worker recruitment." 
Additionally, Walmart reports that in 2018, it hosted a forced labor forum, which included 50 representatives from audit programs, NGOs, and industry experts. It states that "participants discussed the role third-party audit programs play in promoting responsible recruitment and the Employer Pays Principle, in addition to how programs can better identify, report, escalate and remediate forced labor." It states that the event participants reported they  "better understand how to measure Employer Pays Principle implementation than before the event." </t>
    </r>
  </si>
  <si>
    <t>Walmart discloses that it takes a risk-based approach to auditing its suppliers, and that audits are conducted against its Standards for Suppliers. It states that its responsible sourcing team have approved nine third-party audit programs.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RBA, and SMETA. On this basis, it is assumed that some suppliers are audited against these standards, which include a review of employment contracts, wage records and personnel files. 
(3) The company's suppliers are audited against (either) the SA 8000 auditing standard / the amfori BSCI auditing system / RBA / SMETA audits, which include interviews with managers as well as workers. However there is no indication that interviews are undertaken off-site. 
(4) The company audits suppliers against (either) the amfori BSCI auditing system / SMETA / RBA / SA 8000 standards, which include visits of production facilities. However, some of these audit programs require assessment of worker housing and others do not. 
(5) Walmart discloses that suppliers "have primary responsibility for monitoring compliance throughout their supply chains and correcting non-compliances, including in facilities producing product for Walmart."</t>
  </si>
  <si>
    <r>
      <t xml:space="preserve">(1) The company is a steering committee member of the Responsible Mineral Initiative, and discloses that it collaborates with industry on governance standards for responsible minerals. Additionally, it states that it uses the OECD due diligence guidance for responsible supply chains of minerals in the sourcing of minerals. </t>
    </r>
    <r>
      <rPr>
        <b/>
        <sz val="11"/>
        <rFont val="Calibri"/>
        <family val="2"/>
        <scheme val="minor"/>
      </rPr>
      <t xml:space="preserve">It reports that its suppliers only do business with RMAP certified smelters as of 2018. </t>
    </r>
    <r>
      <rPr>
        <sz val="11"/>
        <rFont val="Calibri"/>
        <family val="2"/>
        <scheme val="minor"/>
      </rPr>
      <t xml:space="preserve">However, it does not disclose detail on how it addresses forced labor risks in raw material sourcing.
Samsung also discloses that it is engaged in Cobalt for development, which seeks to improve mining conditions (including living and working conditions), but does not disclose how this initiative addresses forced labor. 
[The company states that its first-tier suppliers are required to sign contracts with second-tier suppliers requiring them to adhere to its policies, but does not disclose how this addresses  the raw material level of its supply chains.] 
(2) Samsung reports that it analyzes data on its suppliers production capacity and volume "to generate data on estimated overtime work as a way to pre-emptively manage work hours."
(3) Samsung states that high performers in supplier evaluations are granted incentives "including the preferential transaction allocations for the following year and an opportunity to join capability building initiatives." In its 2020 additional disclosure it states that the scheme includes eight evaluation criteria, which includes a "law (social)" category, which includes labor and human rights. 
The company discloses that it designates "key suppliers" as those with high transaction volume and business importance - these receive "extensive support, including a priority for contract renewals, more transaction allocations, a capacity building program and on-site services to improve their work environment." It states that key suppliers account for 34% of its supply chain and 92% of its procurement spend. 
(4) Not disclosed. </t>
    </r>
  </si>
  <si>
    <t>Samsung discloses that it evaluates candidate suppliers on five criteria including labor and human rights. It reports that only those who score at least 80 points (out of 100) will qualify. It states that for the labor and human rights criteria, it uses a checklist of RBA standards. It also reports that "to identify the actual conditions of candidate suppliers, our in-house experts conduct on-site visits to suppliers." It reports that in 2019, of those candidate suppliers which were assessed, 18% did not meet its standards.</t>
  </si>
  <si>
    <t xml:space="preserve">(1) Samsung's supplier code states that "suppliers or labor dispatch agencies shall not receive deposits or fees (e.g. recruitment or hiring fees) from workers." It does not state who should pay such fees.
The company's migrant worker guidelines, which set out minimum requirements for the recruitment process of migrant workers in Samsung's own operations and for its suppliers, state that "migrant workers shall not be responsible for paying any fees or expenses in connection with securing employment." It sets out a list of fees which are payable by the supplier, and that the supplier shall pay such fees after the employment offer has been accepted in writing.
The guidelines also state that suppliers should have direct contracts with recruitment agencies, and that those contracts must stipulate that recruitment fees cannot be charged to workers. 
(2) Samsung discloses that following discovering recruitment fee payments at a supplier in Malaysia, it agreed corrective action plans with the suppliers including that they repay the recruitment fees. 
The company also states in its 2018 additional disclosure that its migrant worker guidelines establish that recruitment fees must be reimbursed, and that workers have been reimbursed by suppliers in several cases. </t>
  </si>
  <si>
    <t xml:space="preserve">(1) Samsung's supplier code states that "labor conditions must be provided in written form to the workers in the language they are able to understand." Furthermore, the company's migrant worker guidelines provide a list of the content that contracts must include. The guidelines also state that suppliers should conduct pre-departure and post-arrival training for migrant workers before they leave the sending country and once they arrive in the receiving country. 
(2) Samsung's supplier code states that workers must not be required to surrender their identification as a condition of employment. It reports that it has required corrective actions where it found passport retention at supplier facilities in Malaysia, which included that "passports were not kept by the employer without consent." [This gives an indication that the policy is being implemented in practice.]
(3) Not disclosed. Samsung states it has required corrective actions where it has found passport retention and recruitment fee non-compliances at supplier facilities in Malaysia, but does not disclose any details of outcomes. The company also reports "responding to concerns about infringements to our migrant worker guidelines in Malaysia we provided additional capacity building for suppliers and subcontractors to ensure migrant worker rights were protected." In its 2020 additional disclosure, it reports that it found some workers wanted their passports to be retained for safekeeping and that it set up a process whereby workers would give written consent. However the instance referred to in Malaysia appears to refer to the company's own operations, rather than its suppliers'. </t>
  </si>
  <si>
    <t xml:space="preserve">(1) Samsung states that it has been operating a hotline system to receive reports of violations including human rights violations in its suppliers' worksites since 2013. Complaints can be submitted via telephone, email or a mobile platform. 
It also states that in 2018 it sought to create further opportunities to report grievances, and has set up a "global communication address" for civil society, to improve stakeholder accessibility. 
Samsung's migrant worker guidelines also state that suppliers should have grievance mechanisms in place for migrant workers in their native language.
(2) The company states that posters displaying grievance channels in local languages are placed in offices, corridors, manufacturing sites, dining facilities, dormitories, and other high visibility locations. 
(3) Not disclosed. The hotline email address and phoneline, and the address for civil society, appear to be managed by Samsung. The hotline system online is operated by a third party. However, the company does not disclose any steps taken to ensure that suppliers' workers trust the mechanism. 
(4) Samsung reports that "the number of hotline reports has been decreasing due to suppliers' voluntary efforts." It reports that it received a total of 21 reports in 2018. 28% of these related to wages, and 5% related to work hours. 
(5) The company states "we assist our 1st-tier and 2nd-tier suppliers in voicing their grievances" through its hotline system and through on-site consultations. It does not disclose evidence that the mechanism has been used by workers below the first-tier. </t>
  </si>
  <si>
    <t>(1) Samsung reports that it conducted on-site audits of 407 suppliers in 2018 and 92 third-party audits. The company also states that it has approximately 2,400 suppliers. In its 2020 additional disclosure it reports that it audited 20.88% of its first-tier suppliers in 2018.
[In relation to third-party audits, the company states that it has conducted audits based on RBA criteria on 306 suppliers cumulatively since 2013.] 
(2) Samsung reports that third-party audits conducted on its suppliers are unannounced. It reports that 92 third-party audits were conducted in 2018, equating to 3.85% of first-tier suppliers. 
(3) The company reports that the square root of the total employees for each supplier are interviewed as part of audits. 
(4) Samsung states that on-site audits are led by RBA-certified auditors, and an independent auditor "separate from the procurement organization within Samsung Electronics." It also states that "in order to cultivate qualified internal auditors who can supervise the working environments all times, we invite...employees to the process of RBA Labor &amp; Ethics training programme." However, it is unclear whether Samsung auditors have taken up these training programs.
(5) Samsung discloses that it discovered passport retention, recruitment fee payments, and non-conformances related to workers' living conditions following an inspection of supplier operations in Malaysia. It also discloses working hour violations in some Southeast Asian countries "for which we sharply expanded the number of third-party audit targets in 2018." The company also discloses compliance rates of its suppliers per item, including a 95% compliance rate on labor and human rights.</t>
  </si>
  <si>
    <t>(1) The company reports that improvement tasks should be completed within 30 days. It states that those suppliers that are required to take corrective measures may be subject to penalties such as reductions on transaction volume and restrictions on additional transactions. It also states that suppliers will implement improvement measures on their own. 
(2) Samsung states that it conducts closure audits to verify that improvement actions have been implemented. 193 such audits have been conducted since 2013.
(3) The company states that it replaced contractors that could not meet its corrective action requirements by the agreed deadline. 
(4) [At a supplier facility in Malaysia, the company reports that corrective actions included repayment of recruitment fees, ensuring migrant worker passports were not kept by the employer, and improving workers' hostel conditions and facilities.] 
The company also discloses that in 2017, third-party audit outcomes demonstrated that compliance with working hours and the guarantee of holidays was lower than it was previously.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t>
  </si>
  <si>
    <r>
      <t>(1) Not disclosed. TSMC states on its Ethical Management page that 29,000 employees completed its 2017 TSMC Ethics and Compliance Training. The company states in its Material Issue: Ethics and Regulatory Compliance section of its CSR report that the training it provides to employees includes anti-corruption, avoidance of conflict of interests, reporting channels and whistleblower protection and states that it includes both face-to-face training and electronic training. However, it does not state that it includes training relevant to forced labor or whether this training was directed towards procurement staff. 
(2) Not disclosed. It states in its CSR Report that in 2018 100% of its tier one suppliers attended supplier ethics training. TSMC discloses that in 2017, out of 906 facility and spare parts suppliers invited to 6 face-to-face training session, 888 attended the training sessions (up to 98% participation rate) and that the training it provides to suppliers includes anti-corruption, avoidance of conflict of interests, reporting channels and whistleblower protection through face-to-face training only. (It also states that participating suppliers provided positive feedback on this training with 95% stating that the training helped them to understand the ethical standards and TSMC’s reporting channels. It found that 97% of participants expressed willingness to cooperate in conducting investigations of ethical violations.)</t>
    </r>
    <r>
      <rPr>
        <sz val="11"/>
        <rFont val="Calibri (Body)"/>
      </rPr>
      <t xml:space="preserve"> </t>
    </r>
    <r>
      <rPr>
        <sz val="11"/>
        <rFont val="Calibri"/>
        <family val="2"/>
        <scheme val="minor"/>
      </rPr>
      <t>It further states that in 2017 the procurement department arranged face-to-face training sessions for suppliers with their legal department which included reviews of actual ethics violation cases. However, it does not state that it trains suppliers specifically on forced labor policies. [In 2016, twelve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 This information no longer falls within the research timeframe.]
(3) Not disclosed.</t>
    </r>
  </si>
  <si>
    <r>
      <t xml:space="preserve">(1) Not disclosed.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However, this appears to be a separate agreement signed with suppliers rather than a clause incorporated in supplier contracts. </t>
    </r>
    <r>
      <rPr>
        <sz val="11"/>
        <rFont val="Calibri (Body)"/>
      </rPr>
      <t xml:space="preserve">
</t>
    </r>
    <r>
      <rPr>
        <sz val="11"/>
        <rFont val="Calibri"/>
        <family val="2"/>
        <scheme val="minor"/>
      </rPr>
      <t>(2) Not disclosed.
(3) Not disclosed. TSMC states in its 2018 CSR Report that it "requires all key suppliers' fabs in Taiwan to complete third party audits in line with RBA standards." It is a member of the RBA and states in its code of conduct that it expects its suppliers to hold their suppliers, contractors and service providers to the standards provided in the code. However, it does not explicitly mention contracts.</t>
    </r>
  </si>
  <si>
    <t>(1)-(2)*TSMC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*TSMC (2018), "Additional  Disclosure",
https://www.business-humanrights.org/sites/default/files/2018-04%20KTC%20ICT_Additional%20disclosure%202018%20TSMC_v1.pdf, p. 4.</t>
  </si>
  <si>
    <t xml:space="preserve">(1) The company's supplier code reads: "As part of the hiring process, workers must be provided with a written employment agreement in their native language that contains a description of terms and conditions of employment prior to the worker departing from his or her country of origin and there shall be no substitution or change(s) allowed in the employment agreement upon arrival in the receiving country unless these changes are made to meet local law and provide equal or better terms." However, it does not demonstrate active implementation of this policy.
(2) TSMC states in its Supplier Code of Conduct that "employers and agents may not hold or otherwise destroy, conceal, confiscate or deny access by employees to their identity or immigration documents, such as government-issued identification, passports or work permits, unless such holdings are required by law." It also states that 100% of its audited suppliers found to have violated the passport retention provision have eradicated the practice.
(3) Not disclosed. TSMC states in its Supplier Code of Conduct that it applies to "all workers including temporary, migrant, student, contract, direct employees, and any other type of worker". However, it does not disclose any outcomes of steps to ensure that the rights of workers in vulnerable conditions are protected. </t>
  </si>
  <si>
    <t xml:space="preserve">(1) Intel requires its suppliers to adhere to RBA Code version 6.0, which covers forced labor, child labor, and discrimination. However, the code limits the right to freedom of association and collective bargaining to conformance with local law.
The company's Global Human Rights Principles also apply to its suppliers. However the document also notes that the right to freedom of association and collective bargaining can be exercised "in accordance with local law."
(2) Yes. The RBA Code is hyperlinked within the company's modern slavery statement at Home &gt; Supply Chain Transparency &gt; RBA Code of Conduct. 
(3) The company uses the RBA Code of Conduct, which is reviewed every three years and includes input from RBA members and external stakeholders, as its supplier code of conduct.
(4) Intel discloses that it sends an annual letter to suppliers reminding them of their responsibilities under the Intel Code of Conduct and the RBA Code. Furthermore, it states that it makes suppliers aware of its expectations through webinars, workshops, and its supplier website. Contract language requiring suppliers to commit to the Code is also included in supplier contracts. 
(5) The company is an RBA Full Member, i.e. it has publicly committed to progressively apply the RBA code of conduct to its first-tier suppliers, to monitor its application, and to encourage and support its suppliers to do the same. 
Intel discloses that it send an annual letter to its suppliers where reminding them to "hold their suppliers accountable to the RBA Code." It also reinforces this expectation during annual training webinars. Further, in 2019 it "co-hosted face-to face workshops in Asia in which suppliers created supply chain action plans for implementation in 2020." </t>
  </si>
  <si>
    <t>(1) Intel discloses that its Corporate Responsibility Office manages its human rights program. The company also reports that it has established a cross-functional Human Rights Steering Group. It states that multiple teams are responsible for conducting due diligence and implementing policies/procedures to address salient human rights risks (includes forced labor). 
In its Salient Human Rights Risks Mapping report the company discloses the units/teams in charge to implement its policy commitments for each one of the issues. With regards to forced labor risks, "oversight" lies with the "Supply Chain Sustainability" team, and "internal teams" engaged include "Corporate Responsibility Office, Employment Labor and Benefits, Global Supply Management, Government, Markets, and Trade Group, Legal."
(2) Intel discloses that its Board of Directors is briefed at least twice a year on the company's corporate responsibility performance, including "a review of ... specific corporate responsibility issues such as ... human rights issues." In its 2020 Additional Disclosure, the company notes that "as forced labor is a Human Rights issue it is in the scope of the Board's oversight." [It states that "as evidence of this, the Intel Anti-Slavery and Human Trafficking Statement was reviewed by the Board and signed by the Chair in May 2019."] It does not disclose further detail on whether the board has oversight of supply chain policies on forced labor, such as the supplier code, or outcomes of board discussions.</t>
  </si>
  <si>
    <t xml:space="preserve">(1) Intel reports that it integrated its expectations of combatting slavery and human trafficking risks into its internal procurement team training in 2018. Furthermore, it states that it provides staff with direct responsibility for supply chain management with training on slavery and human trafficking "particularly with respect to mitigating risks within our product supply chain". 
(2) Intel reports that in May 2018 it worked with peer companies and Elevate to provide training to over 150 suppliers and their recruiting agents in Malaysia, Singapore, and Thailand. 
The company also reports that it delivers online training through its Supplier Sustainability Resource Center, including on topics such as working hours. It states that it delivered 20 webinars in three languages in 2018, and the platform allows for two-way dialogue and supplier feedback. Intel discloses that it enrolled 648 new users on the platform in 2018, to a total number of 2,900, and that it has seen an 80% increase in supplier participation in its webinar series. Online training includes that on the RBA Code of Conduct and on combatting forced labor. 
In its 2020 Additional Disclosure, the company notes in relation to supplier training on forced labor, that in at supplier trainings it co-hosted in June and July 2019, over 200 suppliers were trained, including 60 Intel suppliers, representing approximately 20% of the company's "major first-tier suppliers." The company further notes that it estimates that since 2014 its annual webinars and trained covered "over 50% of [its] Major first-tier suppliers."  
(3) Intel discloses that in 2018 it asked 50 first-tier suppliers to "work with" at least three of their own suppliers to assess and address forced labor risks. This resulted in a number of improvements, such as improvements of policies and procedures at lower tier suppliers, as well as stronger engagement with labor agencies. Further, it provided materials and webinars on forced / bonded labor risks to around 135 second-tier suppliers.
[Intel discloses its Supplier Program to Accelerate Responsibility and Commitment (SPARC). It reports that suppliers are selected for the program based on risk, with 350 participating in 2018 (representing 60% of Intel's spend). The program is designed to help suppliers build internal capacity around corporate responsibility "through rigorous annual commitments to compliance, transparency, and capacity-building." It is not clear whether, or to what extent, this program focuses on the RBA Code and suppliers' ability to cascade this to lower tier suppliers.] </t>
  </si>
  <si>
    <r>
      <t xml:space="preserve">(1) As part of its risk assessment, Intel discloses that it uses the US Department of State's Responsible Sourcing Tool, the Trafficking in Persons Report, and the List of Goods produced by child labor or forced labor. The company states that these materials help it to identify higher-risk countries in its supply chains. It also engages with experts such as Verite, the FAIR Hiring Initiative, Elevate, and other third parties with knowledge of slavery and trafficking. Further to this, it states that some companies may be considered higher risk based on their geographical location, foreign migrant worker population, or other factors. [The company also uses information collected in supplier self-assessments to create a risk profile.]
In order to assess for risks associated with migrant workers, the company asked 17 of its suppliers to map the journeys of their migrant workers and the risks associated with those journeys. It states that it has used this information to conduct a gap analysis. In 2018 it expanded this to 51 of its critical suppliers, who were asked to roll the plan out to at least three of their own major suppliers to assess and address risks of forced labor. 
The company's human rights policy also notes that it "regularly assess[es] human rights related risks and potential impacts, review[s its] policies and management processes, and seek input from stakeholders on [its] approach." 
(2) Intel discloses that it has focused on </t>
    </r>
    <r>
      <rPr>
        <b/>
        <sz val="11"/>
        <rFont val="Calibri"/>
        <family val="2"/>
        <scheme val="minor"/>
      </rPr>
      <t>suppliers in Malaysia, Singapore, Taiwan, and Thailand</t>
    </r>
    <r>
      <rPr>
        <sz val="11"/>
        <rFont val="Calibri"/>
        <family val="2"/>
        <scheme val="minor"/>
      </rPr>
      <t xml:space="preserve">, as these countries have been identified as higher-risk, due to </t>
    </r>
    <r>
      <rPr>
        <b/>
        <sz val="11"/>
        <rFont val="Calibri"/>
        <family val="2"/>
        <scheme val="minor"/>
      </rPr>
      <t>higher employment of foreign migrant workers through "recruitment agencies</t>
    </r>
    <r>
      <rPr>
        <sz val="11"/>
        <rFont val="Calibri"/>
        <family val="2"/>
        <scheme val="minor"/>
      </rPr>
      <t xml:space="preserve"> in countries of known risk". The company highlights that it is </t>
    </r>
    <r>
      <rPr>
        <b/>
        <sz val="11"/>
        <rFont val="Calibri"/>
        <family val="2"/>
        <scheme val="minor"/>
      </rPr>
      <t>common in Taiwan for migrant workers to pay recruitment fees</t>
    </r>
    <r>
      <rPr>
        <sz val="11"/>
        <rFont val="Calibri"/>
        <family val="2"/>
        <scheme val="minor"/>
      </rPr>
      <t xml:space="preserve"> to obtain employment, as well as ongoing service fees - as a result, it discloses that it has audited additional suppliers in Taiwan. Additionally, it states that it has worked with </t>
    </r>
    <r>
      <rPr>
        <b/>
        <sz val="11"/>
        <rFont val="Calibri"/>
        <family val="2"/>
        <scheme val="minor"/>
      </rPr>
      <t>suppliers in China</t>
    </r>
    <r>
      <rPr>
        <sz val="11"/>
        <rFont val="Calibri"/>
        <family val="2"/>
        <scheme val="minor"/>
      </rPr>
      <t xml:space="preserve"> who were found to be charging workers fees. It also states that it will increase its focus on "</t>
    </r>
    <r>
      <rPr>
        <b/>
        <sz val="11"/>
        <rFont val="Calibri"/>
        <family val="2"/>
        <scheme val="minor"/>
      </rPr>
      <t>Japan's</t>
    </r>
    <r>
      <rPr>
        <sz val="11"/>
        <rFont val="Calibri"/>
        <family val="2"/>
        <scheme val="minor"/>
      </rPr>
      <t xml:space="preserve"> </t>
    </r>
    <r>
      <rPr>
        <b/>
        <sz val="11"/>
        <rFont val="Calibri"/>
        <family val="2"/>
        <scheme val="minor"/>
      </rPr>
      <t>Technical Intern</t>
    </r>
    <r>
      <rPr>
        <sz val="11"/>
        <rFont val="Calibri"/>
        <family val="2"/>
        <scheme val="minor"/>
      </rPr>
      <t xml:space="preserve"> Training Program prompted in part by the US State Department Trafficking in Persons Report, which stated that this program has not been fully enforced and is </t>
    </r>
    <r>
      <rPr>
        <b/>
        <sz val="11"/>
        <rFont val="Calibri"/>
        <family val="2"/>
        <scheme val="minor"/>
      </rPr>
      <t>allowing employers to charge candidates and workers fees</t>
    </r>
    <r>
      <rPr>
        <sz val="11"/>
        <rFont val="Calibri"/>
        <family val="2"/>
        <scheme val="minor"/>
      </rPr>
      <t xml:space="preserve">." 
Intel discloses that as a result of asking 50 of its suppliers to work with at least three of their own major suppliers to assess and address risks of forced labor, its work in the </t>
    </r>
    <r>
      <rPr>
        <b/>
        <sz val="11"/>
        <rFont val="Calibri"/>
        <family val="2"/>
        <scheme val="minor"/>
      </rPr>
      <t>second tier</t>
    </r>
    <r>
      <rPr>
        <sz val="11"/>
        <rFont val="Calibri"/>
        <family val="2"/>
        <scheme val="minor"/>
      </rPr>
      <t xml:space="preserve"> has resulted in stronger engagements with recruiting and labor agents, and uncovering and addressing issues such as </t>
    </r>
    <r>
      <rPr>
        <b/>
        <sz val="11"/>
        <rFont val="Calibri"/>
        <family val="2"/>
        <scheme val="minor"/>
      </rPr>
      <t>fees and passport retention</t>
    </r>
    <r>
      <rPr>
        <sz val="11"/>
        <rFont val="Calibri"/>
        <family val="2"/>
        <scheme val="minor"/>
      </rPr>
      <t>.</t>
    </r>
  </si>
  <si>
    <t>(1) The company uses the RBA Code (version 6), which includes a provision that workers shall not be required to pay employers’ or agents’ recruitment fees or other related fees for their employment. 
(2) Intel discloses that repayment of fees to workers is its most challenging corrective action and that it is currently working with ten suppliers on fee repayments. It states that there are several examples where suppliers' workers paid recruitment and other fees that amounted to two times their monthly base pay, and continued to pay fees of 7% or more of their monthly base pay. 
It further reports that since 2014, its suppliers have returned approximately USD 14 million in fees to more than 12,600 workers, and have implemented new practices to ensure that this does not re-occur. 
Additionally, the company reports that it identified fee payments in the second tier of its supply chains, and its suppliers have worked with the second-tier suppliers to repay those fees in three out of four cases (the fourth is still in progress). (also see 6.2.5) In its 2020 Additional Disclosure, it notes that eight such cases in its second tier have been resolved with fees being paid back to workers. It further cites a case that involved "returned monies and passports" at a third-tier supplier.</t>
  </si>
  <si>
    <t>(1) Intel states that since 2017 it has required certain suppliers or their recruiters to undergo an SVAP audit, which focuses specifically on forced or migrant labor. It reports that audits conducted on five agencies found positive results overall, with consistent findings relating to monitoring, management systems, and inconsistent communications.  
It further notes that in "in 2017 [it] drove critical Tier 1 suppliers who employed foreign workers to ensure the 14 specific prohibitions and expectations were included in their agreements with their labor agents." It also discloses that it has "led industry efforts to positively influence the labor recruitment business model [and] driven many of the initial RBA (Supplemental VAP (SVAP) Audits, which focus on the risk of forced labor."
(2) The company discloses that in 2017, it asked 17 suppliers who employ migrant workers to carry out an in-depth analysis of their risk-management policies. The suppliers were required to align their policies to the RBA, cascade their policies to recruiting agents, map the journey of their migrant workers from home countries to factories, and assess the risks associated with those journeys. Suppliers were then asked to provide action plans to close any gaps in their practices when compared with Intel's expectations.
Intel also reports that in May 2018 it states it worked with peer companies and the consultancy Elevate to provide training to over 150 suppliers and their recruiting agents in Malaysia, Singapore, and Thailand. 
It further notes that three direct suppliers and eight second-tier suppliers in Japan and Korea repaid their workers "fees and costs incurred during the recruiting process."</t>
  </si>
  <si>
    <t>(1) Intel discloses that "the RBA Code [which it adopted as its supplier code] requires that supplier policies regarding the prevention of [forced labor and bonded labor] are in place and communicated to workers." It also discloses evidence of implementation, namely non-compliances identified at suppliers, including workers not being aware of the company's forced labor policies or not receiving training on the topic of forced labor. In other cases workers did receive adequate training on relevant policies during employment, but not prior to signing their contract. Intel notes that these non-compliances have been corrected. For example, suppliers updated and posted policies and trained workers. In one case, an evaluation of the effectiveness of the training has also been conducted.
(2) In its Anti-Slavery and Human Trafficking Statement, the company reports that it has one supplier actively participating in the Responsible Workplace Program, which it states focuses on improving workers' awareness of their rights. In its 2020 additional disclosure, Intel notes that it  had two suppliers "successfully" participate in this program, which "offers further worker education, surveying and a hotline." [Note the company does not disclose any further detail and worker training beyond staff at two suppliers.]
It further discloses that in 2019 it hired several consultants to "work with three direct suppliers who we anticipated would have difficulty conforming to many of our expectations. As part of the engagement a Worker Sentiment survey was conducted to identify high priority gaps in the work environment, hours, worker/management communications, and grievance mechanism. Results were available by gender as well as whether they were local or migrant workers. Feedback from one of the surveys noted how 7% of workers were unaware that a trusted communication channel existed. Recommendations to the site included having more open communication on the status of issues being worked to raise confidence." [Note this example seems to focus more on gathering data rather than educating workers on their rights.] 
(3) Not disclosed. The company notes that " employment conditions have been positively impacted for about 38,000" suppliers' workers. However, it does not provide further details, beyond correcting non-compliances and workers expressing gratitude for this.
(4) Not disclosed.</t>
  </si>
  <si>
    <t>(1) Intel discloses that its audits are generally scheduled with the supplier in advance, but that it occasionally uses unannounced audits. It reports that it conducted an unannounced audit in response to a worker grievance in 2017, and the audit confirmed the allegation. [It is not clear that unannounced audits are used regularly in practice.] 
(2) The company uses the RBA’s Validated Audit Process (VAP), which includes a review of relevant documents, such as working hour records, payroll, deductions and benefits.
(3) The company uses the RBA’s VAP and SVAP, which includes worker interviews in local languages. It further discloses that it spoke "directly to workers in Malaysia, Singapore and Taiwan before and during audits, to detect any non-conformance." However, there is no indication that interviews are undertaken off-site.
(4) The company uses the RBA’s VAP, which includes visits to associated production facilities, and related worker housing (including dormitories, hostels and any off-site housing of workers/migrant workers). The company notes that suppliers providing worker housing are "considered higher risk and more likely to be audited. The housing is then in scope for the audit." It provides details of non-conformances identified which have subsequently corrected.
(5) Intel discloses that it conducted 22 audits on 16 second-tier suppliers in 2018. 
The company also states that it "required that approximately 50 of [its] suppliers work with at least three of their own major suppliers to assess and address their risks of forced and bonded labor." As a result, violations in the second tier of its supply chains have been uncovered. 
Intel further discloses undertaking audits at 25 second- and third-tier suppliers in relation to construction (it is assumed that this relates to construction of Intel manufacturing facilities, i.e., indirectly contributes to manufacturing of electronics products).</t>
  </si>
  <si>
    <t xml:space="preserve">(1) Not disclosed. Intel discloses that it conducted 108 RBA Validated Assessment Program (VAP) audits in 2018, 54 Intel RBA-based target audits, and 50 quality audits with sustainability elements. The cumulative number of supplier sites audited in 2018 was 513. The company states that higher-risk suppliers must undergo an on-site audit under RBA VAP or an Intel-qualified auditor. Intel notes that in 2019, 150 VAP audits were undertaken (by third parties or Intel), which "represented approximately 35% of [its] major Tier 1 suppliers."
However, the company does not disclose a percentage of suppliers audited. [The company states that it has 11,000 suppliers in over 90 countries. It is unclear how "major suppliers" is defined.]
(2) Not disclosed. The company reports carrying out one unannounced audit in 2017. However, it does not disclose a percentage of unannounced audits carried out.
(3) Intel discloses that for RBA VAP audits, worker interviews total at least the square-root of the total production and/or service workforce on-site. 
(4) Intel discloses that it uses RBA VAP audits. Moreover, it reports that it selects certain suppliers or their recruiters to undergo an SVAP audit, which focuses specifically on foreign or migrant labor. 
(5) Intel reports that it has discovered worker payment of fees and passport retention in the second-tier of its supply chains. (also see 4.2.2)
It also reports that it found a total of 48 violations related to risks of forced labour through audits in 2018, 16 of which have been closed, and discloses this data for the last 5 years. </t>
  </si>
  <si>
    <t>(1) Intel discloses that suppliers must draft comprehensive corrective action plans to address audit findings. It also uses the RBA’s Validated Audit Process (VAP), which includes corrective action plans with elements such as policy/procedure changes and training.
(2) The company uses the RBA’s VAP, which includes closure audits on priority issues such as forced labor or bonded labor. Intel states that it monitors progress until the issues are resolved. It also states that it meets with suppliers to validate prevention practices. 
(3) The company reports that when suppliers are not sufficiently implementing corrective actions, or their actions do not result in sustainable change, it works with the supplier to implement a "get well action plan". It additionally states that if satisfactory progress is not made, it is prepared to take further action "such as not awarding new business until issues are resolved, placing the supplier on a 'conditional use' status, or ending the supplier relationship." Intel states that it's Supply Chain Sustainability Management Review Committee reviews the action plans quarterly. 
(4) Intel discloses that at one supplier that employed a large number of foreign migrant workers, it found that fees had been paid, contracts were not in workers native language, and workers were paying ongoing fees equal to 7% or more of their monthly pay for certain services. It states that after a number of meetings the supplier agreed to address the issues and they collaborated on a detailed corrective action plan, tracked its progress, and verified that the violations had been corrected - including that workers were being repaid for fees. 
It also reports that of 48 violations identified in 2018, 16 are closed, 14 are on track, and 18 are overdue. 
The company also notes that it has spoken to workers in Malaysia, Singapore and Taiwan before and during audits, but also after audits to ensure "to ensure passports and monies were returned, contracts were corrected and living conditions have improved."</t>
  </si>
  <si>
    <r>
      <t xml:space="preserve">(1) In relation to training, Cisco states in its Statement on the Prevention of Slavery and Human Trafficking that it "focuses on capability building for our suppliers and employees". It states that it "regularly engages across the globe to train on Code fundamentals". It states in its CSR Report that "all regular employees are required to certify compliance with its Code of Business Conduct each year, subject to applicable laws." (This code is an internal policy directed at employees and addresses human rights topics for the supply chain by referring to the Global Human Rights Policy and the Supplier Code of Conduct.)  It also states that employees "must" complete compliance and ethics trainings and that it provides additional targeted trainings throughout the year. It does not, however, make clear that the abovementioned trainings include forced labor in supply chains or whether, at a minimum, procurement staff are trained on such policies.
</t>
    </r>
    <r>
      <rPr>
        <sz val="11"/>
        <rFont val="Calibri (Body)"/>
      </rPr>
      <t>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t>
    </r>
    <r>
      <rPr>
        <sz val="11"/>
        <rFont val="Calibri"/>
        <family val="2"/>
        <scheme val="minor"/>
      </rPr>
      <t xml:space="preserve"> However, this is a forward-looking commitment rather than an activity already in place.
(2) In addition to (1), it further states that the contributions it makes towards RBA workshops and training content are "mutually beneficial, ensuring understanding of policies and standards". The RBA Learning Academy's online trainings are also available to suppliers on topics including "methods to combat trafficked and forced labor in the supply chain." It states in its 2019 Corporate Social Responsibility Report that it has worked in partnership with the RBA to provide "localized training on the Code, ethical labor standards, and recruitment practices to staff at the supplier facility and labor recruitment agencies." However the company does not disclose the percentage of first-tier suppliers trained.
(3) Not disclosed. Cisco states in its CSR Report that in 2018 its Global Procurement Services and Supply Chain Operations launched an executive sponsorship program for its top US diverse suppliers. It states that the program pairs 26 of its suppliers which it has classified as "diverse" are paired with 26 US-based Cisco executives who commit to meet at least quarterly over an 18 month period. It states that they work to build "structured relationships" so that they can more effectively compete for work. However, the company does not disclose details on capacity building for the purpose of cascading supply chain policies on forced labor to its suppliers' own suppliers.</t>
    </r>
  </si>
  <si>
    <t>(1)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The company discloses that it found workers in China who paid one-time medical exam fees of less than 5 per cent of their monthly salary and that it found cases of the payment of "excessive recruitment fees" being charged to foreign migrant workers ("Some workers paid [recruitment] fees ranging from 5 percent to more than 150 percent of gross monthly wages."). It states that in financial year 2019 it oversaw the reimbursement of an estimated $400,000 in health check and recruitment fees by suppliers to 2,150 workers. [It notes that "to make lasting improvements, Cisco will monitor and coach suppliers across multiple years if needed."]</t>
  </si>
  <si>
    <t>(1) The company uses the RBA Code (version 6), which requires that workers must be provided with a written employment agreement in their native language prior to the worker departing from his or her country of origin. It states in its 2019 Corporate Social Responsibility Report that it identified cases where workers were required to pay medical and recruitment-related fees which it links to workers having struggled to understand "the terms of their contracts and disciplinary proceedings due to a lack of written communication in a language they understood". However, it does not disclose how it addressed the particular difficulties of workers understanding the terms of their contracts in addressing the issue with suppliers, e.g. through pre-departure or on-boarding training for foreign migrant workers.
(2) The company uses the RBA Code (version 6), which prohibits passport retention and restrictions on workers’ freedom of movement. Cisco restates this in its Statement on the Prevention of Slavery and Human Trafficking and further states that it works with suppliers to develop corrective action plans which might include the return of passports or repayment of recruitment fees. 
(3) Not disclosed.</t>
  </si>
  <si>
    <t xml:space="preserve">1) Cisco uses the RBA’s Validated Audit Process (VAP), which includes corrective action plans with elements such as policy/procedure changes and training. It is also a RBA (Full) Member, and as such is required to audit 25% of high-risk major suppliers (this may include own facilities) and submit to the RBA corrective action progress reports. It further  states that it helps to support suppliers to make improvements and address specific audit findings by directing them to use the RBA Learning Academy.
2) The company uses the RBA’s VAP, which includes closure audits on priority issues such as forced labor or bonded labor.
3) Cisco states in its Statement on the Prevention of Slavery and Human Trafficking that it uses supplier scorecards in the process of implementing corrective action plans and that where its standards are not met, it "may" terminate their relationship. It states in its 2019 Corporate Social Responsibility Report that if a supplier consistently fails to comply with its policies, it "may discontinue the relationship".
4) In its Statement on the Prevention of Slavery and Human Trafficking Cisco states that corrective actions may include the return of passports or reimbursement of paid recruitment fees. Cisco discloses an example where workers in China had paid medical exam fees and foreign migrant workers had paid "excessive recruitment fees". It further details that in one case it "commissioned a thorough investigation to assess the supplier’s conformance to Cisco’s Code, local laws, and international standards on ethical recruitment and employment". It states that this process identified workers who had paid fees, that those fees were immediately reimbursed to workers and that it provided localized training to suppliers and labor recruitment agencies. </t>
  </si>
  <si>
    <t xml:space="preserve">(1) The company discloses that its "supply chain management, corporate source2pay, corporate regulatory and quality engineering" teams are responsible for implementation of Qualcomm's supply chain policies on forced labor. Qualcomm also reports that human rights, including forced labor in the supply chain, at Qualcomm is managed by a crossdivisional team of experts from our human resources, government affairs, global social responsibility, investor relations, finance, legal, ethics and compliance and supplier management teams. 
Qualcomm also states that it has a Leadership Committee including executive and senior staff from human resources, legal, government affairs, supply chain, investor relations and finance who have oversight of sustainability policies. 
(2) Qualcomm reports that its QSR Leadership Committee gives updates to the Board of Directors on sustainability policies, processes, and performance. However, no further detail on whether the board has oversight of policies addressing forced labor is disclosed. </t>
  </si>
  <si>
    <t>(1) Not disclosed. In its modern slavery statement, Keyence discloses that its procurement contracts with suppliers "includes the requirements and/or obligation the supplier must follow". It does not refer specifically to the procurement guidelines. 
(2) Not disclosed.
(3) Not disclosed.</t>
  </si>
  <si>
    <t xml:space="preserve">(1) [The company states in its Standards of Business Conduct, which apply to both employees and suppliers, that it prohibits the use of child labor, forced labor and discrimination. However, it does not refer to freedom of association and the right to collective bargaining.] In its California Transparency in Supply Chains Act disclosure it states that it "requires" all of its supply chains to comply with these standards as well as the RBA Code which limits the right to freedom of association and collective bargaining to compliance with law. In addition, it states in its CSR Report that it "requires" 80 % of its first-tier suppliers to adhere to the RBA Code of Conduct.
(2) Yes. Home &gt;  Corporate Responsibility  &gt;  Sustainability &gt;  RBA  [this code provides a link to RBA code 6.0].
(3) The company uses the RBA Code of Conduct, which is reviewed every three years and includes input from RBA members and external stakeholders, as its supplier code of conduct.
(4) The company states in its California Transparency in Supply Chains Act disclosure that a reminder of its compliance requirements is email to its suppliers annually, along with a copy of the Standards of Business Conduct and the RBA Code.
(5) The company uses the RBA code version 6, which includes a requirement to cascade standards. </t>
  </si>
  <si>
    <t>(1)-(4)*Applied Materials (undated), "Standards of Business Conduct", https://secure.ethicspoint.com/domain/media/en/gui/35035/standards.pdf, p. 7 and 23.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17.
(5) Applied Materials (undated), "2018 Additional Disclosure", https://www.business-humanrights.org/en/knowthechain-ict-company-disclosure. Accessed 6 September 2019.</t>
  </si>
  <si>
    <t xml:space="preserve">(1) The company states that its "Global Supply Chain Organization (GSC) manages supplier relationships, develops supply chain capability and requires our suppliers to operate in an ethical, responsible and legal manner". In its 2018 Additional Disclosure the company states that this organisation is "focused on managing our suppliers, including assessing the supplier business practices and operations, relaying business requirements and establishing expectations for adhering to the RBA Code of Conduct [which includes forced labor]." It further notes that the Global Supply Chain Organization "works with [its] suppliers daily to ensure that sounds and responsible practices are being adhered to."
(2) Not disclosed. The company states that it has implemented an Enterprise Risk Management program which is overseen by the Board's Audit Committee and that identified risks are presented to the full Board. It states that the program focuses on "the most significant risks facing the company, including strategic, operational, financial, legal and compliance risks". However it does not explicitly include forced labor as one such risk or disclose oversight of supply chain policies. </t>
  </si>
  <si>
    <t xml:space="preserve">(1) Not disclosed. The company states on its Society page that it interacts with government officials, elected representatives and candidates "to advocate for the company, its stakeholders and the business and trade associations to which we belong". It states that these initiatives are led by the Government Affairs group which aims "to help shape public policy on issues that affect our business and to increase opportunities across the entire industry". However it does not disclose efforts related to forced labor in its supply chains.
(2) The company states it is a full member of the RBA. However, it does not disclose how it actively participates in this initiative. </t>
  </si>
  <si>
    <t>(1) 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identified. It also states that the process includes the provision of "structured, clear training" to those responsible for hiring on the RBA Code of Conduct. However, it does not disclose a risk assessment that looks beyond the three suppliers / one customer.
(2) Not disclosed.</t>
  </si>
  <si>
    <t>(1) Pursuant to 1.2(1), Applied Materials states that it requires the top 80% spend of its suppliers to adhere to the RBA Code of Conduct and that this requirement is incorporated into its Global Supplier Agreement. However, the RBA code limits the right to freedom of association and collective bargaining to conformance with local law. The company does not disclose the language of these contracts.
(2) Not disclosed. See (1). However it is not clear that this percentage refers to contracts which include the RBA code. 
(3) Not disclosed.</t>
  </si>
  <si>
    <t>(1)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evidence of fees reimbursed to workers in its supply chains.</t>
  </si>
  <si>
    <t xml:space="preserve">(1) Not disclosed. Applied Materials states that it uses the RBA's Validated Assessment Program (VAP). However, it does not disclose whether it uses this to assess labor agents used by suppliers.
(2) 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identified. It also states that the process includes the provision of "structured, clear training" to those responsible for hiring on the RBA Code of Conduct. </t>
  </si>
  <si>
    <t>(1) Not disclosed. The company states in its Standards of Business Conduct that as part of its Global Ethics and Compliance Program it has established a 24-hour Ethics Hotline. The standards apply to both employees and suppliers. However, it does not state that they apply to suppliers' workers and so, it is unclear whether the hotline itself is open to suppliers' workers. In its Statement Under the California Transparency in Supply Chains Act however it states that complaints may be made to its ethicsline which indicated that it intends its ethicsline to be open to complaints relating to forced labor. However the company does not provide a publicly available link to its mechanism, therefore it seems that external stakeholders such as labor NGOs and worker organisations cannot access the mechanism.
(2) Not disclosed. While it gives a number of country-specific phone numbers, it does not explicitly state that the mechanism is open to workers in its supply chain and it does not disclose on what basis complaints may be made. The company also states that "certain countries have restrictions on reporting to the Ethics Hotline".
(3)-(5) Not disclosed.</t>
  </si>
  <si>
    <t>(1) The company states in its CSR report that when non-compliance issues are identified in the process of an audit, suppliers are expected to implement a corrective action plan. It does not provide further detail. [The company uses the RBA’s Validated Audit Process (VAP), which includes corrective action plans with elements such as policy/procedure changes and training. However it does not provide evidence of the use of VAP for supplier audits in the past year.]
(2) The company discloses that corrective actions will be tracked to closure by a third-party audit firm, with the RBA and its members' oversight. 
(3) Not disclosed. The company states in its Statement under the California Transparency in Supply Chains Act that it has internal accountability standards in place in the case of a supplier failing to meet company policies against forced labor and human trafficking. It states that in such a case, agreements with suppliers include a termination provision for non-compliance. However, the company does not disclose that termination will occur only where suppliers do not implement corrective actions to remedy the violations.  
(4) Not disclosed.</t>
  </si>
  <si>
    <t xml:space="preserve">(1) Nintendo discloses that it prohibits child labor, forced labor and discrimination in its supply chains. It notes that, suppliers "will respect workers’ right to organize as a means to realize agreement between labor and management on issues such as the work environment and wage standards" and that "respecting the right of workers to organize refers the freedom of association without retaliation". It also discloses using the RBA Code of Conduct and  the RBA's VAP as references for creating the guidance. 
However, the company does not explicitly protect the right to freedom of association and collective bargaining.
(2) Yes [Homepage &gt; CSR &gt; Nintendo CSR Procurement Guidelines].
(3) Nintendo's CSR Procurement Guidelines were first created on 28 April 2011 and were most recently revised on 5 August 2019. In its CSR report it discloses that in 2018 it consulted with external specialists and "adopted the RBA standards and revised the guidelines to be more comprehensive".
(4) Nintendo discloses distributing its CSR Procurement Guidelines to its procurement partners. It also discloses that suppliers are required to "formally agree to them" and they are included in partner agreements (supplier contracts).
(5) It discloses that it requests its "production partners" to notify its own business partners "including temporary employment agencies and independent contractors" of its Procurement Guidelines. It is not clear that this notification amounts to a requirement to cascade. </t>
  </si>
  <si>
    <t xml:space="preserve">(1) Nintendo discloses requiring its suppliers "to formally agree" to its Procurement Guidelines which incorporate forced labor, child labor, and discrimination, but do not call out explicitly the right to freedom of association and collective bargaining. It further discloses that it has incorporated a requirement to comply with the guidelines into its "Basic Partner Agreement". In its 2018 additional disclosure, the company confirms that its basic partner agreement is its supplier contract. The contract language is not disclosed. 
(2) Not disclosed.
(3) Not disclosed. It discloses that its "asks [its] first-tier suppliers to notify upstream suppliers about the guidelines." However, it is not clear that suppliers should include this in contracts. </t>
  </si>
  <si>
    <t xml:space="preserve">(1) Micron's Code of Business Conduct and Ethics implements the RBA standard (version 6.0) which includes the ILO core labor standards. The document explains that, "along with other RBA members, we adhere to the RBA Code of Conduct. The RBA Code addresses what we expect from ourselves and our supply chain." However, the RBA code limits the right to freedom of association and collective bargaining to conformance with local law.
(2) Yes. Home &gt;  [hover over About] Compliance and Ethics &gt; Code of Business Conduct and Ethics [this code provides a link to RBA code 6.0].
(3) The company uses the RBA Code of Conduct, which is reviewed every three years and includes input from RBA members and external stakeholders, as its supplier code of conduct.
(4) Micron states that it communicates its expectations to its first tier suppliers so that responsible practices can be replicated throughout its supply chains. The code is published on several different channels on the company's website, including an open letter to suppliers, a qualities requirements document and the company's Code of Business Conduct and Ethics. However it does not disclose how it proactively communicates the code beyond posting on various areas of its website. 
(5) The company uses RBA code version 6.0, which includes a requirement for cascading standards. </t>
  </si>
  <si>
    <r>
      <t xml:space="preserve">(1) Not disclosed. Micron discloses working with the RMI on a number of leadership teams. However, these do not specifically cover forced labor.
(2) Micron states that it is "actively involved" in eliminating forced labor issues in its supply chain through engagement with government officials and interviews with foreign migrant workers. </t>
    </r>
    <r>
      <rPr>
        <sz val="11"/>
        <rFont val="Calibri (Body)"/>
      </rPr>
      <t>It states that it is collaborating with the RBA and a number of suppliers in Taiwan to understand the conditions faced by foreign migrant workers and to address violations that are occurring.</t>
    </r>
  </si>
  <si>
    <t xml:space="preserve">(1) Not disclosed. Micron states that it "requests" that suppliers provide transparency through supplier visibility mapping and supplier assessments. It discloses the countries of its top 10 suppliers, but no further information.
(2) In its Conflict Minerals Report, the company discloses a list of smelters and refiners of 3TG that are potentially used in its supply chain without specifying the countries of these suppliers. It states that it maps suppliers through focusing on business continuity planning processes, ethics, location, forced labor, environment and safety. However, it does not provide any additional information on this process.
(3) Micron states in its Specialized Disclosure Report that it conducts the "reasonable country of origin inquiry" (RCOI) to determine whether the minerals it uses have originated from a relevant country. It further includes a list of potential countries of origin of the raw materials 3TG. It also discloses that it executes due diligence on minerals in its supply chains in conformance with the Organization for Economic Cooperation and Due Diligence Guidance for Responsible Supply Chains of Minerals from Conflict-Affected and High-Risk Areas OECD Due Diligence Guidance and that it is a founding member of the RMI. 
(4) Not disclosed. </t>
  </si>
  <si>
    <t xml:space="preserve">(1) Micron states that it conducts human rights risk assessments that aligns with its Code of Business Conduct and Ethics and the RBA Code of Conduct which include forced labor risks. It states that its sourcing risk and compliance group oversees supply chain risk management which includes human rights and geopolitical risks and applies "new and incumbent supplier screening, assessments, investigations, risk profiling, development and auditing". It states that the initial assessment is based on business continuity processes including a consideration of suppliers' geographic locations, type of commodity or service, Micron's past relationship with the supplier and third-party reviews.
(2) Micron states that many of its suppliers are located in Asia where human rights violations against foreign migrant workers have been documented. It notes that abuses may include passport retention, recruitment fees, and debt bondage.  However, it does not provide additional examples of forced labor risks identified in another tier of its supply chains.
</t>
  </si>
  <si>
    <t>(1) Micron has a Compliance Hotline and states that "in most cases Compliance Hotline reports may be filed anonymously". It is operated by a third-party operator and is available 24 hours a day, 7 days a week. Standards including its Code of Business Conduct, which apply to its suppliers as well as its own employees and which incorporate the RBA standards, can be reported. The mechanism is publicly available, and so it can be used by suppliers' workers or their legitimate representatives.
(2) The mechanism is available in several European and Asian languages. However, the company does not report how the mechanism is communicated to suppliers' workers.
(3)-(5) Not disclosed.</t>
  </si>
  <si>
    <t>Micron states that suppliers identified as high risk in the process of carrying out its risk assessment may be audited in person. It further states that "factories are regularly audited" for conformance with the RBA standards.
(1) Not disclosed. 
(2) In its Sustainability Report 2017 it states that its audit included a review of relevant documents including working hour records, payroll, deductions and benefits.
(3) It states that it conducts interviews with foreign migrant workers about their conditions. It also states in its 2017 Sustainability Report that both formal and informal interviews with workers are conducted privately. However, it is unclear whether interviews are undertaken on-site or off-site.
(4) The company states that it conducts an RBA audit of any facility identified as high-risk. It also states indirectly that it visits worker housing as it states that it discovered some overcrowding in a dorm during the course of its 2018 assessments.
(5) It states that it may collect basic information about the supply chain resiliency of its suppliers using Supply Chain Mapping, including data-points such as manufacturing locations and locations of critical sub-tier suppliers. Micron also states that it requires its suppliers to have a documented and established supplier management program in place that describes the methodologies that it applies to its suppliers or sub-contractors. It states that the methods involved could include sub-supplier selection, technology, background, production/ manufacturing capabilities, scorecards or performance evaluations etc. It states that it should also include risk assessments and sub-supplier audits.</t>
  </si>
  <si>
    <t xml:space="preserve">Micron states in its 2017 Sustainability Report that it uses VAP audits. While in its 2019 Sustainability Report it does not disclose that it uses such audits, in 2020 it sent evidence of use of VAP for supplier audits.
(1)-(2)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[Micron states that some audits and visits are conducted by an internal Micron team, but provides no further information on their qualification. It states that on-site supplier audits are also led by Global Quality through a collaboration with Global Procurement and technical stakeholders. It does not provide evidence that auditors are qualified to detect forced labor risks.] 
(5) Not disclosed. 
</t>
  </si>
  <si>
    <t>(1) SK Hynix discloses a policy that prohibits discrimination, forced labor and child labor in its supply chains and which provides that "suppliers shall respect the rights of all workers to join trade unions of their own choosing." However, it does not provide for the right to collectively bargain. [It discloses that all of its suppliers have to comply with its own supplier code as well as with the RBA Code of Conduct which covers the ILO core labor standards but limits freedom of association and the right to collectively bargain to compliance with local law. It does not provide a link to the RBA code or specify the version number adopted.]
(2) Yes [Homepage &gt; (hover over the top of the page for dropdown menu) Supplier Code of Conduct &gt; download Supplier Code of Conduct]. 
(3) The company's Supplier Code of Conduct is marked as version 2.1 and is dated 2017. [The company also uses the RBA Code of Conduct, which is reviewed every three years and includes input from RBA members and external stakeholders, as its supplier code of conduct.]
(4) The company discloses that it encourages suppliers to adhere to its Supplier Code of Conduct by signing a compliance pledge each year.
(5) SK Hynix states that suppliers "shall" require the next tier of suppliers to acknowledge and implement the Code. The company discloses that it requires suppliers to “adopt and establish a management system that adheres to the relevant laws and this Code [Supplier Code of Conduct] (that includes provisions prohibiting the use of forced labor).” It discloses that this management system is required to manage supplier “commitment to compliance and clear identification of corporate responsibilities” and “applicable laws and codes”.</t>
  </si>
  <si>
    <t>(1) NXP states that it "continuously educates our employees about labor and human rights." It also states that it trains its purchasing teams to comply with laws in all locations including on slavery and human trafficking.  The company also discloses that it trains its executive management team on its social responsibility requirements. It reports that it has trained over 1000 key employees on slavery and trafficking topics since 2013. 
[In addition it reports that more than 100 of its employees have been trained as RBA VAP lead auditors. This seems to be for the company's own operations rather than for its supply chains.] 
(2) NXP discloses that it trains suppliers and labor agents. It states training is conducted by NXP's social responsibility organization with the support of subject matter experts, and focuses on the supplier code of conduct "with special attention to labor and human rights." It also reports that it coaches on best practices. The company does not disclose the percentage of first-tier suppliers trained. 
(3) NXP states that "suppliers must also provide training to its employees and their suppliers per the supplier code of conduct as an element of their management system" but does not disclose any further detail.</t>
  </si>
  <si>
    <t>(1) NXP's supplier code of conduct states that workers must be provided with a written employment agreement in their own language, containing a description of terms and conditions of employment (prior to the worker departing his/her country of origin). 
The company's auditable standards provide further detail on the requirements of this provision, and includes information on what should be included in the contract including the worker's details, contract duration and working conditions including living conditions, pay, hours and benefits. However, it does not provide evidence of implementation.
(2) NXP's supplier code of conduct prohibits suppliers and labor agents from withholding workers' passports or personal documentation. The company discloses audit data on retention of passports, showing that non-compliances related to passport retention have decreased from 26% in 2017 to 9% in 2018. 
(3) Not disclosed. 
[Out of scope: The company reports that in 2016 it took part in a pilot program for supply chain social responsibility in Malaysia, which included enhancing communication between foreign workers and factory management and conducting training on labor and human rights. However, the example seems to refer to the company's own operations, rather than its supply chains.]</t>
  </si>
  <si>
    <t xml:space="preserve">(1) NXP discloses that its suppliers must have a grievance mechanism in place for workers which allows them to report anonymously and in their own language. Additionally, it reports that workers are given a confidential email address and phone number for NXP during audits. 
It also states that any stakeholder can report grievances to NXP, including supplier's workers and NGOs, and discloses an email address. 
(2) The company provides its contact details to workers during supplier audits. For supplier mechanisms, the company states that suppliers must communicate the grievance process to workers and provide them with training on the grievance mechanism. NXP states that during supplier audits, it "tests the grievance mechanism thoroughly" by asking workers questions in relation to how they would report grievances.
(3) Not disclosed. [Reports made via the grievance are reviewed by NXP's committee.] The company states that grievance mechanisms are tested thoroughly during supplier audits, such as via interviews where workers are asked about how to report a grievance. However it does not disclose that workers or their representatives are involved in the design or performance of the mechanism. 
(4) The company reports that it has received one complaint of fees via its grievance mechanism in 2018, and that fees were repaid to workers. Additionally, it states that over 50 allegations were reported to the ethics committee in 2017 and each one was investigated. It reports that 44% were substantiated, and that this includes grievances from suppliers or their workers. 
NXP also refers to an example where it was contacted by a representative of foreign workers following a supplier audit in 2017 and has worked to address the grievance reported throughout 2018. 
(5) Not disclosed. </t>
  </si>
  <si>
    <t>(1) NXP reports that audits can be announced or unannounced. It is not clear whether unannounced audits are undertaken in practice. 
(2) NXP discloses that audits include a review of documentation. It states that this includes payroll and timecards.
(3) The company states that workers are interviewed as part of audits and receive a grievance card to use should they experience retaliation. It is not clear whether interviews are conducted on-site or off-site. 
The company's audit operations manual states worker interviews must be conducted privately and without the presence of facility managers. As part of worker interviews the company records the gender breakdown; age range of interviewed workers and length of service; the shift they are working; whether they attended freely; whether they were coerced; and any issues of privacy. 
(4) NXP states audits include a physical inspection of dormitories and facilities, including bathroom facilities and canteens. 
(5) NXP discloses that its supplier audits include a verification of whether suppliers have a process in place to ensure that next-tier suppliers adhere to the code. Suppliers should have in place "NXP supplier code of conduct (or comparable) implementation questionnaires, audits, or visit reports...[and] plans... in place with next-tier suppliers to improve actions related to the NXP supplier code of conduct."</t>
  </si>
  <si>
    <t>(1) Dell's Supplier Principles state that it "expects" its suppliers and their suppliers to comply with the RBA Code of Conduct (its supplier code links to RBA code version 6.0) which covers forced labor, child labor, and discrimination. However, the code limits the right to freedom of association and collective bargaining to conformance with local law.
(2) Yes. Homepage &gt; Corporate Responsibility &gt; (hover over Social Impact) Sustainable Supply Chain &gt; Accountability (Learn more) &gt; RBA Code of Conduct.
(3) The company uses the RBA Code of Conduct, which is reviewed every three years and includes input from RBA members and external stakeholders, as its supplier code of conduct.
(4) The company discloses that its Supplier Principles which include provisions to address forced labor and human trafficking form part of its standard contract language for all suppliers. It also states that new supplier orientations are hosted quarterly, and include training on the full RBA code and the company's vulnerable worker policy. 
(5) Dell discloses that it "expects" its suppliers and their suppliers to comply with the RBA Code of Conduct which has provisions on forced labor and human trafficking.</t>
  </si>
  <si>
    <r>
      <t>(1) The company discloses that its Supply Chain Operations Steering Committee oversees its Responsible Raw Materials Program "and provides strategic direction and input to Dell's responsible minerals policy". 
Dell reports that it is a founding member of the Responsible Minerals Initiative, and that it “conducts due diligence in accordance with the OECD Due Diligence Guidance and request its use by our suppliers.” It also states that it uses the RMI's tool, Responsible Minerals Assurance Program, which "verifies that sourcing practices are aligned with the OECD framework," which includes assessment of forced labor risks. It states tha</t>
    </r>
    <r>
      <rPr>
        <b/>
        <sz val="11"/>
        <rFont val="Calibri"/>
        <family val="2"/>
        <scheme val="minor"/>
      </rPr>
      <t>t 86% of its smelters and refiners are "active or conformant" to RMAP and that it has removed eight high risk smelters from its supply chains</t>
    </r>
    <r>
      <rPr>
        <sz val="11"/>
        <rFont val="Calibri"/>
        <family val="2"/>
        <scheme val="minor"/>
      </rPr>
      <t xml:space="preserve"> "because of a lack of audit validation and/or high risk for benefitting armed groups in the Covered Countries."
It also discloses undertaking a survey of its use of cobalt in its supply chains. Dell states that it is a member of the RMI's Cobalt Working Group and is "building the infrastructure necessary to map the cobalt supply chain and to certify smelters and mining companies with the right due diligence practices to safeguard against child labor and </t>
    </r>
    <r>
      <rPr>
        <b/>
        <sz val="11"/>
        <rFont val="Calibri"/>
        <family val="2"/>
        <scheme val="minor"/>
      </rPr>
      <t>other human rights violations</t>
    </r>
    <r>
      <rPr>
        <sz val="11"/>
        <rFont val="Calibri"/>
        <family val="2"/>
        <scheme val="minor"/>
      </rPr>
      <t>." It states it has "added requirements to our supplier expectations for battery suppliers to apply the OECD due diligence framework to cobalt sourcing." However, it does not disclose efforts to address forced labor risks specifically at raw material level.
(2) Not disclosed.
(3) Dell discloses that it conducts quarterly business reviews on key suppliers that includes "scoring of their supply chain sustainability risk and performance" and which influence purchasing decisions. It states that this includes suppliers' RBA audit scores (points are awarded for higher scores and "timely completion of corrective action plans"), and information on forced labor, including "inappropriate recruitment behaviors, including charging workers for health fees...high-level escalations, and potentially negative business award decisions when risks of forced labor are discovered and not remediated." 
(4) Not disclosed.</t>
    </r>
  </si>
  <si>
    <t>(1) Dell discloses holding a workshop for suppliers in 2018 to which it "invited a supplier skilled in managing risks associated with labor agents to present on their practices". It disclosed that this supplier emphasised how direct hiring of workers reduces risks of excessive fees being charged to migrant workers. However, it does not disclose a policy requiring direct employment in its supply chains.
(2) Not disclosed. Dell discloses that its supplier audits include monitoring suppliers' management and oversight of their own suppliers "with a particular emphasis on labor brokers". However, it does not explicitly disclose requiring employment and recruitment agencies used by its suppliers to respect the ILO core labor standards.
In its 2020 additional disclosure, the company states "suppliers are to cascade RBA requirements down to their suppliers (including labor agents) per the management systems section of the RBA code." However it is not clear within the company's supplier principles or vulnerable worker policy that labor agents are required to comply. 
(3) Not disclosed.</t>
  </si>
  <si>
    <t>(1) Dell discloses that its supplier audits include monitoring suppliers' management and oversight of their own suppliers "with a particular emphasis on labor brokers". However, it does not disclose evidence that audits of employment or recruitment agencies have been undertaken, such as a summary of the outcomes.
(2) Dell discloses holding a workshop for suppliers in 2018 to which it "invited a supplier skilled in managing risks associated with labor agents to present on their practices". It disclosed that this supplier emphasised how direct hiring of workers reduces risks of excessive fees being charged to migrant workers.
The company also discloses that it "shared research on labor and recruitment costs from the RBA's Responsible Labor Initiative with suppliers" to allow for "cost quote analysis of labor brokers to identify risk of costs borne by the workers."
[It discloses collaborating with industry peers through the Responsible Labor Initiative by using the "Fair Hiring Initiative to address identified risks in the supply chain to drive accountability and corrective actions with suppliers."]</t>
  </si>
  <si>
    <t xml:space="preserve">In addition to its supplier code, Dell has a Vulnerable Worker Policy, which applies to "all workers including temporary, migrant, student, contract, direct employees, and any other."
The company discloses remediation of health-check fees, see 7.2(2). 
(1) Dell discloses that “migrant workers must be provided with a written employment agreement in their native language that contains a description of terms and conditions of employment prior to the worker departing from his or her country of origin." It also reports that it has provided training to more than 50,000 workers, which included training on its policy prohibiting worker-paid recruitment fees. It found that 93% of workers understood its no-fee policy as a result. 
(2) It also discloses that "employers and agents may not hold or otherwise destroy, conceal, confiscate or deny access by employees to employees’ identity or immigration documents, such as government-issued identification, passports or work permits, unless the holding of work permits is required by law." Dell reports that during an audit of a sub-tier supplier in September 2017, it found that the supplier was withholding the passports of seasonal workers "until all banking arrangements were established, which could take days or even weeks." It states that after it worked with the supplier, they stopped the practice of withholding passport and instead "used copies and an improved back account registration process by October 2017." 
(3) Not disclosed. </t>
  </si>
  <si>
    <t xml:space="preserve">(1) In its modern slavery statement, Dell discloses having a publicly available Ethics Hotline which is available both to employees and to external parties. The site references the code of conduct which addresses human rights of supply chain workers and the "prevention of forced labor" and links to the RBA Code of Conduct which covers forced labor in supply chains. 
(2) The Ethics Hotline is available in several different languages. The company reports that it distributes communication cards to workers during audits which contain the details of its hotline It notes that its worker helpline is open to all workers including migrant workers. However, the company does not disclose how the mechanism is communicated to all suppliers' workers.
(3) Not disclosed. The company reports that its "worker helpline" is operated by an independent third-party provider and states that while it can be used to report concerns related to labor conditions it can also be used to "assist workers in situations of stress, personal relationship and other contingencies" including consultation on personal issues and life skills. It also states that it "has contracted with an independent third-party service provider to run a helpline to protect rights and to enhance well-being of worker communities through tripartite communications." The company does not report that workers are involved in the design, implementation or management of the mechanism and does not provide information on how it ensures workers trust the mechanism.
(4) Not disclosed.
(5) The company states that in China, its auditors provide communication cards to workers with the helpline information "for use by workers interviewed during audits of factories in our first and sub-tiers" which implies that lower-tier workers have access to the mechanism. However, it does not disclose evidence that sub-tier suppliers' workers have used the helpline. </t>
  </si>
  <si>
    <t>Dell discloses that its "[a]udits monitor suppliers' adherence to over 40 areas covered by the RBA Code of Conduct, including an assessment of suppliers' policies and practices with regards to human trafficking risks and controls and their management and oversight of their own suppliers, with a particular emphasis on labor brokers."
(1) Dell discloses that it has "established a robust supplier audit monitoring process and unannounced investigation is an important part of the monitoring system." It gives an example of where an unannounced audit was used in response to a reported allegation. 
(2) The company reports that it uses the RBA's Validated Audit Protocol (VAP) for both initial and closure audits. It states that auditors review documents related "to the full Labor section of the code (including working hours, pay slips with pay, benefits and deductions)." 
(3) Dell reports that it uses the RBA's VAP and that worker interviews are part of the process. It states "worker interviews are key in identifying expenses not reflected in the factory pay slip if there was a labor recruiter." There is no indication that worker interviews are undertaken off-site. [The company makes reference to its helpline system and reports that workers at audited facilities are given a communication card to allow access to the helpline but does not report that off-site interviews are conducted as part of audit.] 
(4) Dell reports that it uses the RBA's VAP which includes inspecting facilities "within a 5 km radius that work under the same business license, including dormitories, canteens, storage and common areas."
(5) The company discloses findings in the labor and human rights category at different and sub-tier suppliers.</t>
  </si>
  <si>
    <t>(1) Not disclosed. Dell discloses that it has audited 97% of its high risk suppliers over the past two years. It reports that a total of 1865 factories have been risk assessed, and 334 were audited. It does not disclose how it defines "high risk suppliers".
(2) Not disclosed. 
(3) Dell reports that 14,000 workers were interviewed as part of its supplier audits in 2018.
(4) Dell discloses that supplier audits are carried out by Dell or by third parties. It further discloses in its modern slavery statement that audits are carried out by RBA certified third party entities. It additionally reports that RBA auditors are trained on code requirements, worker interview skills, and "particularly for forced labor or other labor issues that workers may be reticent to discuss." Furthermore, the company uses the RBA’s VAP, i.e. it conducts audits using an RBA approved audit firm with qualified auditors, with further quality assurance and verification undertaken by RBA.”
(5) Dell discloses that in 2018 it identified 16 sites where workers had been charged recruitment fees. It also discloses the results of its findings from RBA audits carried out in 2018, including how suppliers scored on freely chosen employment protections, anti-discrimination policies and freedom of association. This includes findings per commodity, such as batteries, parts/components, storage and servers, and sub-tier suppliers, and includes a comparisons over time (2017 findings).</t>
  </si>
  <si>
    <t>(1) HP discloses that it was part of the launch of the Responsible Cobalt Initiative, and as such conducts due diligence consistent with the OECD Due Diligence Guidelines, promotes cooperation with the Democratic Republic of the Congo and civil society, and develops a communication strategy to communicate progress to workers. 
The company is also a member of the Responsible Minerals Initiative, through which it reports that it develops and shares training, templates, and white papers. The company states that it has been instrumental in the development of the RMI's RMAP. It also reports that it is a member of the European Partnership for Responsible Minerals.
However, it does not disclose further information on how it addresses forced labor risks specifically through this initiative. 
It does not disclose other initiatives which address forced labor in raw material sourcing. 
(2) HP discloses that it is supporting suppliers "to improve their forecasting ability, track shifts and working hours more accurately, and hire workers directly instead of by contract." It also states that its suppliers have implemented IT systems to improve management of shifts. It further notes that "improved communication and longer lead times" provided to one of its suppliers led to "better scheduling and less volatility, with workers now assigned 8-hour instead of 12-hour shifts."
(3) HP reports that it uses its social and environmental responsibility manufacturing supplier scorecard to measure and incentivize supplier performance. It states that this includes audit results, and "suppliers who have exceptional performance in these areas are scored with a multiplier and realize a benefit in their commercial relationship with HP." Additionally, it states that it used the scorecard to evaluate suppliers representing about 43% of manufacturing spend in 2018. [HP also reports that its average supplier score on scorecards is 87.5%, and that this has increased from 75% in 2016.]  
(4) HP discloses that by increasing its lead times with one of its final assembly suppliers and improving communication, workers are now assigned 8 hour instead of 12 hour shifts. It reports that this has led to better scheduling and less volatility. 
As per (2), the company additionally states that it used social and environmental responsibility manufacturing scorecards to evaluate suppliers representing about 43% of manufacturing spend in 2018.</t>
  </si>
  <si>
    <r>
      <t xml:space="preserve">HP refers to </t>
    </r>
    <r>
      <rPr>
        <sz val="11"/>
        <rFont val="Calibri (Body)"/>
      </rPr>
      <t>8 onboarding assessments conducted in 2018</t>
    </r>
    <r>
      <rPr>
        <sz val="11"/>
        <rFont val="Calibri"/>
        <family val="2"/>
        <scheme val="minor"/>
      </rPr>
      <t>. 
The company reports that as part of the onboarding process, key new suppliers are evaluated against the company's social and environmental responsibility (SER) requirements. It states that once a supplier is selected, the SER requirements are included in business contracts. The SER requirements include the supplier code of conduct, student and dispatch worker standard, and foreign migrant worker standard. HP reports that any non-conformances are reviewed with the supplier and a corrective action plan will be developed. However, it does not report on the outcomes of this process.</t>
    </r>
  </si>
  <si>
    <t xml:space="preserve">(1) HP discloses that it has purchasing agreements or purchase order terms and conditions in place with direct suppliers, which requires them to comply with regulations on forced labor and human trafficking as specified in its supplier code of conduct. However, it does not disclose the contract language and the supplier code of conduct limits the right to freedom of association to conformance with local law only. 
(2) Not disclosed. The company states the percentage of suppliers with such contracts may vary as it onboards new suppliers and terminates others. 
(3) The company's foreign migrant worker standard requires suppliers to have direct contracts with recruitment agents which include adherence to the HP supplier code of conduct. However, the supplier code of conduct limits the right to freedom of association to conformance with local law only, and this appears to apply to agencies only rather than lower-tier suppliers. </t>
  </si>
  <si>
    <t xml:space="preserve">(1) HP's foreign migrant worker standard states that foreign migrant workers shall not be required to pay for employment, and the costs and fees associated with recruitment (including travel and processing) should be covered by the supplier. 
(2) The company's foreign migrant worker standard states that suppliers should pay the costs of recruitment directly wherever possible, and where it is not possible or where the worker is legally required to pay a fee, the worker should be reimbursed "as soon as practicable upon arrival, but no later than one month after the worker's arrival in the receiving country." HP reports that it has "confirmed" remediation to more than 1000 workers in its operations and supply chains "including more than $1.2 million USD in repayments." 
It also provides some information on how it works to prevent payment of fees: It reports that it works to build suppliers' capabilities through partnering with external organizations "that can provide guidance on the ethical management of recruiting foreign migrant workers" and states that this can involve the external organization conducting their own worker interviews, reviewing documentation, and researching migration costs. </t>
  </si>
  <si>
    <t xml:space="preserve">(1) HP's foreign migrant worker standard stipulates that workers must be provided with a signed copy of their employment contract in their native language, prior to the departure from the sending country. The company discloses that its protocol for assessment against the foreign migrant worker standard includes a review of management systems, policies, procedures, documentation and records, site observations, and confidential worker interviews. This will include a review of employee contracts and working hour records. The Foreign Migrant Worker Standard further notes that “suppliers shall also establish systems to oversee the training and management of foreign migrant workers on equal terms with local workers, consistent with local law and the requirements in HP's Supplier Code of Conduct.” 
(2) The standard also states that "neither suppliers, recruitment agents nor any other third parties shall hold original foreign migrant worker identification documents, passports, travel papers, or other personal documents, unless required by law." It states that where suppliers are legally required to hold documents they should securely store and protect documents, and implement "alternative means to ensure worker freedom of movement." [It does not provide further details on contexts where employers would be legally required to withhold passports, nor what alternative means it provides to ensure worker movement.] It reports that it has required suppliers to return passports to workers.
(3) HP discloses that in 2018, it worked with a supplier to improve working hours and give longer lead times. It additionally states that "training was held with 450 migrant workers about their rights." It also reports that the supplier in question transitioned its temporary workers to direct hire "to improve visibility and avoid discrimination and unfair treatment." However, no second example is provided. </t>
  </si>
  <si>
    <t xml:space="preserve">(1) HP's supplier code of conduct requires suppliers to have a management system in place that includes communicating the contents of the code to suppliers workers. It reports audits in 2018 found that 98% of suppliers were compliant with this requirement. 
(2) Not disclosed. HP discloses that in 2018, "training was held with 450 migrant workers [in its supply chains] about their rights." It also reports that the supplier in question transitioned its temporary workers to direct hire "to improve visibility and avoid discrimination and unfair treatment." [Example has already been credited under 3.1 and 4.4.]
The company also states that at one supplier where working hours were improved, training was held for workers to strengthen their awareness of the right to refuse overtime without repercussions. 
[HP also reports that 12,000 supplier factory workers have been trained since the beginning of 2015 to develop their skills and improve their wellbeing, but no further information is disclosed as to whether this focuses on labor rights.
It also reports that in 2019 it launched a worker empowerment program in China for three suppliers "aiming to promote life skills and occupational health and safety awareness" for 2,300 direct workers from the production line, but it does not disclose any focus on labor rights.]
(3) Not disclosed. 
(4) [Not disclosed. The examples under (2) appear to refer to the same group of workers at the same supplier. </t>
  </si>
  <si>
    <t xml:space="preserve">HP reports that its supplier audits measure conformance with its supplier code of conduct. 
(1) The company reports that it has conducted one unannounced audit in 2019. It states that it will "continue to conduct unannounced audits for suppliers as one of the many tools in our risk sensing and identifying program." [It is not clear that unannounced audits are used regularly in practice.]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HP discloses that it launched a program in 2019 to understand how final assembly suppliers are auditing their own suppliers, based on the RBA code. It states that in annual partner business reviews, suppliers are expected to present their programs to show "how they are covering the RBA requirements by auditing their own supply chain for 85% of their own spend." It states this has taken place for six major PC suppliers and in 2020 the company plans to implement the same for display and printer suppliers. </t>
  </si>
  <si>
    <t xml:space="preserve">(1) HP reports that following a finding of non-conformance, suppliers are required to implement a corrective action plan to address the issues. It states that in the case of "immediate priority audit findings" including forced labor, suppliers must "immediate cease all practices contributing to an immediate priority audit finding and report their corrective action no later than 30 days after the original audit."
(2) The company states that audit findings will be re-examined in a site visit by a third party or HP auditor, to ensure that the issue has been resolved. 
(3) HP discloses that where progress is inadequate, it will "intervene to help create a more effective plan." It further states that it will not necessarily terminate the supplier, but work with them to improve working conditions. 
(4) The company reports that it found two issues related to passport and personal document retention in 2018, required the issues to be "immediately addressed and [is] working with the suppliers to complete remediation to the workers and implement corrective actions to adjust their management systems". 
In relation to remediating fees, the company states it works with HP procurement and the supplier to agree on a corrective action plan and relies on local auditing teams to support suppliers in providing remedy to workers that have paid fees.  It states that progress through corrective actions is tracked through its KPI program and the report is shared with executives that manage the business and oversee the human rights program. Additionally, it reports that its procurement team incentivize suppliers to complete corrective actions. </t>
  </si>
  <si>
    <t>(1) Hitachi discloses CSR Procurement Guidelines which it states are based on the RBA Code version 5.1. The guidelines address forced labor, child labor, and discrimination. However, the right to freedom of association is limited to conformance with local law only. 
(2) Yes. Home &gt; Corporate Information &gt; Procurement &gt; CSR Procurement.
(3) The guidelines state that they are the third edition and were updated in 2016 and January 2017.
(4) Hitachi reports that it distributes the guidelines to 30,000 suppliers and requests suppliers' acknowledgement in writing. The company also reports that it uses supplier self-checks which monitor compliance with the CSR Procurement Guidelines. It states that in 2018 it asked 345 suppliers inside and outside Japan to respond to such surveys. In addition, it states that it holds face-to-face events with suppliers in order to provide them with information and that this includes a CSR and Green Procurement seminar in March 2019. 
(5) The company states that "tier 1 suppliers are further asked to confirm that tier 2 suppliers also follow the provisions in the guidelines." The guidelines include a provision which states that suppliers should "process to communicate Guideline requirements to suppliers and to monitor supplier compliance to this Guideline."</t>
  </si>
  <si>
    <t>(1) Not disclosed. [The company's European subsidiary discloses that it performed a high-level risk analysis of its suppliers "based on their operating sector and country location." It reports that the International Trade Union Confederation Global Rights Index, the Global Slavery Index, ILO data, and World Bank Governance indicators. It is assumed that this includes the group company's supply chains, but it is not clear.]
[Hitachi discloses that in 2013 it conducted human rights due diligence and analyzed human rights risks in six ASEAN countries, and conducted further due diligence in 2015. However, these activities fall outside the scope of the research timeframe.]
[The company reports that it visited a supplier in Malaysia with BSR, "to conduct an assessment on migrant workers, who are socially vulnerable and often said to be exploited by forced labor." However, this assessment focuses on one supplier and not on the company's supply chains as a whole.]
(2) Hitachi reports that it conducted an assessment of migrant workers at a supplier in Malaysia as they are often deemed at risk of forced labor. It therefore implies that it has identified migrant workers in Malaysia as at risk of forced labor in its supply chains. The company does not identify forced labor risks in multiple tiers of its supply chains.
[The risk assessment conducted by the company's European subsidiary identified high risk suppliers in China, Greece, Malaysia, Oman, Russia, Thailand, Turkey, and UAE, but it is not clear that this refers to forced labor risks specifically.]</t>
  </si>
  <si>
    <t>(1) Panasonic discloses training all new permanent staff on its Code of Conduct that includes training on respect of human rights. Its Code of Conduct provides that "the Company will not employ people against their will".
It states on its Responsible Supply Chain page: "[t]o ensure that employees involved in procurement activities better understand CSR procurement, and in order to raise their awareness of CSR procurement, we have created internal rules and manuals on CSR procurement, and disseminated the necessary information via handouts, our intranet, and training sessions."  It is not clear that this includes training on forced labor in supply chains.
[It also states that in 2019 it investigated human rights risks at more than 100 electronics and electric suppliers in China and that it presented the results and discussed possible preventative measures at training meetings in three cities in China. This appears to be internal, however, rather than being applicable to the company's supply chains.]
(2) Not disclosed. It discloses that it requires suppliers to conduct training for its managers and workers "to achieve improvement objectives and targets". However,  it does not disclose providing training for suppliers. It also discloses having "CSR supplier meetings" for suppliers in China and Southeast Asia and that 400 suppliers attended in China and 3,000 suppliers attended in Southeast Asia. However, it does not disclose whether forced labor was a topic covered in these meetings.
(3) Not disclosed.</t>
  </si>
  <si>
    <t xml:space="preserve">(1) Not disclosed. 
(2) The company is a member of the RBA which focuses on eradicating forced labor. However, it does not demonstrate active participation in the initiative to address forced labor risks. </t>
  </si>
  <si>
    <t>(1) The company uses the RBA Code (version 6.0) as its supplier code of conduct, which covers forced labor, child labor, and discrimination. However, the code limits the right to freedom of association and collective bargaining to conformance with local law.
(2) Yes (Homepage &gt; Supply Chain (Company dropdown menu) &gt; Supplier Code of Conduct &gt; RBA Code of Conduct). 
(3) The company uses the RBA Code of Conduct, which is reviewed every three years and includes input from RBA members and external stakeholders, as its supplier code of conduct. It also states that its Supplier Code of Conduct which incorporates the RBA Code of Conduct "is reviewed regularly and updated with feedback from external stakeholders by the RBA".
(4) Not disclosed. Lam Research states that its Supplier Code of Conduct is communicated to its top direct suppliers through its supplier portal "where it is accessible at any time". However, it does not disclose active efforts to communicate the policy to suppliers such as providing training on its supply chain policy that addresses forced labor or requiring suppliers to sign a compliance pledge every year.
(5) The company states that it is "committed to progressively applying the RBA Code of Conduct to suppliers and to encouraging and supporting suppliers to do the same". However, this is not a requirement for suppliers.</t>
  </si>
  <si>
    <t xml:space="preserve">(1) Not disclosed. Lam Research states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 It discloses that oversight for this program "requires an internal cross-functional team." However, it does not disclose further details on this responsibility and it does not specify that this includes responsibility for the day-to-day implementation of its supplier code of conduct (beyond the pilot project). 
(2) Not disclosed. </t>
  </si>
  <si>
    <t>(1) Not disclosed.
(2) The company discloses that it joined the RBA in 2015, however it does not disclose how it actively engages with the association to address forced labor.</t>
  </si>
  <si>
    <t>(1) Amphenol supplier code requires its suppliers to have in place a grievance mechanism "to assess employees' understanding of and obtain feedback on or violations against practices and conditions covered by this SCOC".
[It also discloses that suppliers may report violations of the supplier code of conduct.] No mechanism seems to be available for representatives of suppliers' workers, such as unions or local NGOs to raise grievances.
(2)-(5) Not disclosed.</t>
  </si>
  <si>
    <r>
      <t xml:space="preserve">(1) Nokia states that its Code of Conduct, which includes the ILO fundamental freedoms is included in a mandatory Ethical Business Training which requires employees to acknowledge and commit to the code. It states that this requirement was also communicated to employees through its intranet, emails, social media posts and line manager notices.
It states in its 2020 Additional Disclosure that the entire staff at Nokia, including Procurement receives its Annual Ethical Business Training and that in addition, its procurement team receives dedicated training on Responsible Sourcing at its Learning Academy. It further states that it undertakes "continuous awareness raising of our sourcing managers through annual engagement in Category Strategy reviews where we help to explain and provide input related to mapping of relevant sustainability risks to their purchasing category." 
(2) It states that it </t>
    </r>
    <r>
      <rPr>
        <sz val="11"/>
        <rFont val="Calibri (Body)"/>
      </rPr>
      <t>conducted 11 training workshops for suppliers operating in high-risk countries such as Cameroon, China, Colombia, India, Malaysia, Mali, Myanmar, Mexico, Peru, Senegal, and Togo. It also includes a map of the locations in which it carried out corporate responsibility on-site audits and workshops in which the subject of modern slavery was included</t>
    </r>
    <r>
      <rPr>
        <sz val="11"/>
        <rFont val="Calibri"/>
        <family val="2"/>
        <scheme val="minor"/>
      </rPr>
      <t>. It states that where instances of possible forced labor are found to exist, the cases have been addressed with suppliers as part of the audit follow-up and the learnings have been shared with all of the suppliers at the supplier workshops in each location. It states that 309 suppliers participated in Nokia sustainability workshops and webinars, representing 22% of its suppliers and that 606 management-level supplier employees participated in Nokia sustainability workshops and webinars, representing 43% in 2018.  [It further states that it arranged face-to-face training workshops to establish improvement plans and actions for 393 suppliers. However, it is not clear that this related to forced-labor policies.] It also states that it organized online trainings on conflict-free sourcing.
(3) Not disclosed. Nokia states in its 2020 Additional Disclosure that suppliers "can utilize Nokia training materials" to cascade its supplier requirements to sub-tier suppliers. However, it is unclear whether it is communicated to suppliers that they can use these materials for supplier management, and whether suppliers make use of the materials in practice.</t>
    </r>
  </si>
  <si>
    <t>(1) Nokia states that it collaborates with its peers through the Responsible Minerals Initiative to ensure responsible sourcing. It also states that it has developed a due diligence approach aligned with the OECD Due Diligence Guidance for Responsible Supply Chains of Minerals which includes forced labor risks. It states that it encourages its suppliers to participate in the Responsible Minerals Assurance Program (RMAP) to validate its status as a conflict-free supplier. It states that in 2018 it reached an 84% validation rate with RMAP. It also states that in 2018 it achieved 97% rate in its suppliers establishing full traceability of smelters. It has provided workshops in China on conflict minerals. It states that it continued its work with the Public-Private Alliance in 2018 and that this included contributions to the development of in-region programs. It has also mapped the use of cobalt in its components and developed a cobalt reporting template. However, it is unclear how this is linked to forced labor.
(2) Not disclosed. In its 2020 Additional Disclosure Nokia refers to its supplier base management processes. However it does not  appear to disclose responsible purchasing practices in the first tier of its supply chains that include planning and forecasting.
(3) Not disclosed. Nokia states: "In 2018 we also engaged with our procurement category streams by setting minimum expectations for performance level of Preferred and Allowed status suppliers documented in procurement category strategies." It also states that "there are performance requirements set for our Preferred and Allowed status suppliers across performance categories." However, it is unclear whether this assessment covers labor practices and whether the results of the assessments are connected to procurement decisions to incentivise suppliers. 
(4) Not disclosed.</t>
  </si>
  <si>
    <t>(1) Not disclosed. Nokia states in its supplier code that: "[m]anagement shall ensure all relevant personnel is trained in and aware of the ethical conduct policy and related practices and risks and shall be able to provide evidence of employee awareness. Records of training shall be kept." It states that this policy "shall reflect understanding of wider human rights impacts and demonstrate commitment to ethical business conduct and to continuous improvement". However, the ethical conduct policy does not seem to require to be aligned with the provisions in the supplier code (i.e., it is unclear whether it should include provisions on forced labor and human trafficking). 
(2) Not disclosed.
(3) Not disclosed. Nokia states in its 2020 Additional Disclosure that workers are engaged through interviews during audits and through its Ethical Helpline (and discloses how it corrects labor related non-compliances identified in audits.) However, these appear to result from remediation actions from grievances and audits rather than resulting from a worker engagement program.
(4) Not disclosed.</t>
  </si>
  <si>
    <r>
      <t>(1)-(2) Not disclosed.
(3)</t>
    </r>
    <r>
      <rPr>
        <sz val="11"/>
        <rFont val="Calibri (Body)"/>
      </rPr>
      <t xml:space="preserve"> Not disclosed</t>
    </r>
    <r>
      <rPr>
        <sz val="11"/>
        <rFont val="Calibri"/>
        <family val="2"/>
        <scheme val="minor"/>
      </rPr>
      <t>. Nokia states that where legal restrictions are in place, it finds alternative means to raise concerns to management. However, it does not give any additional detail on the process involved.
(4) Not disclosed.</t>
    </r>
  </si>
  <si>
    <t xml:space="preserve">(1) Corning has adopted a Conflict Minerals Policy. It states that in 2020 it will broaden its vigilance beyond conflict minerals to include cobalt and other minerals deemed to be from conflict-affected and high risk-areas. It states that it has become a member of the RMI “to expand our industry collaborative efforts through RMI membership and to utilize RMI’s flagship Responsible Minerals Assurance Process (RMAP) through our supply chain” and also discloses that it requires suppliers to source only from smelters that are compliant with RMAP. It further states that it requires suppliers to have a due diligence framework in place that is aligned with the OECD Due Diligence Guidance for Responsible Supply Chains of Minerals from Conflict-Affected and High-Risk Areas. It does not disclose further active efforts toward responsible raw material sourcing and how forced labor risks specifically are addressed.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(3) Not disclosed. As above, the company discloses adopting responsible purchasing practices. However, it notes that the "average length of contracts is two years," but does not disclose procurement incentives to reward good labor practices of suppliers or how such relationships are used to ensure good labor practices.
(4) As above in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t>
  </si>
  <si>
    <t>(1) Not disclosed.
(2) The company states that it requires that all labor agents acting on its behalf or on behalf of its suppliers are required to have a policy in place that corresponds with its Supplier Code of Conduct which includes the ILO core labor standards, but limits the right to freedom of association and collective bargaining to adherence to local law. It also states that labor agents are required to conduct due diligence with employment and recruitment agencies and that sub-agencies are also required to ensure compliance to its Supplier Code of Conduct.
(3) Not disclosed.</t>
  </si>
  <si>
    <t>(1) Not disclosed. It states that in 2019 it expanded its monitoring template to include additional corporate social responsibility questions to align with RBA standards. It states that in 2019, 100 per cent of its "most strategic suppliers were evaluated" and that in 2020 its goal is to "extend supplier assessments to the remainder of its top suppliers representing 80 per cent of spend. However, it does not disclose the overall percentage of suppliers monitored in 2019 and its 2020 commitment is forward-looking.
(2) Not disclosed.
(3) Corning states that the number of workers interviewed in this process corresponds with RBA standards. While it may be referring to the RBA's VAP (which gives a formula for calculating the number of workers to be audited), this is unclear.
(4) Corning states: "[a]udits are conducted using Responsible Business Alliance (RBA) standard principles and performed by selected APSCA certified third-party auditors chosen from RBA’s approved audit firms, with reassessments to follow on a two-year cycle thereafter." It states that it has a "comprehensive audit program for its high risk strategic suppliers, including a specific focus on contract manufacturers where it has determined the risk of human trafficking in its supply chains to be the highest". It states that it has developed a matrix to identify high risk countries based on (i) the Amfori 6 factors and  (ii) a third-party tool, Risk Methods. However, it does not provide further detail on the qualification of the auditors to detect forced labor.
(5) Not disclosed.</t>
  </si>
  <si>
    <r>
      <t xml:space="preserve">(1) The company states that it provides training courses on key corporate social responsibility issues and on the effective management of suppliers’ corporate social responsibility performance. It states that while this training is available to employees broadly, it is aimed at particular staff, including procurement staff. </t>
    </r>
    <r>
      <rPr>
        <sz val="11"/>
        <rFont val="Calibri (Body)"/>
      </rPr>
      <t>It further states that it provides targeted training for employees on human trafficking awareness through its virtual university, Accelerating-U.</t>
    </r>
    <r>
      <rPr>
        <sz val="11"/>
        <rFont val="Calibri"/>
        <family val="2"/>
        <scheme val="minor"/>
      </rPr>
      <t xml:space="preserve">
(2) It states that in 2011 it established a supplier training program that focuses on forced labor risks to help suppliers to understand the company’s expectations, as well as the standards and requirements of the RBA, governments and other institutions. It also states that it has established a reward system for participating suppliers whereby suppliers receive additional points on their company scorecard for participating in this program. It states that it also encourages suppliers to take courses through the RBA’s eLearning Academy on forced labor topics. It further states that in 2017 it promoted training courses which were provided by the RLI to suppliers and recruitment agencies. It provided on-site capability building to a supplier in Taiwan which focused on its policy on recruitment fees and conducted root cause and gap analyses and developed new processes and policies with the supplier. However, it does not disclose the percentage of suppliers trained. 
</t>
    </r>
    <r>
      <rPr>
        <sz val="11"/>
        <rFont val="Calibri (Body)"/>
      </rPr>
      <t>(3) The company states that in 2018 it extended its training to indirect suppliers. It also states that for the past several years it has partnered for the past with a number of ICT companies and suppliers, including Google, Dell and NVIDIA and facilitated by Impact Limited and supplier training in three Asian countries "to deepen the reach of the program beyond [its] first tier suppliers." One of the four focus areas of the training was "assessing key risks in their supply chains and developing the tools, knowledge, and resources to mitigate these risks."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this policy (However this is already covered under  4.2 and 7.2)]</t>
    </r>
  </si>
  <si>
    <t>(1) The company lists the names and addresses of its production suppliers and provides information on their sustainability practices. It states that this list covers 95% of first tier production suppliers by spend.
(2) It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(4) It discloses that suppliers in China with student workers represents 20% or less of their total number of workers. However, it does not disclose a second data point.</t>
  </si>
  <si>
    <t xml:space="preserve">(1)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However, it does not disclose further information as to how forced labor risks are addressed in raw material sourcing.
(2) HPE discloses that it shares its business outlook including forecasting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it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
(4) Not disclosed. </t>
  </si>
  <si>
    <t>(1) The company states that its Supply Chain Foreign Migrant Worker standard prohibits worker paid recruitment fees. It is also a member of the Leadership Group for responsible recruitment.
(2)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(also see 7.2.2)
As one step towards ensuring preventing fees from being paid by workers, it also states that in collaboration with Verité, it mapped the legal regulations and financial costs of recruitment along a number of common recruitment corridors (also see 4.3)</t>
  </si>
  <si>
    <r>
      <t xml:space="preserve">(1) The company requires its suppliers to establish due diligence and monitoring programs to screen and manage any recruitment agencies used. It is also a member of the Leadership Group for Responsible Recruitment, and as such is required to audit recruitment agencies in its supply chains. The company does not disclose details of the audits undertaken, such as a summary of audit outcomes or the number or percentage of agencies audited. 
(2) The company is a member of the </t>
    </r>
    <r>
      <rPr>
        <b/>
        <sz val="11"/>
        <rFont val="Calibri"/>
        <family val="2"/>
        <scheme val="minor"/>
      </rPr>
      <t>Leadership Group for Responsible Recruitment</t>
    </r>
    <r>
      <rPr>
        <sz val="11"/>
        <rFont val="Calibri"/>
        <family val="2"/>
        <scheme val="minor"/>
      </rPr>
      <t xml:space="preserve">, and as such is required to brief suppliers and offer guidance and training for hiring managers on the Employer Pays Principle, share tools and guidance in the Responsible Recruitment Gateway, and promote the Employer Pays Principle within respective industry sectors. 
It also states that in collaboration with Verité, it </t>
    </r>
    <r>
      <rPr>
        <b/>
        <sz val="11"/>
        <rFont val="Calibri"/>
        <family val="2"/>
        <scheme val="minor"/>
      </rPr>
      <t>mapped the legal regulations and financial costs of recruitment</t>
    </r>
    <r>
      <rPr>
        <sz val="11"/>
        <rFont val="Calibri"/>
        <family val="2"/>
        <scheme val="minor"/>
      </rPr>
      <t xml:space="preserve"> along a number of common recruitment corridors and that it donated the ensuing document to the Responsible Labor Initiative. (also see 4.2)
It also provided a two-day </t>
    </r>
    <r>
      <rPr>
        <b/>
        <sz val="11"/>
        <rFont val="Calibri"/>
        <family val="2"/>
        <scheme val="minor"/>
      </rPr>
      <t>training in Malaysia with suppliers and their receiving and sending country agents</t>
    </r>
    <r>
      <rPr>
        <sz val="11"/>
        <rFont val="Calibri"/>
        <family val="2"/>
        <scheme val="minor"/>
      </rPr>
      <t xml:space="preserve"> on forced labor risks in conjunction with Verité. It states that more than 40 participants from Malaysia, Indonesia, Thailand and the United States attended. (also see 1.4)
[The company states that in 2016 it donated, in conjunction with HP, a Foreign Migrant Worker Supplier Transition Guidance Document to the RBA.] It also states that in 2017, it donated an </t>
    </r>
    <r>
      <rPr>
        <b/>
        <sz val="11"/>
        <rFont val="Calibri"/>
        <family val="2"/>
        <scheme val="minor"/>
      </rPr>
      <t>Enterprise Migration Corridor Database</t>
    </r>
    <r>
      <rPr>
        <sz val="11"/>
        <rFont val="Calibri"/>
        <family val="2"/>
        <scheme val="minor"/>
      </rPr>
      <t xml:space="preserve"> to the RBA.
Additionally,  HPE partnered with the RLI and other companies to develop supplier </t>
    </r>
    <r>
      <rPr>
        <b/>
        <sz val="11"/>
        <rFont val="Calibri"/>
        <family val="2"/>
        <scheme val="minor"/>
      </rPr>
      <t>guidance on repaying and eliminating worker recruitment fees</t>
    </r>
    <r>
      <rPr>
        <sz val="11"/>
        <rFont val="Calibri"/>
        <family val="2"/>
        <scheme val="minor"/>
      </rPr>
      <t>.</t>
    </r>
  </si>
  <si>
    <t xml:space="preserve">(1) The company's Foreign Migrant Worker Policy provides that workers must be employed and paid directly by the supplier and that they must be provided with a written employment contract in their native language prior to departure from the sending country that details all of the terms of their contract. Where a worker is illiterate, the terms of the contract must be explained in the worker's native language. All of the suppliers' facility policies and payslips must be provided in the worker's native language and grievance mechanisms are required to be made available in the worker's native language. The Foreign Migrant Worker Standard further notes that “suppliers shall also establish systems to oversee the training and management of foreign migrant workers on equal terms with local workers, consistent with local law and the requirements in Hewlett Packard Enterprise’s Supplier Code of Conduct (which includes the Migrant Worker Standard).” 
(2) It states in its Supplier Code of Conduct that suppliers and agents are not permitted to hold, destroy, conceal, confiscate or deny access to workers’ identity or immigration documents, including passports. Further, the company's Migrant Worker Standard  notes that "where suppliers are legally required to hold documents, they shall securely store and protect the document and must implement alternative means to ensure worker freedom of movement." It also states that it requires its suppliers to provide foreign migrant workers with "individual, safe, secure, lockable storage for documents and other valuables. Such storage shall be adequately protected from unauthorized access." [This gives an indication as to how the policy is implemented.]
(3) Not disclosed. </t>
  </si>
  <si>
    <t>(1) Not disclosed. The company states that it conducted 292 SER audits and assessments in 2018, with 103 conducted at supplier facilities. However, it does not disclose the percentage of suppliers audited.
(2) Not disclosed. 
(3) The company discloses that it uses the RBA's Validated Assessment Program (VAP) audits, which conduct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The company discloses that labor-related findings represented 30% of all major non-conformances in 2018. It discloses the number of critical findings relating to the ILO Declaration on Fundamental Principles and Rights at Work including freedom of association, freedom from forced, bonded, or indentured labor, freedom from child labor, and freedom from discrimination.</t>
  </si>
  <si>
    <t>(1) In any case of non-compliance the company states that its suppliers are required to produce a detailed corrective action plan within 30 days of discovery of any non-conformance which outlines the steps it will take to resolve the issue. The company then reviews this corrective action plan and either approves it or requires amendments.
(2) The company states that it verifies the implementation of corrective action plans through audits carried out by either company employees or third-party auditors who will re-examine the initial finding through a site visit. It also requires suppliers in high-risk locations to provide monthly reporting on key performance indicators including working hours and the employment of vulnerable worker groups.
(3) Not disclosed. The company states that if a supplier fails to meet its requirements in terms of preventing risks of forced labor and human trafficking in its supply chains or has a critical finding this will have a direct impact on business awards. In any instance of non-compliance each supplier receives “a significant penalty” in their SER scorecard which directly influences the company’s procurement relationships with suppliers. It further states that violations of the company policies "may result in disciplinary action, up to and including termination." However, the company does not disclose that termination will occur only where corrective actions aren't taken. In its 2020 additional disclosure, the company states that as a first step, it works with suppliers to improve labor conditions. It states that it adheres to the UNGP approach of using company leverage to incentivize suppliers to prevent, mitigate or remediate human rights impacts, but does not clarify consequences taken in cases of repeated non-conformance. 
(4) HPE discloses that it received allegations regarding labor abuses at a supplier in China. It states that it conducted an unannounced investigation at the supplier and that its senior procurement team engaged with the supplier management to communicate the improvements that it required. It states it "commissioned a third party to review findings, assess root causes, co-create an improvement plan with supplier management; help supplier management engage with their workers, facilitate improvements and training, and monitor supplier improvements and performance, including regular check-ins with workers to ensure the improvements impact their experience."</t>
  </si>
  <si>
    <r>
      <t xml:space="preserve">(1) The company states that it "promptly investigates third-party allegations related to forced labor" and that where the investigation reveals that a violation has occurred, its approach includes: "internal escalation to align priorities and expectations, a senior management meeting between HPE and our partner to secure supplier commitment to improvement, co-creation of an improvement plan, and improvement and monitoring." It states that it "seek[s] to investigate critical concerns immediately and build capacity over a three to nine month program". It further states that allegations made through its 24-7 hotline "are handled according to a clear internal process". It states that complaints made will be followed-up within two business days with confirmation of a submittal or to request additional information and that a summary of the call is made available to the HPE Ethics and Compliance Office.
(2) The company discloses that following its discovery of </t>
    </r>
    <r>
      <rPr>
        <b/>
        <sz val="11"/>
        <rFont val="Calibri"/>
        <family val="2"/>
        <scheme val="minor"/>
      </rPr>
      <t>two</t>
    </r>
    <r>
      <rPr>
        <sz val="11"/>
        <rFont val="Calibri"/>
        <family val="2"/>
        <scheme val="minor"/>
      </rPr>
      <t xml:space="preserve"> critical findings relating to risks of forced labor in 2018, it worked with suppliers in each instance to both remediate the issues and to strengthen the suppliers' policies to prevent reoccurrences. It states that the remedial actions included: "repayment of recruitment fees, return of deposits, changes to company policies and procedures, updates to worker contracts, amendments to labor agent contracts, enhanced labor agent due diligence and monitoring, structured communications to workers on changes to policies and practices and mandatory trainings on compliance with HPE’s Foreign Migrant Worker Standard". 
Further, in its Foreign Migrant Worker Standard it states that where it discovered a violation of this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(see also 4.2)</t>
    </r>
  </si>
  <si>
    <t>(1)-(5) *Kyocera Group (undated), "CSR Deployment in the Supply Chain" (https://global.kyocera.com/ecology/supplier.html#a). Accessed 7 August 2019.</t>
  </si>
  <si>
    <t xml:space="preserve">(1) Not disclosed.
(2) In its Specialized Disclosure Report, Kyocera discloses a list of smelters and refiners, including names and countries, of 3TG that are potentially used in its supply chains. [Kyocera states on its Supply Chain Management page that it "intend[s]" to use surveys based on the Responsible Business Alliance (RBA) and the Responsible Mineral Assurance Process (RMAP) in relation to conflict minerals. It also states that it assessed the smelters on the basis of a Conflict Minerals Reporting Template (CMRT) prepared by the Conflict-Free Sourcing Initiative (CFSI), an international organization dealing with conflict mineral issues.]
(3) It further includes a list of potential countries of origin of the raw materials 3TG.
(4) Not disclosed.
</t>
  </si>
  <si>
    <t>(1) Not disclosed. In its code of conduct the company makes provision to contact its compliance team by email, which it makes publicly available, where there is a suspected violation of its code of conduct which includes provision on forced labor, but does not include firm requirements for its suppliers. [However, the mechanism is geared towards own employees ("all personnel are encouraged and required to report any incidents of non-compliance").]
(2)-(5) Not disclosed.</t>
  </si>
  <si>
    <t xml:space="preserve">(1) The company uses the RBA Code version 6.0, which includes a provision that workers shall not be required to pay employers’ or agents’ recruitment fees or other related fees for their employment. 
(2) The company uses RBA Code version 6.0 which includes a provision that employment related fees paid by workers shall be reimbursed to the workers. STMicroelectronics discloses that it "verified on-site the reimbursement of 169 Chinese workers in a subcontractor facility in Singapore." 
</t>
  </si>
  <si>
    <t xml:space="preserve">(1) The company discloses that 24% (total spend) of its direct manufacturing suppliers have undergone a third party RBA audit in the last two years. 
(2)-(3) Not disclosed. 
(4) STMicroelectronics states that some of its manufacturing suppliers have undergone RBA audits, suggesting that some audits are undertaken by RBA-trained auditors. Other audits are undertaken by own employees who have undertaken "RBA lead auditor training." It does not disclose any further detail on the ability of auditors to detect forced labor risks. 
(5) The company discloses that its top five supply chain audit findings include excessive working hours, risk of forced labor, and supplier responsibility. It does not disclose any further detail. </t>
  </si>
  <si>
    <t>(1) STMicroelectronics states that suppliers who complete self-assessment questionnaires must have a corrective action plan. However, it does not disclose detail on how it supports suppliers in developing and implementing corrective action plans, or actions taken in the meantime. 
(2) Not disclosed. The company discloses that in 2018 it strengthened its follow up of corrective actions "to improve the monitoring of our suppliers." It does not disclose further detail as to how follow up is conducted.
(3) Not disclosed. The company states that it terminated relationships with two suppliers in 2018 because of a negative social or environmental impact, but it is not clear whether this was a consequence of a failure to take corrective action. It also discloses a table showing the number of suppliers terminated as a result of negative social or environmental impact, but does not disclose whether suppliers were immediately terminated or only after not implementing corrective actions. 
(4) STMicroelectronics discloses an example of follow up on corrective actions to ensure that all workers had employment contracts at a goods transportation supplier (one of its indirect service suppliers). It provided a quote from a supplier worker noting that they received a formal employment contract (i.e., confirming the corrective action was implemented). However, it does not disclose further details, such as how it worked with the supplier to bring about those improvements.</t>
  </si>
  <si>
    <r>
      <t xml:space="preserve">(1) Best Buy discloses that it trains "relevant internal functions" on its code, and "critical risks such as human trafficking and forced labor." It also states that its private-label sourcing team receive training on its "manufacturing partner expectations and our audit program." It is assumed this includes the supplier code of conduct. 
(2) The company states that prospective suppliers are trained on its supplier code of conduct. 
It also states that it conducts annual training for suppliers on the RBA code, and held a two day RBA training for its suppliers in 2019. Additionally, it states that it has launched a new training tool online, where suppliers can make use of training resources and the company is able to monitor the types and number of trainings undertaken by suppliers.
</t>
    </r>
    <r>
      <rPr>
        <sz val="11"/>
        <rFont val="Calibri (Body)"/>
      </rPr>
      <t>Best Buy also discloses that "100% of [its] private label suppliers are trained on forced labor within the first year of working with Best Buy</t>
    </r>
    <r>
      <rPr>
        <sz val="11"/>
        <rFont val="Calibri"/>
        <family val="2"/>
        <scheme val="minor"/>
      </rPr>
      <t xml:space="preserve">." It states "this is above and beyond the training we provide when onboarding a new vendor and that training also references forced labor." It also reports that 100% of private label suppliers receive training on the supplier code of conduct.
Best Buy also reports that it has conducted in-depth training on forced labor in high risk regions such as in Taiwan in 2018, where training focused on migrant workers, and training on student workers in China. 
(3) Not disclosed. </t>
    </r>
  </si>
  <si>
    <t>Best Buy discloses that for prospective new suppliers, it provides training on the RBA code (which covers forced labor). 
It also states that it conducts a third party audit of 100% of supplier facilities against human rights criteria before the supplier is selected. 
The company reports that when conducting pre-contract screenings, it identifies non-conformances and requires corrective action. Further to this, it states that if potential suppliers are unwilling or unable to address priority violations, they will be rejected. However, it does not provide outcomes of this process.</t>
  </si>
  <si>
    <t>(1) Not disclosed. Ericsson states in its 2020 Additional Disclosure that it is part of the Swedish International Development Agency's Swedish Leadership for Sustainable Development initiative which focuses on areas of Modern Slavery and Minerals and is responsible for development aid, however it is unclear whether it engages on these topics beyond providing aid. It states that it is engaged with the ILO in a collaboration to enhance work, labor and social standards in the ICT sector in Egypt including "responsible sourcing activities" in Ericsson's own operations and it supply chains but it does not provide further detail on what this involves, and how it focuses on forced labor specifically.
(2)  The company discloses that it is a "Member of the Responsible Business Alliance (RBA)" which focuses on eradicating forced labor. It states that "forced labor/responsible labor are focus areas Ericsson has decided to work more closely with" and that "labor is also one of the areas where the company has provided input for the next RBA Code of Conduct review". 
It states that it is part of Shift's Business Learning Program and that it has continued to engage with Shift in 2019 "with knowledge sharing and risk analysis for forced labor in the supply chain". 
[It states that it is a member of the reference group for Conflict minerals at Teknikföretagen (the Association of Swedish Engineering Industries) and refers to labor standards in relation to this but it does not make any clear reference to forced labor.]</t>
  </si>
  <si>
    <t>(1) Ericsson states that its position on human rights extends to its entire supply chain including responsible raw materials sourcing and that this is reinforced through a supplier self-assessment on its Code of Conduct for Business Partners carried out before choosing suppliers. It also states that its Code of Conduct requires suppliers to implement due diligence measures in line with the OECD Due Diligence Guidelines which includes a consideration of forced labor risks. It states that, "[i]ntegrity screening is done using an external global screening tool provided by Dow Jones... for potential suppliers and on a weekly basis for current suppliers". It states that "human rights issues, including possible issues connected to raw minerals, conflict minerals or forced labor connected to a company found in the adverse media entities data set will lead to alerts for the supplier, to be investigated by Ericsson." It does not disclose how such risks would be addressed. 
[It also states that its Sensitive Business Policy “aims to emphasize Ericsson’s commitment to respecting human rights in its business engagements and operations”. It states that its Sensitive Business Board is responsible for ensuring that its business opportunities and engagements are conducted according to this policy and that where a high-risk business opportunity is identified, a sensitive business process must be followed.] 
It does not disclose further information as to how forced labor risks specifically are addressed at raw material level. 
(2) Not disclosed.
(3) Ericsson states that it has "status and risk card[s]" for major suppliers which are reviewed regularly with the suppliers and the supplier relationship manager and states that these cards assess performance on compliance with the Code of Conduct. It states that "[t]his performance card acts as input for further engagements". [It is assumed that "code of conduct" refers to the supplier code, as the company's own code has a different title: Code of Business Ethics]. However, no further detail is disclosed.
(4) Not disclosed.</t>
  </si>
  <si>
    <r>
      <t xml:space="preserve">(1) The company discloses that compliance concerns, for examples those related to human rights, are "handled by Ericsson’s Group Compliance Committee, which consists of representatives from Ericsson’s Group Function Legal Affairs and Compliance and Group Function Human Resources and related operational units depending on the compliance concern. The Head of Corporate Investigations briefs the Audit and Compliance Committee of the Board of Directors (BoD) about significant reported compliance concerns." The Corporate Investigations team assesses whether complaints merit further investigation, and present them to the Group Compliance Committee. It notes that "during 2018 the process around reporting compliance concerns has been strengthened and further developed to include both centrally and locally reported allegations of violations." 
It states in its 2020 Additional Disclosure: " The timeframe for the process to handle violations of policies and requirements will depend on the nature of the violations. The response and initiated action on suspected violations will however start as soon as the violation is discovered. First action is to investigate the suspected violation for gravity and relevance to understand how the case should be handled, understand what stakeholders to involve and to secure good quality of transparency. The affected stakeholders will be contacted, with examples of Human Rights experts, Sourcing Human Rights program manager, supplier relationship manager, Sourcing Compliance management, Legal affairs and/or necessary external stakeholders. Necessary communication to relevant stakeholders will be made as part of the process.
(2) </t>
    </r>
    <r>
      <rPr>
        <u/>
        <sz val="11"/>
        <rFont val="Calibri"/>
        <family val="2"/>
        <scheme val="minor"/>
      </rPr>
      <t xml:space="preserve">Remedy for workers in lower tiers: </t>
    </r>
    <r>
      <rPr>
        <sz val="11"/>
        <rFont val="Calibri"/>
        <family val="2"/>
        <scheme val="minor"/>
      </rPr>
      <t xml:space="preserve">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Ericsson discloses s that a Guardian article reported that an electronics supplier in China was using students to work overtime in factories in China. It states that, while it was determined that the site in question was not used for products supplied to Ericsson, it "demanded an explanation of the circumstances and remediating actions from the supplier which was provided by the supplier." However, it does not clarify what the remedial outcomes were for workers in this second example. 
(also see 4.2.2.)
[Ericsson discloses a case reported in a media article involving undocumented labor and forced labor conditions in a textile supplier in Sweden. However, this is not relevant to ICT supply chains.]
</t>
    </r>
  </si>
  <si>
    <t xml:space="preserve">(1) Hoya discloses a Supplier Code of Conduct which it states its suppliers are required to adhere to. The code prohibits forced labor and trafficking, child labor, discrimination, and promotes freedom of association and collective bargaining. However freedom of association is limited to "suppliers shall conform with and respect all laws which confer to workers the right to..." which appears to refer to local laws.
(2) Yes. Home &gt; Supply Chain Management &gt; Supplier Code of Conduct 
(3) Not disclosed. The code is dated March 2018, but it is not clear if and how often it is reviewed or updated. 
(4) The company reports that the code is included in new supplier contracts, and suppliers must also sign a separate agreement to comply with the supplier code of conduct in their own business and supply chains. However, the company does not disclose what it does to communicate the code beyond this. 
(5) The company's Code states that "suppliers must also require their next tier suppliers to acknowledge and implement this Code". </t>
  </si>
  <si>
    <t xml:space="preserve">(1) Skyworks reports that it requires some sourcing staff (i.e., procurement) to undergo relevant RBA training modules. Furthermore, it states that it participates in webinars and other meetings to understand the risks associated with labor recruitment practices. 
(2) Not disclosed. The company's Supplier Sustainability Specification states that suppliers must ensure that training is implemented for those staff for whom it is necessary, but it is unclear whether this is related to suppliers' management or  workers. 
(3) Not disclosed. </t>
  </si>
  <si>
    <t>(1) Not disclosed. KLA-Tencor discloses requiring its suppliers to have  management systems in place that implement corrective actions. However, it does not disclose a process for responding to potential complaints and/or reported violations of policies, brought by supply chain workers, their representatives, or external investigations (beyond audits).
(2) Not disclosed.</t>
  </si>
  <si>
    <t xml:space="preserve">(1) Not disclosed. Under GRI reporting, Maxim Integrated mentions that stakeholders, which include societies and communities in which they operate, trade associations, and government and regulatory agencies, have raised issues around supplier management, human rights, and workers rights. However, the company does not disclose the identity of specific stakeholders or issues raised by them (i.e. whether these issues are related to forced labor and human trafficking in its supply chain). 
(2) Not disclosed. Maxim Integrated states that it supports the RBA mission by "undergoing rigorous RBA on-site audits and completing the RBA corporate and facility Self-Assessment Questionnaires." It publishes its data via the RBA-Online tool. It also hires the EICC to conduct  on-site audits at relevant manufacturing facilities regarding adherence to the EICC Code of Conduct. However, Maxim is not listed as a member of RBA. It also does not disclose other examples of participating in multi-stakeholder or industry initiatives focused on eradicating forced labor and human trafficking. </t>
  </si>
  <si>
    <t xml:space="preserve">(1) Not disclosed. Maxim Integrated mentions that it sources raw materials from approximately 50 suppliers located in North America, Europe, and Asia. However, it does not provide further details about its suppliers. 
(4) Not disclosed. Maxim Integrated discloses overall number of suppliers and their general location (see comment above) but does not provide details on its suppliers' workforce. </t>
  </si>
  <si>
    <t xml:space="preserve">(1) Maxim Integrated states that its suppliers can report concerns either directly through its Compliance Officer or anonymously through a third-party hotline. The latter is for reporting violations of its code of conduct, which covers forced labor and also applies to suppliers. While the mechanism is geared towards suppliers, it is publicly available, and as such can be used by suppliers' workers and their representatives.
(4) Not disclosed. Maxim Integrated does not provide data about the practical operation of the mechanism (i.e. number of grievances filed by supply chain workers or evaluation of mechanism). </t>
  </si>
  <si>
    <t xml:space="preserve">(1) In relation to "grievance mechanisms on human rights," the company states that "for outside stakeholders, the Group provides the Contact Sustainability form and is ready to receive a wide range of comments on our CSR activities, including human rights." The online form is publicly available on Fujifilm's corporate website, and as such can be accessed by suppliers' workers and their representatives. 
[Fujifilm's Human Rights Statement  says the company "encourages all Personnel of all the Group companies and its business partners to report any suspected or actual breach of this Statement." However, it is unclear whether this refers to suppliers management only, or also to suppliers workers and there are no publicly available details on how workers or their representatives could submit grievances.]
(4) Not disclosed. </t>
  </si>
  <si>
    <t xml:space="preserve">(1) Not disclosed. It discloses that it "recognizes the importance of government’s role in helping to end and prevent situations where abuses of workers are allowed to continue. We also raised this issue to the RBA in March 2016 and have begun participating in several related industry meetings and action committees as a next step to understand the best way to support a collaborative approach that includes industry, government and civil society for meaningful solutions to these serious and complex situations." However, it does not provide any additional detail on which governments it is referring to.
(2) LG Electronics discloses that it is an RBA member and that it has actively participated in RBA working groups since 2010. As above, it discloses that it "recognizes the importance of government’s role in helping to end and prevent situations where abuses of workers are allowed to continue. We also raised this issue to the RBA in March 2016 and have begun participating in several related industry meetings and action committees as a next step to understand the best way to support a collaborative approach that includes industry, government and civil society for meaningful solutions to these serious and complex situations." </t>
  </si>
  <si>
    <r>
      <t xml:space="preserve">2) </t>
    </r>
    <r>
      <rPr>
        <u/>
        <sz val="11"/>
        <rFont val="Calibri"/>
        <family val="2"/>
        <scheme val="minor"/>
      </rPr>
      <t>Detailed Scoring &amp; Research:</t>
    </r>
    <r>
      <rPr>
        <sz val="11"/>
        <rFont val="Calibri"/>
        <family val="2"/>
        <scheme val="minor"/>
      </rPr>
      <t xml:space="preserve"> Scores by indicator element, including information on forced labor allegations identified, comment text and sources</t>
    </r>
  </si>
  <si>
    <t>TSMC has set measurable and time-bound targets which include an awareness rate of supplier business conduct, an awareness of the whistleblower system, a commitment towards having critical suppliers "perform annual self assessments of their upstream suppliers" including signing the Supplier Code of Conduct which includes a provision on forced labor risks. It includes details such as long-term goals (with years), 2018 achievements, and 2019 targets. One of its 2019 targets is to have 100% of its first-tier suppliers to sign the TSMC Guidance on Supplier Business Conduct and to carry out internal training.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t>
  </si>
  <si>
    <t>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 
It does not report on progress against previous targets.</t>
  </si>
  <si>
    <t xml:space="preserve">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 </t>
  </si>
  <si>
    <t>Forward-looking targets: Dell discloses committing to audit 100% of its "high-risk materials suppliers and select service suppliers" by 2020. While it does not specify whether this goal includes forced labor in its audits, its report of its 2019 progress on this goal discloses use of RBA audits which include forced labor.
Reporting against previous targets: Dell discloses its progress on its 2019 targets so far and states that 97% of its high-risk suppliers' facilities underwent third-party audits based on the RBA Code of Conduct which includes provisions on forced labor. It also states that it addressed audit findings by requiring suppliers to complete corrective action plans.</t>
  </si>
  <si>
    <t>The company is required to report under the CTSTA</t>
  </si>
  <si>
    <r>
      <t>The company has relevant disclosure.</t>
    </r>
    <r>
      <rPr>
        <sz val="10"/>
        <color theme="0"/>
        <rFont val="Calibri"/>
        <family val="2"/>
        <scheme val="minor"/>
      </rPr>
      <t xml:space="preserve">
(yes / no/ N/A)</t>
    </r>
  </si>
  <si>
    <r>
      <t xml:space="preserve">4) </t>
    </r>
    <r>
      <rPr>
        <u/>
        <sz val="11"/>
        <color theme="1"/>
        <rFont val="Calibri"/>
        <family val="2"/>
        <scheme val="minor"/>
      </rPr>
      <t>Company Findings:</t>
    </r>
    <r>
      <rPr>
        <sz val="11"/>
        <color theme="1"/>
        <rFont val="Calibri"/>
        <family val="2"/>
        <scheme val="minor"/>
      </rPr>
      <t xml:space="preserve"> Overview of findings by company</t>
    </r>
  </si>
  <si>
    <t>Definition</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</si>
  <si>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</si>
  <si>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</si>
  <si>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</si>
  <si>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t>If company fulfills all 3 elements it receives additional 10 pts, i.e. points will add up to 100 pts. [Relevant for:
* 1.4 Training
* 3.3 Integration in Contracts
* 4.1 Recruitment Approach
* 4.4 Rights of Workers in Vulnerable Conditions
* 7.2 B2 Response to Allegations (where company denies the allegation)]</t>
  </si>
  <si>
    <t>PLEASE REFER TO TAB 2 FOR DETAILED RESEARCH FINDINGS</t>
  </si>
  <si>
    <t>Not Met</t>
  </si>
  <si>
    <t>Partially Met</t>
  </si>
  <si>
    <t>Met</t>
  </si>
  <si>
    <t>2020 KnowTheChain Benchmark score</t>
  </si>
  <si>
    <t>2020 KnowTheChain Tier</t>
  </si>
  <si>
    <t>Year of Inclusion</t>
  </si>
  <si>
    <t>Other (Including Technology Hardware)</t>
  </si>
  <si>
    <t>Disclosure under UK MSA</t>
  </si>
  <si>
    <t>Targets to Address Forced Labor</t>
  </si>
  <si>
    <t>The company (or its subsidiary) is required to report under the UK MSA.</t>
  </si>
  <si>
    <t>RBA member</t>
  </si>
  <si>
    <t>Non engaged</t>
  </si>
  <si>
    <t>Formal (Sent Links)</t>
  </si>
  <si>
    <t>Formal</t>
  </si>
  <si>
    <t>Informal</t>
  </si>
  <si>
    <t>Formal (Provided Additional Disclosure)</t>
  </si>
  <si>
    <t>Non Engaged</t>
  </si>
  <si>
    <t>Engagement with KnowTheChain 
(Apr2019 - Mar2020)</t>
  </si>
  <si>
    <t xml:space="preserve">AAC Technologies (2018), "2018 Sustainability Report," https://www.aactechnologies.com/uploadfile/2019/0508/AAC_SustainabilityRpt18_ENG_20190507_1557280606.pdf, p. 28. The company states that "in 2018, the Company maintained a list of 408 suppliers in PRC and Vietnam." </t>
  </si>
  <si>
    <t>Amphenol website, October 2019.</t>
  </si>
  <si>
    <t xml:space="preserve">Analog Devices (undated), "Ethics and Suppliers", https://www.analog.com/en/about-adi/sustainability/governance-ethics/ethics-suppliers.html. Accessed 8 December 2019. </t>
  </si>
  <si>
    <t xml:space="preserve">Company website, September 2019; Supply Chain Brain (8 January 2019), "More Companies Make Supply Chain Changes in China", https://www.supplychainbrain.com/articles/29204-more-companies-make-supply-chain-changes-in-china; The Motley Fool (6 May 2020), "Arista Networks Inc (ANET) Q1 2020 Earnings Call Transcript", https://www.fool.com/earnings/call-transcripts/2020/05/06/arista-networks-inc-anet-q1-2020-earnings-call-tra.aspx. </t>
  </si>
  <si>
    <t>Company website, August 2019</t>
  </si>
  <si>
    <t xml:space="preserve">Best Buy (2019), "Corporate Responsibility &amp; Sustainability Report," https://corporate.bestbuy.com/wp-content/uploads/2019/06/FY19-full-report-FINAL-1.pdf, p. 39 and 41.n Accessed 9 December 2019. The company discloses that it "partners with approximately 170 factories, mainly in China, to produce our private-label (or Exclusive Brands) products." A map under this description also includes USA (one supplier according to its audit report), Mexico, Vietnam, Thailand (and possibly South Korea?), in addition to China. </t>
  </si>
  <si>
    <r>
      <t xml:space="preserve">Company website, August 2019; 
</t>
    </r>
    <r>
      <rPr>
        <b/>
        <sz val="10"/>
        <color theme="1"/>
        <rFont val="Calibri"/>
        <family val="2"/>
        <scheme val="minor"/>
      </rPr>
      <t>China</t>
    </r>
    <r>
      <rPr>
        <sz val="10"/>
        <color theme="1"/>
        <rFont val="Calibri"/>
        <family val="2"/>
        <scheme val="minor"/>
      </rPr>
      <t xml:space="preserve">: Broadcom (21 December 2018), "Form 10-K" https://investors.broadcom.com/static-files/e6231f8d-76e3-422e-b647-931b3794d2cc, p. 42.
</t>
    </r>
    <r>
      <rPr>
        <b/>
        <sz val="10"/>
        <color theme="1"/>
        <rFont val="Calibri"/>
        <family val="2"/>
        <scheme val="minor"/>
      </rPr>
      <t>Malaysia [own operations]</t>
    </r>
    <r>
      <rPr>
        <sz val="10"/>
        <color theme="1"/>
        <rFont val="Calibri"/>
        <family val="2"/>
        <scheme val="minor"/>
      </rPr>
      <t>: New Straits Times (3 November 2017), "Malaysia welcomes global chipmaker Boradcom's continued expansion in Malaysia: MIDA", https://www.nst.com.my/business/2017/11/298841/malaysia-welcomes-global-chipmaker-broadcoms-continued-expansion-malaysia.</t>
    </r>
  </si>
  <si>
    <t>Reviewed March 2020
Supplier names (no addresses): 
Cisco Systems (2019), "Cisco Supplier List", https://www.cisco.com/c/dam/en_us/about/supply-chain/cisco-supplier-list.pdf.
Sourcing countries:
Cisco Systems (May, 2019), "2018 Corporate Social Responsibility Report, https://www.cisco.com/c/dam/assets/csr/pdf/CSR-Report-2018.pdf, p. 93. Accessed 9 December 2019. The company discloses a supplier map with manufacturing sites which includes China.</t>
  </si>
  <si>
    <t>Fujifilm, "4.5.4 Prevention and Mitigation of Adverse Impact on Human Rights and Progress", https://www.fujifilmholdings.com/en/sustainability/pdf/2019/society.pdf, p. 14.  Accessed 9 December 2019, The company discloses: "our primary suppliers in Japan, Europe, and the United States have been recongized as low CSR risk. In FY 2018, we have identified 46 suppliers with CSR risks in China and Vietnam"</t>
  </si>
  <si>
    <t xml:space="preserve">Hangzhou Hikvision Digital Technology (2019), "2018 Environmental, Social and Governance Report," https://oversea-download.hikvision.com//uploadfile/Investment%20Relationship/ESG%20Report/Hikvision%202018%20ESG%20Report.pdf, p. 47. Accessed 9 December 2019. </t>
  </si>
  <si>
    <t>Company website, October 2019</t>
  </si>
  <si>
    <r>
      <t xml:space="preserve">Company website, August 2019
</t>
    </r>
    <r>
      <rPr>
        <b/>
        <sz val="10"/>
        <color theme="1"/>
        <rFont val="Calibri"/>
        <family val="2"/>
        <scheme val="minor"/>
      </rPr>
      <t>China</t>
    </r>
    <r>
      <rPr>
        <sz val="10"/>
        <color theme="1"/>
        <rFont val="Calibri"/>
        <family val="2"/>
        <scheme val="minor"/>
      </rPr>
      <t>: Hoya (2019), "Hoya Report 2019", http://www.hoya.co.jp/english/ar2019/files/online_report2019_en.pdf, p. 42. [The company's supplier code is available in Chinese, Thai, Vietnamese and Korean.]</t>
    </r>
  </si>
  <si>
    <t>Maxim Integrated, "2019 Corporate Responsibility Report", https://s21.q4cdn.com/176677460/files/doc_downloads/2019/2019-Maxim-Corporate-Responsibility-Report.pdf, p. 36. Maxim Integrated mentions that it sources raw materials from approximately 50 suppliers located in North America, Europe, and Asia; Maxim Integrated (2019), "Form 10-K", http://www.annualreports.com/HostedData/AnnualReports/PDF/NASDAQ_MXIM_2019.pdf, p. 6. It states that "[i]ntegrated circuit assembly is performed by foreign assembly subcontractors, located in China [and] Malaysia.</t>
  </si>
  <si>
    <r>
      <t xml:space="preserve">Company website, October 2019
</t>
    </r>
    <r>
      <rPr>
        <b/>
        <sz val="10"/>
        <color theme="1"/>
        <rFont val="Calibri"/>
        <family val="2"/>
        <scheme val="minor"/>
      </rPr>
      <t xml:space="preserve">China </t>
    </r>
    <r>
      <rPr>
        <sz val="10"/>
        <color theme="1"/>
        <rFont val="Calibri"/>
        <family val="2"/>
        <scheme val="minor"/>
      </rPr>
      <t xml:space="preserve">(third party sources): *Australian Strategic Policy Institute (1 March 2020), "Uyghurs for sale: ‘Re-education’, forced labour and surveillance beyond Xinjiang", https://s3-ap-southeast-2.amazonaws.com/ad-aspi/2020-03/Uyghurs%20for%20sale_UPDATE-06MAR.pdf, pp. 5, 27, 34 and 36. [According to the parent company of the supplier's website, Dongguan Yidong Electronic Co. Ltd, "end customers include" Nintendo. The second connection is with Foxconn and is made through an FT article (source listed below).]
*Financial Times (9 July 2019), "Nintendo Switch to be made in Vietnam", https://www.ft.com/content/c6e99e34-a221-11e9-974c-ad1c6ab5efd1. </t>
    </r>
  </si>
  <si>
    <t>Company website, March 2020
* Nokia (13 May 2019), "People and Planet Report 2018", https://www.nokia.com/sites/default/files/2019-05/Nokia_People_and_Planet_Report_2018.pdf, p. 106. The report lists the following suppliers: Flextronics (Singapore), Foxconn (Taiwan), Jabil (USA), and Sanmina (USA).
Sourcing countries:
* Nokia (13 May 2019), "People and Planet Report 2018", https://www.nokia.com/sites/default/files/2019-05/Nokia_People_and_Planet_Report_2018.pdf, p. 109 and 111. Accessed 16 December 2019.: It states that supplier audits were undertaken in countries including Malaysia and China and that it conducted 11 training workshops for suppliers operating in high-risk countries incl. China, Colombia and Malaysia.</t>
  </si>
  <si>
    <t>NVIDIA (2019), "NVIDIA Corporate Social Responsibility Report", https://s22.q4cdn.com/364334381/files/doc_downloads/governance_documents/2019/FY2019-NVIDIA-CSR-Social-Responsibility.pdf, p. 25. 
NVIDIA discloses that Taiwan Semiconductor Manufacturing Company (TSMC) and Samsung manufacture its semiconductor wafers and that its two main contract manufacturers for company or partner-branded devices are Foxconn and BYD.
BYD has production bases in China. See
BYD About the Company, http://www.byd.com/en/CompanyIntro.html, accessed 13 December 2019.</t>
  </si>
  <si>
    <t>Sharp, "CSR / Environment," https://global.sharp/corporate/eco/social/procurement. Accessed 19 December 2019. The company lists the "number of suppliers that underwent CSR surveys in fiscal 2018," which includes China and Malaysia.</t>
  </si>
  <si>
    <t xml:space="preserve">Skyworks (2018) "Growing Sustainably 2018 Report", https://www.skyworksinc.com/-/media/SkyWorks/Documents/Sustainability/skyworks_sustainability.pdf, p. 7. Accessed 9 December 2019. Skyworks publishes a map of where its suppliers are based. </t>
  </si>
  <si>
    <t>Sourcing country - China:
* Ericsson (26 February 2019) "Modern Slavery and Human Trafficking Statement", https://www.ericsson.com/493221/assets/local/about-ericsson/sustainability-and-corporate-responsibility/documents/2018/ericsson_statement_on_modern_slavery_2018.pdf p. 4. Accessed 16 December 2019.
"Ericsson sources a large amount of products, components and services from China and India, identified as high-risk countries."</t>
  </si>
  <si>
    <t>Company website, September 2019</t>
  </si>
  <si>
    <r>
      <t xml:space="preserve">Company website, August 2019
</t>
    </r>
    <r>
      <rPr>
        <b/>
        <sz val="10"/>
        <color theme="1"/>
        <rFont val="Calibri"/>
        <family val="2"/>
        <scheme val="minor"/>
      </rPr>
      <t>China</t>
    </r>
    <r>
      <rPr>
        <sz val="10"/>
        <color theme="1"/>
        <rFont val="Calibri"/>
        <family val="2"/>
        <scheme val="minor"/>
      </rPr>
      <t xml:space="preserve"> (third party sources): *Australian Strategic Policy Institute (1 March 2020), "Uyghurs for sale: ‘Re-education’, forced labour and surveillance beyond Xinjiang", https://s3-ap-southeast-2.amazonaws.com/ad-aspi/2020-03/Uyghurs%20for%20sale_UPDATE-06MAR.pdf, pp. 5, 27, 31 and 36. [The connection with supplier O-Film Technology is made through the supplier's website. It states that it is a "strategic partner". The second connection in the report is with Foxconn. It cites an article (source listed below) as the source but the connection is made with FIH Mobile - stating that Foxconn is a 62% majority shareholder and only states that FIH Mobile lists Xiaomi "among its clientele”.]
*XDADevelopers (4 April 2019), "Foxconn, manufacturer of the Google Pixel 3, Nokia 9, and many other devices, is scaling back its mobile business", https://www.xda-developers.com/foxconn-scaling-back-mobile-business-manufacturer/.
*China Labor Watch (3 August 2018), "An Investigative Report on HEG Technology: A Samsung and Xiaomi Supplier Factory", http://www.chinalaborwatch.org/report/135. </t>
    </r>
  </si>
  <si>
    <t xml:space="preserve">Supplier list: 
*Xilinx, "Deepoly Technology Inc.", https://www.xilinx.com/alliance/memberlocator/1-y1x3zq.html. Accessed 9 December 2019. 
*Xilinx, "Alinx Electronic Technology (Shanghai) Co.,Ltd.", https://www.xilinx.com/alliance/memberlocator/1-t682fe.html. Accessed 9 December 2019. 
*Xilinx, "S2C Incorporated", https://www.xilinx.com/alliance/memberlocator/1-1qohhy.html. Accessed 9 December 2019. 
*Xilinx, "Whizz Systems", https://www.xilinx.com/alliance/memberlocator/1-64bn80.html. Accessed 9 December 2019. 
Xilinx does not have a document which lists its suppliers. However, it does have a database on its website (Xilinx Partner Progam) that allows you to search partners (not clear whether these are manufacturing suppliers, joint venture partners, etc.) by name and location. Several companies appeared when searching "China" (and thus marked "yes?"). However, no companies appeared when searching "Malaysia" (thus marked "no?"). </t>
  </si>
  <si>
    <t>China (manufacturing suppliers)</t>
  </si>
  <si>
    <t>Malaysia (manufacturing suppliers)</t>
  </si>
  <si>
    <t>Source &amp; Research timeframe</t>
  </si>
  <si>
    <t>Likely, but not disclosed</t>
  </si>
  <si>
    <t>Likely yes</t>
  </si>
  <si>
    <t>Likely no</t>
  </si>
  <si>
    <t>Sourcing from China (high-risk country)</t>
  </si>
  <si>
    <t>Sourcing from Malaysia (high-risk country)</t>
  </si>
  <si>
    <t>Not applicable</t>
  </si>
  <si>
    <t>Sourcing from High-Risk Countries</t>
  </si>
  <si>
    <t>Most electronics supply chains are based, at least in part, in countries that are at high risk for forced labor. The US Department of Labor identifies Malaysia and China, both major sourcing countries, as countries where electronics may be produced using forced labor. US Department of Labor (2018), “U.S. Department of Labor’s 2018 List of Goods Produced by Child Labor or
Forced Labor,” https://www.dol.gov/sites/dolgov/files/ILAB/ListofGoods.pdf, pp. 8-9.</t>
  </si>
  <si>
    <t>China (third party source): *Australian Strategic Policy Institute (1 March 2020), "Uyghurs for sale: ‘Re-education’, forced labour and surveillance beyond Xinjiang", https://s3-ap-southeast-2.amazonaws.com/ad-aspi/2020-03/Uyghurs%20for%20sale_UPDATE-06MAR.pdf, pp. 5, 27, 31 and 34. [The report states that it is listed as a strategic partner on the supplier O-Film’s website. The second connection is made through the website of parent company of the supplier Hubei Yihong Precision
Manufacturing Co. Ltd, Dongguan Yidong Electronic Co. Ltd, claiming their "end customers include… ZTE". A third connection is made with supplier, Sichuan Mianyang Jingweida Technology Co. Ltd through a local media source.]</t>
  </si>
  <si>
    <t>This document includes the following information</t>
  </si>
  <si>
    <t>5.0 Worker Voice</t>
  </si>
  <si>
    <t>Partially met</t>
  </si>
  <si>
    <t>Not met</t>
  </si>
  <si>
    <t xml:space="preserve">Amazon Supplier List, https://d39w7f4ix9f5s9.cloudfront.net/24/dd/8db91234456ebaaca24cdcdf5a77/current-supplier-list-2019-11-25.pdf, accessed 8 December 2019. </t>
  </si>
  <si>
    <t>Supplier list:
*Apple (2019), "Supplier List", https://www.apple.com/euro/supplier-responsibility/i/generic/pdf/Apple-Supplier-List.pdf. Accessed 19 December 2019.</t>
  </si>
  <si>
    <r>
      <t>Supplier list &amp; China:
(95% of HPE’s procurement expenditures for materials, manufacturing, and assembly):
Hewlett Packard Enterprise (revised June 2019), "Hewlett Packard Enterprise Suppliers", https://www.hpe.com/us/en/pdfViewer.html?docId=a00000377&amp;parentPage=/us/en/about/human-progress/supply-chain-responsibility&amp;resourceTitle=Hewlett+Packard+Enterprise+Suppliers+reference+guide. Accessed 16 December 2019.  Includes suppliers in China</t>
    </r>
    <r>
      <rPr>
        <b/>
        <sz val="10"/>
        <color theme="1"/>
        <rFont val="Calibri"/>
        <family val="2"/>
        <scheme val="minor"/>
      </rPr>
      <t>, but not Malaysia.</t>
    </r>
    <r>
      <rPr>
        <sz val="10"/>
        <color theme="1"/>
        <rFont val="Calibri"/>
        <family val="2"/>
        <scheme val="minor"/>
      </rPr>
      <t xml:space="preserve">
Malaysia:
* *Hewlett Packard Enterprise (approved 3 April 2019), "Statement Pursuant to the California Transparency in Supply Chains Act of 2010 and the UK Modern Slavery Act of 2015", https://assets.ext.hpe.com/is/content/hpedam/documents/a00005000-5999/a00005807/a00005807enw.pdf, p. 5. Accessed 16 December 2019.: "Supplier and recruitment agency training: Through Verité, HPE provided a two-day training in Malaysia on managing forced and bonded labor risks. HPE invited all suppliers in the region, and asked them to include their receiving and sending country agents. More than 40 participants attended, and hailed from Malaysia, Indonesia, Thailand, and the United States."</t>
    </r>
  </si>
  <si>
    <t xml:space="preserve">Supplier list: 
HP (July 2019), "HP Supplier List," http://h20195.www2.hp.com/V2/GetPDF.aspx/c03728062.pdf. Accessed 9 December 2019. </t>
  </si>
  <si>
    <t>Supplier list (names only):
*Microsoft (2019), "Microsoft Top 100 Production Suppliers," https://www.microsoft.com/en-us/corporate-responsibility/responsible-sourcing. Accessed 9 December 2019. 
Suppliers include e.g., DURACELL(CHINA)LIMITED, and AAC Technologies based in China.
Sourcing:
*Microsoft (2019), "Devices sustainability at Microsoft," https://aka.ms/devicessustainability, p. 57. Accessed 16 December 2019.: Reports about Malaysia in the context of responsible sourcing.</t>
  </si>
  <si>
    <t>Supplier list (names only): 
NXP (2018), "NXP Supplier List 2018", https://www.nxp.com/docs/en/supporting-information/2018-SUPPLIER-LIST.pdf. Accessed 16 December 2019. 
Sourcing countries:
*NXP Semiconductors (2019), "2018 Slavery and Human Trafficking Statement", https://www.nxp.com/docs/en/company-information/2018-NXP-MSA.pdf, p. 21, 22, and 10. Accessed 16 December 2019. 
"Analysis of our supply chain shows that our high priority suppliers are mostly in Asia where the top three high risks countries are Taiwan, China and Malaysia.."</t>
  </si>
  <si>
    <t>Supplier list/  sourcing:
Qualcomm, "Supply Chain Management", https://www.qualcomm.com/company/sustainability/priorities/sustainable-product-design/supply-chain-management. Accessed 13 December 2019.  
Qualcomm reports a list of the names (but not addresses) of its nine "primary" semiconductor manufacturing suppliers.
Its supplier Semiconductor Manufacturing International Corporation is based in China.</t>
  </si>
  <si>
    <t>Supplier list / sourcing:
*Samsung, "Supplier List", https://www.samsung.com/us/aboutsamsung/sustainability/supply-chain/supplier-list/. Accessed 16 December 2019. 
Both suppliers based in China and Malaysia are listed on the supplier list.</t>
  </si>
  <si>
    <t>China: 
Sony (2018), "Sustainability Report 2018", https://www.sony.net/SonyInfo/csr/library/reports/sis4ug000000jyws-att/CSR2018E_PDF_all.pdf, p. 142.  Accessed 16 December 2019: In fiscal 2017, the value of transactions with parts suppliers and OEM/ODM suppliers by geographic area was as follows: China (39%), Japan (22%), Asia-Pacific (21%), Europe (9%), the US (1%), and other areas (8%).
Malaysia:
*Sony (2018), "Sustainability Report 2018", https://www.sony.net/SonyInfo/csr/library/reports/sis4ug000000jyws-att/CSR2018E_PDF_all.pdf, p. 148. Accessed 16 December 2019. 
https://www.sony.net/SonyInfo/csr/library/reports/sis4ug000000jyws-att/CSR2018E_PDF_all.pdf</t>
  </si>
  <si>
    <t xml:space="preserve">Supplier list:
*Dell (updated May 2019), "Dell Suppliers", https://i.dell.com/sites/doccontent/corporate/corp-comm/en/Documents/dell-suppliers.pdf?newtab=true&amp;newtab=true. </t>
  </si>
  <si>
    <t>Sourcing countries:
* Hitachi (2018), "Sustainability Report 2018", http://www.hitachi.com/sustainability/download/pdf/en_sustainability2018.pdf, p. 71. Accessed 9 December 2019. 
*Hitachi Europe (August 2019), "Modern Slavery Act Transparency Statement," https://www.hitachi.eu/en-gb/modern-slavery-act. Accessed 9 December 2019. 
The company makes reference to 30,000 suppliers. The company's European subsidiary states the following with regards to its supply chains: "We have approximately 50 active trade suppliers (of which 14 are Hitachi Group companies) that supply either complete products or components of our products. Half of these are based in the UK or Japan. One fifth of our trade suppliers are based in countries identified as posing a high risk of modern slavery, namely China (including Hong Kong), Greece, Malaysia, Thailand and Turkey.  The others are based in other lower risk European countries, Australia, Singapore and the US. We have approximately 1260 further suppliers which are categorised as non-trade. They supply everything used for our operations that is not a product or product component.  Over 70% of these suppliers are located in the UK and Japan, while less than 4% are based in higher risk countries including China, Egypt, India, Oman, Qatar, Romania, Russia, Saudi Arabia and Turkey."</t>
  </si>
  <si>
    <t xml:space="preserve">Company website, October 2019
Malasyia (third party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t>
  </si>
  <si>
    <t>Supplier names:
*Intel Corporation (2018), "Corporate Responsibility Report", http://csrreportbuilder.intel.com/pdfbuilder/pdfs/CSR-2018-Full-Report.pdf, p. 67. Accessed 16 December 2019. 
Sourcing countries:
*Intel Corporation (2018), "Corporate Responsibility Report", http://csrreportbuilder.intel.com/pdfbuilder/pdfs/CSR-2018-Full-Report.pdf, p. 40 and 44. Accessed 16 December 2019. : The following seems to imply sourcing from China and Malaysia: 
"Our complimentary Supplier Sustainability Resource Center—open to all suppliers—has information on 19 critical topics, such as management systems, working hours, social insurance in China, RBA Code changes, and lean manufacturing." 
"Intel, HP Inc., Seagate, and Western Digital also co-sponsored an in-depth workshop with suppliers and recruiting and labor agents in Malaysia, Singapore, and Thailand."</t>
  </si>
  <si>
    <r>
      <t xml:space="preserve">Company website, August 2019
</t>
    </r>
    <r>
      <rPr>
        <b/>
        <sz val="10"/>
        <color theme="1"/>
        <rFont val="Calibri"/>
        <family val="2"/>
        <scheme val="minor"/>
      </rPr>
      <t>Malaysia</t>
    </r>
    <r>
      <rPr>
        <sz val="10"/>
        <color theme="1"/>
        <rFont val="Calibri"/>
        <family val="2"/>
        <scheme val="minor"/>
      </rPr>
      <t>: *Blocks &amp; Files (17 March 2020), "California shelter in place forces LAM Research to shut up shop for three weeks", https://blocksandfiles.com/2020/03/17/lam-research-halts-california-operations-shelter-in-pace/. Accessed 26 May 2020.</t>
    </r>
  </si>
  <si>
    <r>
      <t xml:space="preserve">Company website, August 2019 
</t>
    </r>
    <r>
      <rPr>
        <b/>
        <sz val="10"/>
        <color theme="1"/>
        <rFont val="Calibri"/>
        <family val="2"/>
        <scheme val="minor"/>
      </rPr>
      <t xml:space="preserve">China </t>
    </r>
    <r>
      <rPr>
        <sz val="10"/>
        <color theme="1"/>
        <rFont val="Calibri"/>
        <family val="2"/>
        <scheme val="minor"/>
      </rPr>
      <t xml:space="preserve">(third party source): Australian Strategic Policy Institute (1 March 2020), "Uyghurs for sale: ‘Re-education’, forced labour and surveillance beyond Xinjiang", https://s3-ap-southeast-2.amazonaws.com/ad-aspi/2020-03/Uyghurs%20for%20sale_UPDATE-06MAR.pdf, pp. 5, 25, 27, 31 and 33. [The connection with LG Display is made through the supplier Highbroad's website. The connection between LG and supplier, O-Film Technology Co. Ltd. is made through the supplier's website on which it is listed as a "strategic partner".]
</t>
    </r>
    <r>
      <rPr>
        <b/>
        <sz val="10"/>
        <color theme="1"/>
        <rFont val="Calibri"/>
        <family val="2"/>
        <scheme val="minor"/>
      </rPr>
      <t xml:space="preserve">Malaysia </t>
    </r>
    <r>
      <rPr>
        <sz val="10"/>
        <color theme="1"/>
        <rFont val="Calibri"/>
        <family val="2"/>
        <scheme val="minor"/>
      </rPr>
      <t xml:space="preserve">(third party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LG Electronics. </t>
    </r>
  </si>
  <si>
    <t>Company website, August 2019
Sourcing country - China:
*Panasonic (undated), "Society", https://www.panasonic.com/uk/corporate/sustainability/society.html#Supply_Chain. Accessed 16 December 2019.
"We also have CSR supplier meetings in China and Southeast Asia. In China, around 400 suppliers have attended"
Malaysia (third party source):
The Guardian,  "Samsung and Panasonic accused over supply chain labour abuses in Malaysia," https://www.theguardian.com/global-development/2016/nov/21/samsung-panasonic-accused-over-supply-chain-labour-abuses-malaysia. Accessed 21 October 2019.: The Guardian interviewed 30 Nepalese migrants working for both Samsung and Panasonic in Malaysia. The workers making parts for Panasonic were employed by subcontracting companies.  The workers alleged that they were deceived about pay, had their passports confiscated on arrival, were charged recruitment fees of up to £1000, and had to pay large fines if they wanted to leave before the end of their contract.</t>
  </si>
  <si>
    <t xml:space="preserve">Company website, October 2019
Malaysia (third party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STMicroelectronics. </t>
  </si>
  <si>
    <t>Supplier list:
*TSMC (24 May 2017), "Corporate Social Responsibility Report", http://www.tsmc.com/download/csr/2016_tsmc_csr/english/pdf/e_all.pdf, p. 50-52. Accessed 16 December 2019.</t>
  </si>
  <si>
    <t xml:space="preserve">Malaysia (third party source):
* Danwatch "Forced labour behind your screen", accessed 16 July 2019: https://danwatch.dk/en/undersoegelse/forced-labour-in-your-electronics/. See specifically: "Forced labour behind European electronics", accessed 16 July 2019: https://danwatch.dk/en/undersoegelse/forced-labour-behind-european-electronics/.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Texas Instruments. </t>
  </si>
  <si>
    <t>Sourcing countries:
Likely sourcing from China and Malaysia:
*Walmart, "Electronics for the U.S. Retail Market Supply Chain," https://corporate.walmart.com/responsible-sourcing/electronics-for-the-us-retail-market-supply-chain. Accessed 16 December 2019.
"Governments, industry organizations and NGOs, including the U.S. Department of Labor and Verité, have identified the electronics supply chains in China and Malaysia as posing potentially higher risks for forced and underage labor. Walmart is helping mitigate potential risks in the Electronics supply chain, and in FY19, we expanded our focus from China and Malaysia to the global Walmart U.S. and Sam’s Club U.S. retail market supply chains."
China:
*Walmart, "Electronics for the U.S. Retail Market Supply Chain," https://corporate.walmart.com/responsible-sourcing/electronics-for-the-us-retail-market-supply-chain. Accessed 16 December 2019.: "Walmart discloses that it hosted an electronics supplier forum in China in September 2018"</t>
  </si>
  <si>
    <t xml:space="preserve">Indicator Score
</t>
  </si>
  <si>
    <r>
      <t xml:space="preserve">2020 KnowTheChain Information and Communications Technology (ICT) Benchmark - Full Data Set
</t>
    </r>
    <r>
      <rPr>
        <sz val="11"/>
        <color theme="1"/>
        <rFont val="Calibri"/>
        <family val="2"/>
        <scheme val="minor"/>
      </rPr>
      <t>(Date: 4 June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</si>
</sst>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_(* #,##0.00_);_(* \(#,##0.00\);_(* &quot;-&quot;??_);_(@_)"/>
    <numFmt numFmtId="165" formatCode="0.0"/>
    <numFmt numFmtId="166" formatCode="_(* #,##0_);_(* \(#,##0\);_(* &quot;-&quot;??_);_(@_)"/>
    <numFmt numFmtId="167" formatCode="_-* #,##0_-;\-* #,##0_-;_-* &quot;-&quot;??_-;_-@_-"/>
  </numFmts>
  <fonts count="54">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b/>
      <sz val="11"/>
      <name val="Calibri"/>
      <family val="2"/>
      <scheme val="minor"/>
    </font>
    <font>
      <b/>
      <sz val="11"/>
      <color rgb="FFFF0000"/>
      <name val="Calibri"/>
      <family val="2"/>
      <scheme val="minor"/>
    </font>
    <font>
      <sz val="11"/>
      <name val="Calibri"/>
      <family val="2"/>
      <scheme val="minor"/>
    </font>
    <font>
      <b/>
      <sz val="12"/>
      <name val="Calibri"/>
      <family val="2"/>
      <scheme val="minor"/>
    </font>
    <font>
      <sz val="11"/>
      <color theme="1"/>
      <name val="Calibri"/>
      <family val="2"/>
    </font>
    <font>
      <b/>
      <sz val="11"/>
      <color theme="1"/>
      <name val="Calibri"/>
      <family val="2"/>
    </font>
    <font>
      <sz val="11"/>
      <name val="Calibri"/>
      <family val="2"/>
    </font>
    <font>
      <sz val="11"/>
      <color theme="9"/>
      <name val="Calibri"/>
      <family val="2"/>
      <scheme val="minor"/>
    </font>
    <font>
      <sz val="10"/>
      <name val="Calibri"/>
      <family val="2"/>
    </font>
    <font>
      <b/>
      <sz val="10"/>
      <name val="Calibri"/>
      <family val="2"/>
    </font>
    <font>
      <b/>
      <sz val="11"/>
      <name val="Calibri (Body)"/>
    </font>
    <font>
      <sz val="10"/>
      <name val="Calibri"/>
      <family val="2"/>
      <scheme val="minor"/>
    </font>
    <font>
      <sz val="8"/>
      <name val="Calibri"/>
      <family val="2"/>
      <scheme val="minor"/>
    </font>
    <font>
      <b/>
      <sz val="10"/>
      <color theme="5"/>
      <name val="Calibri"/>
      <family val="2"/>
    </font>
    <font>
      <sz val="11"/>
      <color theme="0"/>
      <name val="Calibri"/>
      <family val="2"/>
      <scheme val="minor"/>
    </font>
    <font>
      <strike/>
      <sz val="11"/>
      <name val="Calibri"/>
      <family val="2"/>
      <scheme val="minor"/>
    </font>
    <font>
      <b/>
      <strike/>
      <sz val="11"/>
      <name val="Calibri"/>
      <family val="2"/>
      <scheme val="minor"/>
    </font>
    <font>
      <sz val="11"/>
      <color rgb="FFFF0000"/>
      <name val="Calibri"/>
      <family val="2"/>
      <scheme val="minor"/>
    </font>
    <font>
      <u/>
      <sz val="11"/>
      <color theme="10"/>
      <name val="Calibri"/>
      <family val="2"/>
      <scheme val="minor"/>
    </font>
    <font>
      <sz val="11"/>
      <color theme="5"/>
      <name val="Calibri"/>
      <family val="2"/>
      <scheme val="minor"/>
    </font>
    <font>
      <sz val="11"/>
      <color rgb="FFFFC000"/>
      <name val="Calibri"/>
      <family val="2"/>
      <scheme val="minor"/>
    </font>
    <font>
      <sz val="11"/>
      <color rgb="FFFF0000"/>
      <name val="Calibri (Body)"/>
    </font>
    <font>
      <sz val="11"/>
      <color rgb="FF00B050"/>
      <name val="Calibri"/>
      <family val="2"/>
      <scheme val="minor"/>
    </font>
    <font>
      <i/>
      <sz val="11"/>
      <name val="Calibri"/>
      <family val="2"/>
      <scheme val="minor"/>
    </font>
    <font>
      <sz val="11"/>
      <name val="Calibri (Body)"/>
    </font>
    <font>
      <sz val="11"/>
      <color theme="9"/>
      <name val="Calibri (Body)"/>
    </font>
    <font>
      <sz val="11"/>
      <color rgb="FF000000"/>
      <name val="Calibri"/>
      <family val="2"/>
      <scheme val="minor"/>
    </font>
    <font>
      <b/>
      <sz val="10"/>
      <color rgb="FFFFFFFF"/>
      <name val="Calibri"/>
      <family val="2"/>
      <scheme val="minor"/>
    </font>
    <font>
      <b/>
      <sz val="10"/>
      <color theme="0"/>
      <name val="Calibri"/>
      <family val="2"/>
      <scheme val="minor"/>
    </font>
    <font>
      <b/>
      <sz val="10"/>
      <color theme="1"/>
      <name val="Calibri"/>
      <family val="2"/>
      <scheme val="minor"/>
    </font>
    <font>
      <b/>
      <sz val="10"/>
      <name val="Calibri"/>
      <family val="2"/>
      <scheme val="minor"/>
    </font>
    <font>
      <sz val="10"/>
      <color theme="0"/>
      <name val="Calibri"/>
      <family val="2"/>
      <scheme val="minor"/>
    </font>
    <font>
      <u/>
      <sz val="10"/>
      <color theme="10"/>
      <name val="Calibri"/>
      <family val="2"/>
      <scheme val="minor"/>
    </font>
    <font>
      <sz val="10"/>
      <color theme="5"/>
      <name val="Calibri"/>
      <family val="2"/>
      <scheme val="minor"/>
    </font>
    <font>
      <sz val="10"/>
      <color theme="9"/>
      <name val="Calibri"/>
      <family val="2"/>
      <scheme val="minor"/>
    </font>
    <font>
      <b/>
      <sz val="11"/>
      <color theme="9"/>
      <name val="Calibri"/>
      <family val="2"/>
      <scheme val="minor"/>
    </font>
    <font>
      <sz val="11"/>
      <color theme="3"/>
      <name val="Calibri"/>
      <family val="2"/>
      <scheme val="minor"/>
    </font>
    <font>
      <sz val="11"/>
      <color theme="9" tint="-0.249977111117893"/>
      <name val="Calibri (Body)"/>
    </font>
    <font>
      <sz val="11"/>
      <color theme="9" tint="-0.249977111117893"/>
      <name val="Calibri"/>
      <family val="2"/>
      <scheme val="minor"/>
    </font>
    <font>
      <u/>
      <sz val="11"/>
      <name val="Calibri"/>
      <family val="2"/>
      <scheme val="minor"/>
    </font>
    <font>
      <u/>
      <sz val="11"/>
      <color theme="1"/>
      <name val="Calibri"/>
      <family val="2"/>
      <scheme val="minor"/>
    </font>
    <font>
      <u/>
      <sz val="10"/>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theme="4"/>
        <bgColor indexed="64"/>
      </patternFill>
    </fill>
    <fill>
      <patternFill patternType="solid">
        <fgColor theme="2" tint="-0.249977111117893"/>
        <bgColor rgb="FF000000"/>
      </patternFill>
    </fill>
    <fill>
      <patternFill patternType="solid">
        <fgColor theme="4"/>
        <bgColor theme="6" tint="0.79998168889431442"/>
      </patternFill>
    </fill>
    <fill>
      <patternFill patternType="solid">
        <fgColor theme="0" tint="-4.9989318521683403E-2"/>
        <bgColor theme="6"/>
      </patternFill>
    </fill>
    <fill>
      <patternFill patternType="solid">
        <fgColor theme="5" tint="0.79998168889431442"/>
        <bgColor theme="6" tint="0.59999389629810485"/>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theme="6" tint="0.79998168889431442"/>
      </patternFill>
    </fill>
    <fill>
      <patternFill patternType="solid">
        <fgColor theme="7"/>
        <bgColor theme="6" tint="0.79998168889431442"/>
      </patternFill>
    </fill>
    <fill>
      <patternFill patternType="solid">
        <fgColor rgb="FFFF0000"/>
        <bgColor indexed="64"/>
      </patternFill>
    </fill>
  </fills>
  <borders count="30">
    <border>
      <left/>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top/>
      <bottom/>
      <diagonal/>
    </border>
    <border>
      <left style="thin">
        <color rgb="FFFFFFFF"/>
      </left>
      <right style="thin">
        <color rgb="FFFFFFFF"/>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style="thin">
        <color auto="1"/>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right/>
      <top/>
      <bottom style="thin">
        <color rgb="FFFFFFFF"/>
      </bottom>
      <diagonal/>
    </border>
    <border>
      <left/>
      <right/>
      <top style="thin">
        <color rgb="FFFFFFFF"/>
      </top>
      <bottom/>
      <diagonal/>
    </border>
  </borders>
  <cellStyleXfs count="6">
    <xf numFmtId="0" fontId="0" fillId="0" borderId="0"/>
    <xf numFmtId="9"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0" fontId="30" fillId="0" borderId="0" applyNumberFormat="0" applyFill="0" applyBorder="0" applyAlignment="0" applyProtection="0"/>
    <xf numFmtId="44" fontId="11" fillId="0" borderId="0" applyFont="0" applyFill="0" applyBorder="0" applyAlignment="0" applyProtection="0"/>
  </cellStyleXfs>
  <cellXfs count="499">
    <xf numFmtId="0" fontId="0" fillId="0" borderId="0" xfId="0"/>
    <xf numFmtId="0" fontId="0" fillId="0" borderId="0" xfId="0" applyAlignment="1">
      <alignment horizont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17" borderId="0" xfId="0" applyFill="1" applyAlignment="1">
      <alignment horizontal="center" vertical="center"/>
    </xf>
    <xf numFmtId="0" fontId="0" fillId="17" borderId="0" xfId="0" applyFill="1" applyAlignment="1">
      <alignment horizontal="center" vertical="center" wrapText="1"/>
    </xf>
    <xf numFmtId="0" fontId="0" fillId="14" borderId="0" xfId="0" applyFill="1" applyAlignment="1">
      <alignment horizontal="center" vertical="center"/>
    </xf>
    <xf numFmtId="0" fontId="0" fillId="14" borderId="0" xfId="0" applyFill="1" applyAlignment="1">
      <alignment horizontal="center" vertical="center" wrapText="1"/>
    </xf>
    <xf numFmtId="0" fontId="0" fillId="4" borderId="0" xfId="0" applyFill="1" applyAlignment="1">
      <alignment horizontal="center" vertical="center"/>
    </xf>
    <xf numFmtId="0" fontId="0" fillId="0" borderId="0" xfId="0" applyAlignment="1">
      <alignment vertical="center"/>
    </xf>
    <xf numFmtId="0" fontId="0" fillId="19" borderId="0" xfId="0" applyFill="1" applyAlignment="1">
      <alignment horizontal="center" vertical="center"/>
    </xf>
    <xf numFmtId="0" fontId="0" fillId="19" borderId="0" xfId="0" applyFill="1" applyAlignment="1">
      <alignment horizontal="center" vertical="center" wrapText="1"/>
    </xf>
    <xf numFmtId="0" fontId="7" fillId="10" borderId="18" xfId="0" applyFont="1" applyFill="1" applyBorder="1" applyAlignment="1">
      <alignment horizontal="center" vertical="center" wrapText="1"/>
    </xf>
    <xf numFmtId="0" fontId="16" fillId="0" borderId="16" xfId="0" applyFont="1" applyBorder="1" applyAlignment="1">
      <alignment vertical="center" wrapText="1"/>
    </xf>
    <xf numFmtId="0" fontId="18" fillId="0" borderId="16" xfId="0" applyFont="1" applyBorder="1" applyAlignment="1">
      <alignment vertical="center" wrapText="1"/>
    </xf>
    <xf numFmtId="0" fontId="0" fillId="0" borderId="16" xfId="0" applyBorder="1" applyAlignment="1">
      <alignment vertical="center"/>
    </xf>
    <xf numFmtId="166" fontId="0" fillId="0" borderId="0" xfId="2" applyNumberFormat="1" applyFont="1" applyAlignment="1">
      <alignment horizontal="center" vertical="center"/>
    </xf>
    <xf numFmtId="0" fontId="0" fillId="0" borderId="0" xfId="0" applyAlignment="1">
      <alignment horizontal="center" vertical="center"/>
    </xf>
    <xf numFmtId="0" fontId="1" fillId="3" borderId="0" xfId="0" applyFont="1" applyFill="1" applyAlignment="1">
      <alignment horizontal="center" vertical="center"/>
    </xf>
    <xf numFmtId="0" fontId="0" fillId="0" borderId="16" xfId="0" applyBorder="1" applyAlignment="1">
      <alignment horizontal="center" vertical="center"/>
    </xf>
    <xf numFmtId="0" fontId="2" fillId="0" borderId="0" xfId="0" applyFont="1"/>
    <xf numFmtId="1" fontId="0" fillId="0" borderId="0" xfId="0" applyNumberFormat="1"/>
    <xf numFmtId="0" fontId="2" fillId="14" borderId="20" xfId="0" applyFont="1" applyFill="1" applyBorder="1" applyAlignment="1">
      <alignment horizontal="center" vertical="center"/>
    </xf>
    <xf numFmtId="0" fontId="2" fillId="0" borderId="16" xfId="0" applyFont="1" applyBorder="1" applyAlignment="1">
      <alignment vertical="center"/>
    </xf>
    <xf numFmtId="1" fontId="2" fillId="17" borderId="16" xfId="0" applyNumberFormat="1" applyFont="1" applyFill="1" applyBorder="1" applyAlignment="1">
      <alignment horizontal="center" vertical="center"/>
    </xf>
    <xf numFmtId="1" fontId="2" fillId="21" borderId="16" xfId="0" applyNumberFormat="1" applyFont="1" applyFill="1" applyBorder="1" applyAlignment="1">
      <alignment horizontal="center" vertical="center"/>
    </xf>
    <xf numFmtId="0" fontId="2" fillId="22" borderId="16" xfId="0" applyFont="1" applyFill="1" applyBorder="1" applyAlignment="1">
      <alignment horizontal="center" vertical="center"/>
    </xf>
    <xf numFmtId="0" fontId="0" fillId="4" borderId="0" xfId="0" applyFill="1" applyAlignment="1">
      <alignment horizontal="center" vertical="center" wrapText="1"/>
    </xf>
    <xf numFmtId="1" fontId="2" fillId="15" borderId="16" xfId="0" applyNumberFormat="1" applyFont="1" applyFill="1" applyBorder="1" applyAlignment="1">
      <alignment horizontal="center" vertical="center"/>
    </xf>
    <xf numFmtId="1" fontId="2" fillId="14" borderId="16" xfId="0" applyNumberFormat="1" applyFont="1" applyFill="1" applyBorder="1" applyAlignment="1">
      <alignment horizontal="center" vertical="center"/>
    </xf>
    <xf numFmtId="0" fontId="0" fillId="0" borderId="0" xfId="0" applyAlignment="1">
      <alignment wrapText="1"/>
    </xf>
    <xf numFmtId="0" fontId="8" fillId="0" borderId="0" xfId="0" applyFont="1"/>
    <xf numFmtId="1" fontId="0" fillId="0" borderId="16" xfId="0" applyNumberFormat="1" applyBorder="1" applyAlignment="1">
      <alignment vertical="center"/>
    </xf>
    <xf numFmtId="0" fontId="2" fillId="14" borderId="16" xfId="0" applyFont="1" applyFill="1" applyBorder="1" applyAlignment="1">
      <alignment horizontal="center" vertical="center"/>
    </xf>
    <xf numFmtId="1" fontId="0" fillId="9" borderId="0" xfId="0" applyNumberFormat="1" applyFill="1" applyAlignment="1">
      <alignment horizontal="center" vertical="center"/>
    </xf>
    <xf numFmtId="1" fontId="0" fillId="0" borderId="16" xfId="0" applyNumberFormat="1" applyBorder="1" applyAlignment="1">
      <alignment horizontal="center" vertical="center"/>
    </xf>
    <xf numFmtId="0" fontId="14" fillId="20" borderId="16" xfId="0" applyFont="1" applyFill="1" applyBorder="1" applyAlignment="1">
      <alignment vertical="center"/>
    </xf>
    <xf numFmtId="0" fontId="6" fillId="9" borderId="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20" borderId="16" xfId="0" applyFont="1" applyFill="1" applyBorder="1" applyAlignment="1">
      <alignment horizontal="center" vertical="center"/>
    </xf>
    <xf numFmtId="1" fontId="2" fillId="27" borderId="16" xfId="0" applyNumberFormat="1" applyFont="1" applyFill="1" applyBorder="1" applyAlignment="1">
      <alignment horizontal="center" vertical="center"/>
    </xf>
    <xf numFmtId="0" fontId="14" fillId="20" borderId="0" xfId="0" applyFont="1" applyFill="1" applyAlignment="1">
      <alignment wrapText="1"/>
    </xf>
    <xf numFmtId="0" fontId="14" fillId="0" borderId="0" xfId="0" applyFont="1"/>
    <xf numFmtId="0" fontId="0" fillId="0" borderId="16" xfId="0" applyBorder="1" applyAlignment="1"/>
    <xf numFmtId="0" fontId="0" fillId="0" borderId="0" xfId="0" applyAlignment="1"/>
    <xf numFmtId="0" fontId="0" fillId="0" borderId="0" xfId="0" applyAlignment="1">
      <alignment horizontal="left"/>
    </xf>
    <xf numFmtId="0" fontId="14" fillId="20" borderId="16" xfId="0" applyFont="1" applyFill="1" applyBorder="1" applyAlignment="1">
      <alignment horizontal="left" vertical="center"/>
    </xf>
    <xf numFmtId="0" fontId="2" fillId="0" borderId="0" xfId="0" applyFont="1" applyAlignment="1">
      <alignment vertical="center" wrapText="1"/>
    </xf>
    <xf numFmtId="0" fontId="0" fillId="0" borderId="0" xfId="0" applyAlignment="1">
      <alignment horizontal="center" vertical="center" wrapText="1"/>
    </xf>
    <xf numFmtId="0" fontId="14" fillId="0" borderId="0" xfId="0" applyFont="1" applyAlignment="1">
      <alignment horizontal="center" vertical="center"/>
    </xf>
    <xf numFmtId="0" fontId="2" fillId="0" borderId="0" xfId="0" applyFont="1" applyAlignment="1">
      <alignment wrapText="1"/>
    </xf>
    <xf numFmtId="167" fontId="14" fillId="0" borderId="16" xfId="2" applyNumberFormat="1" applyFont="1" applyBorder="1" applyAlignment="1">
      <alignment vertical="top" wrapText="1"/>
    </xf>
    <xf numFmtId="0" fontId="10" fillId="11" borderId="0" xfId="0" applyFont="1" applyFill="1" applyAlignment="1">
      <alignment horizontal="center" vertical="center" wrapText="1"/>
    </xf>
    <xf numFmtId="0" fontId="0" fillId="20" borderId="0" xfId="0" applyFont="1" applyFill="1" applyAlignment="1">
      <alignment horizontal="center" wrapText="1"/>
    </xf>
    <xf numFmtId="0" fontId="0" fillId="20" borderId="7" xfId="0" applyFont="1" applyFill="1" applyBorder="1" applyAlignment="1">
      <alignment horizontal="center" wrapText="1"/>
    </xf>
    <xf numFmtId="0" fontId="0" fillId="0" borderId="0" xfId="0" applyFont="1"/>
    <xf numFmtId="0" fontId="2" fillId="14" borderId="20" xfId="0" applyFont="1" applyFill="1" applyBorder="1" applyAlignment="1">
      <alignment horizontal="center" vertical="center" wrapText="1"/>
    </xf>
    <xf numFmtId="0" fontId="2" fillId="0" borderId="0" xfId="0" applyFont="1" applyAlignment="1"/>
    <xf numFmtId="1" fontId="0" fillId="30" borderId="16" xfId="0" applyNumberFormat="1" applyFont="1" applyFill="1" applyBorder="1" applyAlignment="1">
      <alignment horizontal="center" vertical="center"/>
    </xf>
    <xf numFmtId="0" fontId="0" fillId="20" borderId="16" xfId="0" applyFont="1" applyFill="1" applyBorder="1" applyAlignment="1">
      <alignment horizontal="center" vertical="center"/>
    </xf>
    <xf numFmtId="0" fontId="14" fillId="20" borderId="16" xfId="0" applyFont="1" applyFill="1" applyBorder="1" applyAlignment="1">
      <alignment horizontal="left"/>
    </xf>
    <xf numFmtId="0" fontId="12" fillId="20" borderId="16" xfId="0" applyFont="1" applyFill="1" applyBorder="1" applyAlignment="1">
      <alignment vertical="center"/>
    </xf>
    <xf numFmtId="166" fontId="14" fillId="20" borderId="16" xfId="2" applyNumberFormat="1" applyFont="1" applyFill="1" applyBorder="1" applyAlignment="1">
      <alignment horizontal="center" vertical="center"/>
    </xf>
    <xf numFmtId="0" fontId="23" fillId="30" borderId="16" xfId="0" applyFont="1" applyFill="1" applyBorder="1" applyAlignment="1">
      <alignment horizontal="center" vertical="center"/>
    </xf>
    <xf numFmtId="1" fontId="14" fillId="20" borderId="16" xfId="0" applyNumberFormat="1" applyFont="1" applyFill="1" applyBorder="1" applyAlignment="1">
      <alignment horizontal="center" vertical="center"/>
    </xf>
    <xf numFmtId="0" fontId="14" fillId="20" borderId="0" xfId="0" applyFont="1" applyFill="1" applyAlignment="1">
      <alignment vertical="center"/>
    </xf>
    <xf numFmtId="0" fontId="23" fillId="31" borderId="16" xfId="0" applyFont="1" applyFill="1" applyBorder="1" applyAlignment="1">
      <alignment horizontal="center" vertical="center"/>
    </xf>
    <xf numFmtId="0" fontId="14" fillId="20" borderId="0" xfId="0" applyFont="1" applyFill="1"/>
    <xf numFmtId="0" fontId="12" fillId="20" borderId="16" xfId="0" applyFont="1" applyFill="1" applyBorder="1" applyAlignment="1">
      <alignment vertical="center" wrapText="1"/>
    </xf>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2" fillId="17" borderId="0" xfId="0" applyFont="1" applyFill="1" applyAlignment="1">
      <alignment horizontal="center" vertical="center" wrapText="1"/>
    </xf>
    <xf numFmtId="0" fontId="0" fillId="0" borderId="0" xfId="0" pivotButton="1"/>
    <xf numFmtId="1" fontId="12" fillId="9" borderId="0" xfId="0" applyNumberFormat="1" applyFont="1" applyFill="1" applyBorder="1" applyAlignment="1">
      <alignment horizontal="center" vertical="center" wrapText="1"/>
    </xf>
    <xf numFmtId="1" fontId="0" fillId="20" borderId="16" xfId="0" applyNumberFormat="1" applyFont="1" applyFill="1" applyBorder="1" applyAlignment="1">
      <alignment horizontal="center" vertical="center"/>
    </xf>
    <xf numFmtId="0" fontId="14" fillId="20" borderId="16" xfId="0" applyFont="1" applyFill="1" applyBorder="1" applyAlignment="1">
      <alignment horizontal="center"/>
    </xf>
    <xf numFmtId="0" fontId="9" fillId="10" borderId="18" xfId="0" applyFont="1" applyFill="1" applyBorder="1" applyAlignment="1">
      <alignment horizontal="left" vertical="top" wrapText="1"/>
    </xf>
    <xf numFmtId="1" fontId="14" fillId="20" borderId="16" xfId="0" applyNumberFormat="1" applyFont="1" applyFill="1" applyBorder="1" applyAlignment="1">
      <alignment horizontal="center"/>
    </xf>
    <xf numFmtId="0" fontId="7" fillId="10" borderId="18" xfId="0" applyFont="1" applyFill="1" applyBorder="1" applyAlignment="1">
      <alignment horizontal="left" vertical="top" wrapText="1"/>
    </xf>
    <xf numFmtId="0" fontId="15" fillId="11" borderId="16" xfId="0" applyFont="1" applyFill="1" applyBorder="1" applyAlignment="1">
      <alignment horizontal="center" vertical="center" wrapText="1"/>
    </xf>
    <xf numFmtId="0" fontId="12" fillId="11" borderId="16" xfId="0" applyFont="1" applyFill="1" applyBorder="1" applyAlignment="1">
      <alignment horizontal="center" vertical="center" wrapText="1"/>
    </xf>
    <xf numFmtId="165" fontId="12" fillId="15" borderId="16" xfId="0" applyNumberFormat="1"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4" fillId="15" borderId="16" xfId="0" applyFont="1" applyFill="1" applyBorder="1" applyAlignment="1">
      <alignment horizontal="left" vertical="center" wrapText="1"/>
    </xf>
    <xf numFmtId="165" fontId="12" fillId="2" borderId="16" xfId="0" applyNumberFormat="1"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4" fillId="2" borderId="16" xfId="0" applyFont="1" applyFill="1" applyBorder="1" applyAlignment="1">
      <alignment horizontal="left" vertical="center" wrapText="1"/>
    </xf>
    <xf numFmtId="165" fontId="12" fillId="4" borderId="16" xfId="0" applyNumberFormat="1"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4" fillId="4" borderId="16" xfId="0" applyFont="1" applyFill="1" applyBorder="1" applyAlignment="1">
      <alignment horizontal="left" vertical="center" wrapText="1"/>
    </xf>
    <xf numFmtId="165" fontId="12" fillId="18" borderId="16" xfId="0" applyNumberFormat="1"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4" fillId="18" borderId="16" xfId="0" applyFont="1" applyFill="1" applyBorder="1" applyAlignment="1">
      <alignment horizontal="left" vertical="center" wrapText="1"/>
    </xf>
    <xf numFmtId="0" fontId="15" fillId="9" borderId="16" xfId="0" applyFont="1" applyFill="1" applyBorder="1" applyAlignment="1">
      <alignment horizontal="center" vertical="center" textRotation="90" wrapText="1"/>
    </xf>
    <xf numFmtId="0" fontId="0" fillId="20" borderId="16" xfId="0" applyFill="1" applyBorder="1" applyAlignment="1">
      <alignment horizontal="center" vertical="center"/>
    </xf>
    <xf numFmtId="0" fontId="2" fillId="27" borderId="16" xfId="0" applyFont="1" applyFill="1" applyBorder="1" applyAlignment="1">
      <alignment horizontal="center"/>
    </xf>
    <xf numFmtId="0" fontId="0" fillId="0" borderId="16" xfId="0" applyBorder="1" applyAlignment="1">
      <alignment wrapText="1"/>
    </xf>
    <xf numFmtId="0" fontId="0" fillId="0" borderId="16" xfId="0" applyBorder="1" applyAlignment="1">
      <alignment vertical="top" wrapText="1"/>
    </xf>
    <xf numFmtId="0" fontId="0" fillId="0" borderId="16" xfId="0" applyBorder="1" applyAlignment="1">
      <alignment vertical="center" wrapText="1"/>
    </xf>
    <xf numFmtId="0" fontId="0" fillId="0" borderId="16" xfId="0" applyFont="1" applyBorder="1" applyAlignment="1">
      <alignment vertical="center"/>
    </xf>
    <xf numFmtId="0" fontId="14" fillId="20" borderId="0" xfId="0" applyFont="1" applyFill="1" applyAlignment="1"/>
    <xf numFmtId="0" fontId="14" fillId="20" borderId="16" xfId="0" applyFont="1" applyFill="1" applyBorder="1" applyAlignment="1"/>
    <xf numFmtId="0" fontId="14" fillId="0" borderId="16" xfId="0" applyFont="1" applyBorder="1" applyAlignment="1">
      <alignment horizontal="center" vertical="center"/>
    </xf>
    <xf numFmtId="0" fontId="14" fillId="0" borderId="16" xfId="0" applyFont="1" applyBorder="1" applyAlignment="1">
      <alignment vertical="center"/>
    </xf>
    <xf numFmtId="0" fontId="14" fillId="0" borderId="16" xfId="0" applyFont="1" applyBorder="1" applyAlignment="1">
      <alignment horizontal="left" vertical="center"/>
    </xf>
    <xf numFmtId="0" fontId="14" fillId="32" borderId="16" xfId="0" applyFont="1" applyFill="1" applyBorder="1" applyAlignment="1">
      <alignment vertical="center"/>
    </xf>
    <xf numFmtId="0" fontId="14" fillId="20" borderId="16" xfId="0" applyFont="1" applyFill="1" applyBorder="1" applyAlignment="1">
      <alignment vertical="top"/>
    </xf>
    <xf numFmtId="0" fontId="14" fillId="20" borderId="16" xfId="4" applyFont="1" applyFill="1" applyBorder="1" applyAlignment="1">
      <alignment vertical="center"/>
    </xf>
    <xf numFmtId="166" fontId="14" fillId="20" borderId="16" xfId="2" applyNumberFormat="1" applyFont="1" applyFill="1" applyBorder="1" applyAlignment="1">
      <alignment horizontal="left" vertical="center"/>
    </xf>
    <xf numFmtId="165" fontId="0" fillId="0" borderId="16" xfId="0" applyNumberFormat="1" applyBorder="1" applyAlignment="1">
      <alignment horizontal="center" vertical="center"/>
    </xf>
    <xf numFmtId="0" fontId="0" fillId="20" borderId="7" xfId="0" applyFont="1" applyFill="1" applyBorder="1" applyAlignment="1">
      <alignment horizontal="center"/>
    </xf>
    <xf numFmtId="0" fontId="0" fillId="20" borderId="0" xfId="0" applyFont="1" applyFill="1" applyAlignment="1">
      <alignment horizontal="center"/>
    </xf>
    <xf numFmtId="0" fontId="0" fillId="0" borderId="0" xfId="0" applyFont="1" applyAlignment="1"/>
    <xf numFmtId="1" fontId="0" fillId="0" borderId="0" xfId="0" applyNumberFormat="1" applyAlignment="1"/>
    <xf numFmtId="165" fontId="14" fillId="20" borderId="16" xfId="0" applyNumberFormat="1" applyFont="1" applyFill="1" applyBorder="1" applyAlignment="1">
      <alignment horizontal="center" vertical="center"/>
    </xf>
    <xf numFmtId="0" fontId="12" fillId="35" borderId="10" xfId="0" applyFont="1" applyFill="1" applyBorder="1" applyAlignment="1">
      <alignment horizontal="center" vertical="center" wrapText="1"/>
    </xf>
    <xf numFmtId="0" fontId="4" fillId="24" borderId="29" xfId="0" applyFont="1" applyFill="1" applyBorder="1" applyAlignment="1">
      <alignment horizontal="center" vertical="center" wrapText="1"/>
    </xf>
    <xf numFmtId="0" fontId="26" fillId="3" borderId="0" xfId="0" applyFont="1" applyFill="1" applyBorder="1" applyAlignment="1">
      <alignment horizontal="center" vertical="center"/>
    </xf>
    <xf numFmtId="0" fontId="26" fillId="3" borderId="0" xfId="0" applyFont="1" applyFill="1" applyAlignment="1">
      <alignment horizontal="center" vertical="center"/>
    </xf>
    <xf numFmtId="0" fontId="4" fillId="8" borderId="29"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9" xfId="0" applyFont="1" applyFill="1" applyBorder="1" applyAlignment="1">
      <alignment horizontal="center" vertical="center"/>
    </xf>
    <xf numFmtId="0" fontId="4" fillId="24" borderId="29" xfId="0" applyFont="1" applyFill="1" applyBorder="1" applyAlignment="1">
      <alignment horizontal="center" vertical="center"/>
    </xf>
    <xf numFmtId="0" fontId="4" fillId="23" borderId="29" xfId="0" applyFont="1" applyFill="1" applyBorder="1" applyAlignment="1">
      <alignment horizontal="center" vertical="center" wrapText="1"/>
    </xf>
    <xf numFmtId="0" fontId="4" fillId="23" borderId="29" xfId="0" applyFont="1" applyFill="1" applyBorder="1" applyAlignment="1">
      <alignment horizontal="center" vertical="center"/>
    </xf>
    <xf numFmtId="0" fontId="20" fillId="23" borderId="29" xfId="0" applyFont="1" applyFill="1" applyBorder="1" applyAlignment="1">
      <alignment horizontal="center" vertical="center" wrapText="1"/>
    </xf>
    <xf numFmtId="0" fontId="26" fillId="3" borderId="0" xfId="0" applyFont="1" applyFill="1" applyBorder="1" applyAlignment="1">
      <alignment horizontal="left" vertical="center"/>
    </xf>
    <xf numFmtId="0" fontId="8" fillId="0" borderId="0" xfId="0" applyFont="1" applyAlignment="1">
      <alignment horizontal="center"/>
    </xf>
    <xf numFmtId="0" fontId="8" fillId="0" borderId="0" xfId="0" applyFont="1" applyAlignment="1">
      <alignment horizontal="center" vertical="center"/>
    </xf>
    <xf numFmtId="0" fontId="40" fillId="11" borderId="0" xfId="0" applyFont="1" applyFill="1" applyAlignment="1">
      <alignment horizontal="center" vertical="center"/>
    </xf>
    <xf numFmtId="0" fontId="8" fillId="17" borderId="0" xfId="0" applyFont="1" applyFill="1" applyBorder="1" applyAlignment="1">
      <alignment horizontal="center" vertical="center" wrapText="1"/>
    </xf>
    <xf numFmtId="0" fontId="40" fillId="26" borderId="0" xfId="0" applyFont="1" applyFill="1" applyAlignment="1">
      <alignment horizontal="center" vertical="center" wrapText="1"/>
    </xf>
    <xf numFmtId="0" fontId="42" fillId="35" borderId="0" xfId="0" applyFont="1" applyFill="1" applyAlignment="1">
      <alignment horizontal="center" vertical="center" wrapText="1"/>
    </xf>
    <xf numFmtId="0" fontId="40" fillId="26" borderId="10" xfId="0" applyFont="1" applyFill="1" applyBorder="1" applyAlignment="1">
      <alignment horizontal="center" vertical="center" wrapText="1"/>
    </xf>
    <xf numFmtId="0" fontId="40" fillId="26" borderId="10" xfId="0" applyFont="1" applyFill="1" applyBorder="1" applyAlignment="1">
      <alignment horizontal="center" vertical="top" wrapText="1"/>
    </xf>
    <xf numFmtId="0" fontId="42" fillId="35" borderId="10" xfId="0" applyFont="1" applyFill="1" applyBorder="1" applyAlignment="1">
      <alignment horizontal="center" vertical="center" wrapText="1"/>
    </xf>
    <xf numFmtId="0" fontId="40" fillId="26" borderId="10" xfId="0" applyFont="1" applyFill="1" applyBorder="1" applyAlignment="1">
      <alignment horizontal="center" vertical="center"/>
    </xf>
    <xf numFmtId="0" fontId="8" fillId="20" borderId="16" xfId="0" applyFont="1" applyFill="1" applyBorder="1" applyAlignment="1"/>
    <xf numFmtId="0" fontId="8" fillId="20" borderId="16" xfId="0" applyFont="1" applyFill="1" applyBorder="1"/>
    <xf numFmtId="0" fontId="8" fillId="30" borderId="16" xfId="0" applyFont="1" applyFill="1" applyBorder="1" applyAlignment="1">
      <alignment horizontal="center" vertical="center"/>
    </xf>
    <xf numFmtId="1" fontId="8" fillId="30" borderId="16" xfId="0" applyNumberFormat="1" applyFont="1" applyFill="1" applyBorder="1" applyAlignment="1">
      <alignment horizontal="center" vertical="center"/>
    </xf>
    <xf numFmtId="0" fontId="8" fillId="20" borderId="16" xfId="0" applyFont="1" applyFill="1" applyBorder="1" applyAlignment="1">
      <alignment horizontal="center" vertical="center"/>
    </xf>
    <xf numFmtId="0" fontId="8" fillId="20" borderId="16" xfId="0" applyFont="1" applyFill="1" applyBorder="1" applyAlignment="1">
      <alignment vertical="center"/>
    </xf>
    <xf numFmtId="0" fontId="8" fillId="20" borderId="16" xfId="0" applyFont="1" applyFill="1" applyBorder="1" applyAlignment="1">
      <alignment horizontal="center"/>
    </xf>
    <xf numFmtId="0" fontId="8" fillId="20" borderId="16" xfId="0" applyFont="1" applyFill="1" applyBorder="1" applyAlignment="1">
      <alignment horizontal="left" vertical="center"/>
    </xf>
    <xf numFmtId="0" fontId="8" fillId="31" borderId="16" xfId="0" applyFont="1" applyFill="1" applyBorder="1" applyAlignment="1">
      <alignment horizontal="center" vertical="center"/>
    </xf>
    <xf numFmtId="0" fontId="8" fillId="31" borderId="16" xfId="0" applyFont="1" applyFill="1" applyBorder="1" applyAlignment="1">
      <alignment horizontal="left" vertical="center"/>
    </xf>
    <xf numFmtId="0" fontId="8" fillId="31" borderId="16" xfId="0" applyFont="1" applyFill="1" applyBorder="1" applyAlignment="1">
      <alignment vertical="center"/>
    </xf>
    <xf numFmtId="0" fontId="8" fillId="20" borderId="16" xfId="0" applyFont="1" applyFill="1" applyBorder="1" applyAlignment="1">
      <alignment wrapText="1"/>
    </xf>
    <xf numFmtId="0" fontId="8" fillId="0" borderId="0" xfId="0" applyFont="1" applyAlignment="1">
      <alignment vertical="center"/>
    </xf>
    <xf numFmtId="0" fontId="41" fillId="30" borderId="16" xfId="0" applyFont="1" applyFill="1" applyBorder="1" applyAlignment="1">
      <alignment vertical="center"/>
    </xf>
    <xf numFmtId="0" fontId="8" fillId="0" borderId="16" xfId="0" applyFont="1" applyBorder="1" applyAlignment="1">
      <alignment vertical="center"/>
    </xf>
    <xf numFmtId="3" fontId="8" fillId="30" borderId="16" xfId="0" applyNumberFormat="1" applyFont="1" applyFill="1" applyBorder="1" applyAlignment="1">
      <alignment vertical="center"/>
    </xf>
    <xf numFmtId="0" fontId="8" fillId="30" borderId="16" xfId="0" applyFont="1" applyFill="1" applyBorder="1" applyAlignment="1">
      <alignment vertical="center"/>
    </xf>
    <xf numFmtId="0" fontId="23" fillId="20" borderId="16" xfId="0" applyFont="1" applyFill="1" applyBorder="1" applyAlignment="1" applyProtection="1">
      <alignment vertical="center"/>
      <protection locked="0"/>
    </xf>
    <xf numFmtId="0" fontId="41" fillId="31" borderId="16" xfId="0" applyFont="1" applyFill="1" applyBorder="1" applyAlignment="1">
      <alignment vertical="center"/>
    </xf>
    <xf numFmtId="3" fontId="8" fillId="31" borderId="16" xfId="0" applyNumberFormat="1" applyFont="1" applyFill="1" applyBorder="1" applyAlignment="1">
      <alignment vertical="center"/>
    </xf>
    <xf numFmtId="0" fontId="44" fillId="20" borderId="16" xfId="4" applyFont="1" applyFill="1" applyBorder="1"/>
    <xf numFmtId="0" fontId="44" fillId="20" borderId="16" xfId="4" applyFont="1" applyFill="1" applyBorder="1" applyAlignment="1">
      <alignment horizontal="left" vertical="center"/>
    </xf>
    <xf numFmtId="0" fontId="23" fillId="20" borderId="16" xfId="0" applyFont="1" applyFill="1" applyBorder="1" applyAlignment="1" applyProtection="1">
      <alignment horizontal="left" vertical="center"/>
      <protection locked="0"/>
    </xf>
    <xf numFmtId="0" fontId="44" fillId="20" borderId="16" xfId="4" applyFont="1" applyFill="1" applyBorder="1" applyAlignment="1">
      <alignment vertical="center"/>
    </xf>
    <xf numFmtId="0" fontId="41" fillId="20" borderId="16" xfId="0" applyFont="1" applyFill="1" applyBorder="1"/>
    <xf numFmtId="1" fontId="8" fillId="20" borderId="16" xfId="0" applyNumberFormat="1" applyFont="1" applyFill="1" applyBorder="1"/>
    <xf numFmtId="0" fontId="8" fillId="0" borderId="16" xfId="0" applyFont="1" applyBorder="1" applyAlignment="1">
      <alignment horizontal="left" vertical="top"/>
    </xf>
    <xf numFmtId="0" fontId="23" fillId="0" borderId="16" xfId="0" applyFont="1" applyBorder="1" applyAlignment="1" applyProtection="1">
      <alignment horizontal="left" vertical="center"/>
      <protection locked="0"/>
    </xf>
    <xf numFmtId="0" fontId="8" fillId="20" borderId="16" xfId="0" applyFont="1" applyFill="1" applyBorder="1" applyAlignment="1">
      <alignment horizontal="center" vertical="center" wrapText="1"/>
    </xf>
    <xf numFmtId="0" fontId="8" fillId="20" borderId="16" xfId="0" applyFont="1" applyFill="1" applyBorder="1" applyAlignment="1">
      <alignment horizontal="left" vertical="top"/>
    </xf>
    <xf numFmtId="0" fontId="23" fillId="20" borderId="16" xfId="0" applyFont="1" applyFill="1" applyBorder="1" applyAlignment="1" applyProtection="1">
      <alignment horizontal="left" vertical="top"/>
      <protection locked="0"/>
    </xf>
    <xf numFmtId="0" fontId="8" fillId="30" borderId="16" xfId="0" applyFont="1" applyFill="1" applyBorder="1" applyAlignment="1">
      <alignment horizontal="left" vertical="center"/>
    </xf>
    <xf numFmtId="0" fontId="23" fillId="20" borderId="16" xfId="0" applyFont="1" applyFill="1" applyBorder="1" applyAlignment="1">
      <alignment horizontal="left" vertical="center"/>
    </xf>
    <xf numFmtId="0" fontId="23" fillId="20" borderId="16" xfId="0" applyFont="1" applyFill="1" applyBorder="1" applyAlignment="1">
      <alignment vertical="center"/>
    </xf>
    <xf numFmtId="0" fontId="8" fillId="0" borderId="16" xfId="0" applyFont="1" applyBorder="1" applyAlignment="1">
      <alignment horizontal="left" vertical="center"/>
    </xf>
    <xf numFmtId="0" fontId="44" fillId="0" borderId="16" xfId="4" applyFont="1" applyBorder="1"/>
    <xf numFmtId="0" fontId="41" fillId="20" borderId="16" xfId="0" applyFont="1" applyFill="1" applyBorder="1" applyAlignment="1">
      <alignment vertical="center"/>
    </xf>
    <xf numFmtId="166" fontId="23" fillId="20" borderId="16" xfId="2" applyNumberFormat="1" applyFont="1" applyFill="1" applyBorder="1" applyAlignment="1">
      <alignment horizontal="left" vertical="center"/>
    </xf>
    <xf numFmtId="0" fontId="8" fillId="0" borderId="0" xfId="0" applyFont="1" applyAlignment="1"/>
    <xf numFmtId="0" fontId="8" fillId="34" borderId="16" xfId="0" applyFont="1" applyFill="1" applyBorder="1" applyAlignment="1">
      <alignment horizontal="center" vertical="center"/>
    </xf>
    <xf numFmtId="1" fontId="8" fillId="0" borderId="0" xfId="0" applyNumberFormat="1" applyFont="1"/>
    <xf numFmtId="0" fontId="8" fillId="0" borderId="0" xfId="0" applyFont="1" applyAlignment="1">
      <alignment horizontal="center" wrapText="1"/>
    </xf>
    <xf numFmtId="0" fontId="8" fillId="0" borderId="0" xfId="0" applyFont="1" applyAlignment="1">
      <alignment wrapText="1"/>
    </xf>
    <xf numFmtId="0" fontId="8" fillId="0" borderId="0" xfId="0" applyFont="1" applyAlignment="1">
      <alignment vertical="center" wrapText="1"/>
    </xf>
    <xf numFmtId="0" fontId="41" fillId="0" borderId="0" xfId="0" applyFont="1"/>
    <xf numFmtId="3" fontId="41" fillId="0" borderId="0" xfId="0" applyNumberFormat="1" applyFont="1"/>
    <xf numFmtId="0" fontId="41" fillId="27" borderId="0" xfId="0" applyFont="1" applyFill="1"/>
    <xf numFmtId="0" fontId="8" fillId="27" borderId="0" xfId="0" applyFont="1" applyFill="1" applyAlignment="1">
      <alignment horizontal="center" wrapText="1"/>
    </xf>
    <xf numFmtId="0" fontId="41" fillId="28" borderId="0" xfId="0" applyFont="1" applyFill="1" applyAlignment="1">
      <alignment horizontal="left" wrapText="1"/>
    </xf>
    <xf numFmtId="0" fontId="41" fillId="28" borderId="0" xfId="0" applyFont="1" applyFill="1" applyAlignment="1">
      <alignment horizontal="center" vertical="center" wrapText="1"/>
    </xf>
    <xf numFmtId="0" fontId="41" fillId="27" borderId="0" xfId="0" applyFont="1" applyFill="1" applyAlignment="1">
      <alignment horizontal="left" wrapText="1"/>
    </xf>
    <xf numFmtId="0" fontId="41" fillId="27" borderId="0" xfId="0" applyFont="1" applyFill="1" applyAlignment="1">
      <alignment horizontal="center" wrapText="1"/>
    </xf>
    <xf numFmtId="1" fontId="8" fillId="0" borderId="0" xfId="0" applyNumberFormat="1" applyFont="1" applyAlignment="1">
      <alignment horizontal="center" vertical="center"/>
    </xf>
    <xf numFmtId="9" fontId="41" fillId="28" borderId="0" xfId="1" applyFont="1" applyFill="1" applyAlignment="1">
      <alignment horizontal="center" vertical="center" wrapText="1"/>
    </xf>
    <xf numFmtId="9" fontId="41" fillId="27" borderId="0" xfId="1" applyFont="1" applyFill="1" applyAlignment="1">
      <alignment horizontal="center" wrapText="1"/>
    </xf>
    <xf numFmtId="9" fontId="8" fillId="27" borderId="0" xfId="1" applyFont="1" applyFill="1" applyAlignment="1">
      <alignment horizontal="center" wrapText="1"/>
    </xf>
    <xf numFmtId="0" fontId="41" fillId="28" borderId="0" xfId="0" applyFont="1" applyFill="1" applyAlignment="1">
      <alignment horizontal="center" wrapText="1"/>
    </xf>
    <xf numFmtId="0" fontId="41" fillId="27" borderId="0" xfId="0" applyFont="1" applyFill="1" applyAlignment="1">
      <alignment horizontal="center" vertical="center" wrapText="1"/>
    </xf>
    <xf numFmtId="9" fontId="41" fillId="28" borderId="0" xfId="1" applyFont="1" applyFill="1" applyAlignment="1">
      <alignment horizontal="center" wrapText="1"/>
    </xf>
    <xf numFmtId="9" fontId="41" fillId="27" borderId="0" xfId="1" applyFont="1" applyFill="1" applyAlignment="1">
      <alignment horizontal="center" vertical="center" wrapText="1"/>
    </xf>
    <xf numFmtId="0" fontId="8" fillId="31" borderId="16" xfId="0" applyFont="1" applyFill="1" applyBorder="1" applyAlignment="1">
      <alignment horizontal="left" vertical="top"/>
    </xf>
    <xf numFmtId="3" fontId="8" fillId="0" borderId="0" xfId="0" applyNumberFormat="1" applyFont="1"/>
    <xf numFmtId="0" fontId="40" fillId="11" borderId="0" xfId="0" applyFont="1" applyFill="1" applyAlignment="1">
      <alignment horizontal="center" vertical="center"/>
    </xf>
    <xf numFmtId="0" fontId="14" fillId="27" borderId="16" xfId="0" applyFont="1" applyFill="1" applyBorder="1" applyAlignment="1">
      <alignment horizontal="center" vertical="center"/>
    </xf>
    <xf numFmtId="0" fontId="8" fillId="36" borderId="16" xfId="0" applyFont="1" applyFill="1" applyBorder="1" applyAlignment="1">
      <alignment horizontal="center" vertical="center"/>
    </xf>
    <xf numFmtId="0" fontId="8" fillId="29" borderId="16" xfId="0" applyFont="1" applyFill="1" applyBorder="1" applyAlignment="1">
      <alignment horizontal="center"/>
    </xf>
    <xf numFmtId="9" fontId="8" fillId="0" borderId="0" xfId="1" applyFont="1"/>
    <xf numFmtId="0" fontId="8" fillId="27" borderId="16" xfId="0" applyFont="1" applyFill="1" applyBorder="1" applyAlignment="1">
      <alignment horizontal="center" vertical="center"/>
    </xf>
    <xf numFmtId="0" fontId="14" fillId="0" borderId="16" xfId="0" applyFont="1" applyFill="1" applyBorder="1" applyAlignment="1">
      <alignment horizontal="center" vertical="center"/>
    </xf>
    <xf numFmtId="0" fontId="14" fillId="37" borderId="16" xfId="0" applyFont="1" applyFill="1" applyBorder="1" applyAlignment="1">
      <alignment horizontal="center" vertical="center"/>
    </xf>
    <xf numFmtId="0" fontId="14" fillId="37" borderId="16" xfId="0" applyFont="1" applyFill="1" applyBorder="1" applyAlignment="1">
      <alignment vertical="center"/>
    </xf>
    <xf numFmtId="0" fontId="14" fillId="37" borderId="16" xfId="0" applyFont="1" applyFill="1" applyBorder="1" applyAlignment="1">
      <alignment horizontal="left" vertical="center"/>
    </xf>
    <xf numFmtId="0" fontId="14" fillId="0" borderId="0" xfId="0" applyFont="1" applyAlignment="1">
      <alignment vertical="center"/>
    </xf>
    <xf numFmtId="9" fontId="14" fillId="0" borderId="0" xfId="1" applyFont="1" applyAlignment="1">
      <alignment vertical="center"/>
    </xf>
    <xf numFmtId="1" fontId="0" fillId="0" borderId="0" xfId="0" applyNumberFormat="1" applyAlignment="1">
      <alignment vertical="center"/>
    </xf>
    <xf numFmtId="1" fontId="14" fillId="0" borderId="0" xfId="1" applyNumberFormat="1" applyFont="1" applyAlignment="1">
      <alignment vertical="center"/>
    </xf>
    <xf numFmtId="0" fontId="10" fillId="11" borderId="0" xfId="0" applyFont="1" applyFill="1" applyAlignment="1">
      <alignment horizontal="center" vertical="center"/>
    </xf>
    <xf numFmtId="0" fontId="0" fillId="20" borderId="0" xfId="0" applyFont="1" applyFill="1" applyAlignment="1">
      <alignment horizontal="center" vertical="center"/>
    </xf>
    <xf numFmtId="0" fontId="0" fillId="37" borderId="16" xfId="0" applyFill="1" applyBorder="1" applyAlignment="1">
      <alignment vertical="center"/>
    </xf>
    <xf numFmtId="0" fontId="0" fillId="37" borderId="16" xfId="0" applyFill="1" applyBorder="1" applyAlignment="1">
      <alignment horizontal="left" vertical="center"/>
    </xf>
    <xf numFmtId="0" fontId="0" fillId="0" borderId="16" xfId="0" applyBorder="1" applyAlignment="1">
      <alignment horizontal="left" vertical="center"/>
    </xf>
    <xf numFmtId="0" fontId="0" fillId="0" borderId="16" xfId="0" applyBorder="1" applyAlignment="1">
      <alignment horizontal="left"/>
    </xf>
    <xf numFmtId="0" fontId="14" fillId="20" borderId="16" xfId="0" applyFont="1" applyFill="1" applyBorder="1" applyAlignment="1" applyProtection="1">
      <alignment vertical="center"/>
      <protection locked="0"/>
    </xf>
    <xf numFmtId="0" fontId="2" fillId="0" borderId="0" xfId="0" applyFont="1" applyAlignment="1">
      <alignment vertical="center"/>
    </xf>
    <xf numFmtId="0" fontId="12" fillId="19" borderId="3" xfId="0" applyFont="1" applyFill="1" applyBorder="1" applyAlignment="1"/>
    <xf numFmtId="0" fontId="14" fillId="0" borderId="0" xfId="0" applyFont="1" applyAlignment="1"/>
    <xf numFmtId="0" fontId="13" fillId="0" borderId="0" xfId="0" applyFont="1" applyAlignment="1"/>
    <xf numFmtId="9" fontId="0" fillId="0" borderId="0" xfId="1" applyFont="1" applyAlignment="1"/>
    <xf numFmtId="1" fontId="2" fillId="9" borderId="0" xfId="0" applyNumberFormat="1" applyFont="1" applyFill="1" applyAlignment="1">
      <alignment horizontal="center" vertical="center" wrapText="1"/>
    </xf>
    <xf numFmtId="9" fontId="0" fillId="0" borderId="0" xfId="0" applyNumberFormat="1" applyAlignment="1"/>
    <xf numFmtId="0" fontId="0" fillId="38" borderId="0" xfId="0" applyFill="1" applyAlignment="1"/>
    <xf numFmtId="0" fontId="14" fillId="20" borderId="16" xfId="0" applyFont="1" applyFill="1" applyBorder="1" applyAlignment="1">
      <alignment vertical="center" wrapText="1"/>
    </xf>
    <xf numFmtId="1" fontId="0" fillId="0" borderId="0" xfId="0" applyNumberFormat="1" applyAlignment="1">
      <alignment wrapText="1"/>
    </xf>
    <xf numFmtId="1" fontId="0" fillId="0" borderId="0" xfId="0" applyNumberFormat="1" applyAlignment="1">
      <alignment vertical="center" wrapText="1"/>
    </xf>
    <xf numFmtId="0" fontId="0" fillId="0" borderId="0" xfId="0" applyAlignment="1">
      <alignment vertical="center" wrapText="1"/>
    </xf>
    <xf numFmtId="0" fontId="21" fillId="4" borderId="8" xfId="0" applyFont="1" applyFill="1" applyBorder="1" applyAlignment="1">
      <alignment horizontal="center" vertical="center" wrapText="1"/>
    </xf>
    <xf numFmtId="0" fontId="9" fillId="10" borderId="18" xfId="0" applyFont="1" applyFill="1" applyBorder="1" applyAlignment="1">
      <alignment horizontal="left" vertical="center" wrapText="1"/>
    </xf>
    <xf numFmtId="0" fontId="7" fillId="10" borderId="18" xfId="0" applyFont="1" applyFill="1" applyBorder="1" applyAlignment="1">
      <alignment horizontal="left" vertical="center" wrapText="1"/>
    </xf>
    <xf numFmtId="0" fontId="7" fillId="10" borderId="19" xfId="0" applyFont="1" applyFill="1" applyBorder="1" applyAlignment="1">
      <alignment horizontal="center" vertical="center" wrapText="1"/>
    </xf>
    <xf numFmtId="0" fontId="7" fillId="10" borderId="12"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39" fillId="10" borderId="18" xfId="0" applyFont="1" applyFill="1" applyBorder="1" applyAlignment="1">
      <alignment horizontal="center" vertical="center" wrapText="1"/>
    </xf>
    <xf numFmtId="0" fontId="9" fillId="25" borderId="18" xfId="0" applyFont="1" applyFill="1" applyBorder="1" applyAlignment="1">
      <alignment horizontal="left" vertical="center" wrapText="1"/>
    </xf>
    <xf numFmtId="0" fontId="7" fillId="33" borderId="18"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2" fillId="20" borderId="16" xfId="0" applyFont="1" applyFill="1" applyBorder="1" applyAlignment="1">
      <alignment vertical="center"/>
    </xf>
    <xf numFmtId="0" fontId="5" fillId="7" borderId="1" xfId="0" applyFont="1" applyFill="1" applyBorder="1" applyAlignment="1">
      <alignment horizontal="center" vertical="center" wrapText="1"/>
    </xf>
    <xf numFmtId="0" fontId="0" fillId="0" borderId="0" xfId="0" applyFont="1" applyAlignment="1">
      <alignment wrapText="1"/>
    </xf>
    <xf numFmtId="1" fontId="0" fillId="0" borderId="0" xfId="0" applyNumberFormat="1" applyFont="1" applyAlignment="1">
      <alignment wrapText="1"/>
    </xf>
    <xf numFmtId="1" fontId="0" fillId="0" borderId="0" xfId="0" applyNumberFormat="1" applyFont="1" applyAlignment="1">
      <alignment vertical="center" wrapText="1"/>
    </xf>
    <xf numFmtId="0" fontId="12" fillId="19" borderId="3" xfId="0" applyFont="1" applyFill="1" applyBorder="1" applyAlignment="1">
      <alignment vertical="center"/>
    </xf>
    <xf numFmtId="0" fontId="48" fillId="37" borderId="16" xfId="0" applyFont="1" applyFill="1" applyBorder="1" applyAlignment="1">
      <alignment horizontal="center" vertical="center"/>
    </xf>
    <xf numFmtId="0" fontId="14" fillId="0" borderId="0" xfId="0" applyFont="1" applyAlignment="1">
      <alignment wrapText="1"/>
    </xf>
    <xf numFmtId="9" fontId="14" fillId="0" borderId="0" xfId="1" applyFont="1" applyAlignment="1">
      <alignment vertical="center" wrapText="1"/>
    </xf>
    <xf numFmtId="9" fontId="0" fillId="0" borderId="0" xfId="1" applyFont="1" applyAlignment="1">
      <alignment wrapText="1"/>
    </xf>
    <xf numFmtId="0" fontId="0" fillId="0" borderId="0" xfId="0" applyAlignment="1">
      <alignment horizontal="left" wrapText="1"/>
    </xf>
    <xf numFmtId="1" fontId="0" fillId="0" borderId="0" xfId="0" applyNumberFormat="1" applyAlignment="1">
      <alignment horizontal="left" wrapText="1"/>
    </xf>
    <xf numFmtId="1" fontId="0" fillId="0" borderId="0" xfId="0" applyNumberFormat="1" applyAlignment="1">
      <alignment horizontal="left" vertical="center" wrapText="1"/>
    </xf>
    <xf numFmtId="0" fontId="14" fillId="0" borderId="0" xfId="0" applyFont="1" applyAlignment="1">
      <alignment vertical="center" wrapText="1"/>
    </xf>
    <xf numFmtId="0" fontId="14" fillId="20" borderId="16" xfId="0" applyFont="1" applyFill="1" applyBorder="1" applyAlignment="1">
      <alignment horizontal="left" vertical="top"/>
    </xf>
    <xf numFmtId="0" fontId="0" fillId="20" borderId="16" xfId="0" applyFill="1" applyBorder="1" applyAlignment="1">
      <alignment vertical="center"/>
    </xf>
    <xf numFmtId="0" fontId="14" fillId="27" borderId="16" xfId="0" applyFont="1" applyFill="1" applyBorder="1" applyAlignment="1">
      <alignment vertical="center"/>
    </xf>
    <xf numFmtId="0" fontId="38" fillId="20" borderId="16" xfId="0" applyFont="1" applyFill="1" applyBorder="1" applyAlignment="1">
      <alignment vertical="center"/>
    </xf>
    <xf numFmtId="0" fontId="0" fillId="20" borderId="16" xfId="0" applyFill="1" applyBorder="1" applyAlignment="1">
      <alignment horizontal="left" vertical="center"/>
    </xf>
    <xf numFmtId="0" fontId="14" fillId="0" borderId="16" xfId="0" applyFont="1" applyFill="1" applyBorder="1" applyAlignment="1">
      <alignment vertical="center"/>
    </xf>
    <xf numFmtId="0" fontId="12" fillId="27" borderId="16" xfId="0" applyFont="1" applyFill="1" applyBorder="1" applyAlignment="1">
      <alignment vertical="center"/>
    </xf>
    <xf numFmtId="0" fontId="0" fillId="37" borderId="16" xfId="0" applyFill="1" applyBorder="1" applyAlignment="1">
      <alignment horizontal="center" vertical="center"/>
    </xf>
    <xf numFmtId="0" fontId="14" fillId="37" borderId="16" xfId="0" applyFont="1" applyFill="1" applyBorder="1" applyAlignment="1">
      <alignment horizontal="left"/>
    </xf>
    <xf numFmtId="0" fontId="6" fillId="9" borderId="8" xfId="0" applyFont="1" applyFill="1" applyBorder="1" applyAlignment="1">
      <alignment horizontal="center" vertical="center"/>
    </xf>
    <xf numFmtId="0" fontId="29" fillId="37" borderId="16" xfId="0" applyFont="1" applyFill="1" applyBorder="1" applyAlignment="1">
      <alignment vertical="center"/>
    </xf>
    <xf numFmtId="0" fontId="14" fillId="20" borderId="16" xfId="0" applyFont="1" applyFill="1" applyBorder="1" applyAlignment="1">
      <alignment horizontal="left" vertical="center" wrapText="1"/>
    </xf>
    <xf numFmtId="0" fontId="7" fillId="10" borderId="11" xfId="0" applyFont="1" applyFill="1" applyBorder="1" applyAlignment="1">
      <alignment horizontal="center" vertical="center"/>
    </xf>
    <xf numFmtId="0" fontId="8" fillId="0" borderId="0" xfId="0" applyFont="1" applyBorder="1" applyAlignment="1">
      <alignment vertical="center"/>
    </xf>
    <xf numFmtId="0" fontId="8" fillId="29" borderId="16" xfId="0" applyFont="1" applyFill="1" applyBorder="1" applyAlignment="1">
      <alignment horizontal="center" vertical="center"/>
    </xf>
    <xf numFmtId="0" fontId="8" fillId="29" borderId="16" xfId="0" applyFont="1" applyFill="1" applyBorder="1" applyAlignment="1">
      <alignment horizontal="left" vertical="center"/>
    </xf>
    <xf numFmtId="0" fontId="8" fillId="29" borderId="16" xfId="0" applyFont="1" applyFill="1" applyBorder="1" applyAlignment="1">
      <alignment vertical="center"/>
    </xf>
    <xf numFmtId="0" fontId="8" fillId="40" borderId="16" xfId="0" applyFont="1" applyFill="1" applyBorder="1" applyAlignment="1">
      <alignment horizontal="left" vertical="center"/>
    </xf>
    <xf numFmtId="0" fontId="8" fillId="27" borderId="16" xfId="0" applyFont="1" applyFill="1" applyBorder="1" applyAlignment="1">
      <alignment horizontal="left" vertical="center"/>
    </xf>
    <xf numFmtId="0" fontId="8" fillId="39" borderId="16" xfId="0" applyFont="1" applyFill="1" applyBorder="1" applyAlignment="1">
      <alignment horizontal="left" vertical="center"/>
    </xf>
    <xf numFmtId="0" fontId="14" fillId="37" borderId="16" xfId="0" applyFont="1" applyFill="1" applyBorder="1" applyAlignment="1">
      <alignment vertical="top"/>
    </xf>
    <xf numFmtId="0" fontId="14" fillId="29" borderId="16" xfId="0" applyFont="1" applyFill="1" applyBorder="1" applyAlignment="1">
      <alignment vertical="center"/>
    </xf>
    <xf numFmtId="0" fontId="14" fillId="20" borderId="0" xfId="0" applyFont="1" applyFill="1" applyBorder="1" applyAlignment="1">
      <alignment vertical="center"/>
    </xf>
    <xf numFmtId="0" fontId="7" fillId="10" borderId="18" xfId="0" applyFont="1" applyFill="1" applyBorder="1" applyAlignment="1">
      <alignment horizontal="center" vertical="center"/>
    </xf>
    <xf numFmtId="0" fontId="14" fillId="29" borderId="16" xfId="0" applyFont="1" applyFill="1" applyBorder="1" applyAlignment="1">
      <alignment horizontal="left" vertical="center"/>
    </xf>
    <xf numFmtId="0" fontId="5" fillId="7" borderId="1" xfId="0" applyFont="1" applyFill="1" applyBorder="1" applyAlignment="1">
      <alignment horizontal="center" vertical="center"/>
    </xf>
    <xf numFmtId="0" fontId="10" fillId="11" borderId="0" xfId="0" applyFont="1" applyFill="1" applyAlignment="1">
      <alignment horizontal="center"/>
    </xf>
    <xf numFmtId="0" fontId="40" fillId="11" borderId="0" xfId="0" applyFont="1" applyFill="1" applyAlignment="1">
      <alignment horizontal="center" vertical="center"/>
    </xf>
    <xf numFmtId="1" fontId="0" fillId="20" borderId="0" xfId="0" applyNumberFormat="1" applyFont="1" applyFill="1" applyAlignment="1">
      <alignment horizontal="center" wrapText="1"/>
    </xf>
    <xf numFmtId="1" fontId="0" fillId="20" borderId="7" xfId="0" applyNumberFormat="1" applyFont="1" applyFill="1" applyBorder="1" applyAlignment="1">
      <alignment horizontal="center" wrapText="1"/>
    </xf>
    <xf numFmtId="167" fontId="14" fillId="0" borderId="16" xfId="2" applyNumberFormat="1" applyFont="1" applyBorder="1" applyAlignment="1">
      <alignment vertical="top"/>
    </xf>
    <xf numFmtId="0" fontId="12" fillId="41" borderId="3" xfId="0" applyFont="1" applyFill="1" applyBorder="1" applyAlignment="1"/>
    <xf numFmtId="0" fontId="14" fillId="41" borderId="0" xfId="0" applyFont="1" applyFill="1" applyAlignment="1"/>
    <xf numFmtId="0" fontId="14" fillId="41" borderId="0" xfId="0" applyFont="1" applyFill="1" applyAlignment="1">
      <alignment horizontal="center" vertical="center"/>
    </xf>
    <xf numFmtId="9" fontId="14" fillId="41" borderId="0" xfId="1" applyFont="1" applyFill="1" applyAlignment="1"/>
    <xf numFmtId="9" fontId="14" fillId="41" borderId="0" xfId="1" applyFont="1" applyFill="1" applyAlignment="1">
      <alignment wrapText="1"/>
    </xf>
    <xf numFmtId="1" fontId="0" fillId="41" borderId="0" xfId="0" applyNumberFormat="1" applyFill="1" applyAlignment="1">
      <alignment wrapText="1"/>
    </xf>
    <xf numFmtId="1" fontId="0" fillId="41" borderId="0" xfId="0" applyNumberFormat="1" applyFill="1" applyAlignment="1"/>
    <xf numFmtId="1" fontId="0" fillId="41" borderId="0" xfId="0" applyNumberFormat="1" applyFill="1" applyAlignment="1">
      <alignment vertical="center"/>
    </xf>
    <xf numFmtId="0" fontId="0" fillId="41" borderId="0" xfId="0" applyFill="1" applyAlignment="1"/>
    <xf numFmtId="0" fontId="0" fillId="41" borderId="0" xfId="0" applyFill="1" applyAlignment="1">
      <alignment wrapText="1"/>
    </xf>
    <xf numFmtId="1" fontId="0" fillId="41" borderId="0" xfId="0" applyNumberFormat="1" applyFont="1" applyFill="1" applyAlignment="1">
      <alignment wrapText="1"/>
    </xf>
    <xf numFmtId="0" fontId="0" fillId="41" borderId="0" xfId="0" applyFill="1" applyAlignment="1">
      <alignment vertical="center"/>
    </xf>
    <xf numFmtId="1" fontId="0" fillId="41" borderId="0" xfId="0" applyNumberFormat="1" applyFill="1" applyAlignment="1">
      <alignment horizontal="left" wrapText="1"/>
    </xf>
    <xf numFmtId="0" fontId="14" fillId="41" borderId="0" xfId="0" applyFont="1" applyFill="1" applyAlignment="1">
      <alignment wrapText="1"/>
    </xf>
    <xf numFmtId="9" fontId="14" fillId="20" borderId="0" xfId="1" applyFont="1" applyFill="1" applyAlignment="1"/>
    <xf numFmtId="1" fontId="0" fillId="20" borderId="0" xfId="0" applyNumberFormat="1" applyFill="1" applyAlignment="1">
      <alignment wrapText="1"/>
    </xf>
    <xf numFmtId="1" fontId="0" fillId="20" borderId="0" xfId="0" applyNumberFormat="1" applyFill="1" applyAlignment="1"/>
    <xf numFmtId="2" fontId="0" fillId="0" borderId="0" xfId="0" applyNumberFormat="1" applyAlignment="1">
      <alignment horizontal="center" vertical="center"/>
    </xf>
    <xf numFmtId="0" fontId="1" fillId="3" borderId="0" xfId="0" applyFont="1" applyFill="1" applyAlignment="1">
      <alignment horizontal="center" vertical="center" wrapText="1"/>
    </xf>
    <xf numFmtId="166" fontId="0" fillId="0" borderId="0" xfId="2" applyNumberFormat="1" applyFont="1" applyAlignment="1">
      <alignment horizontal="center" vertical="center" wrapText="1"/>
    </xf>
    <xf numFmtId="0" fontId="40" fillId="11" borderId="0" xfId="0" applyFont="1" applyFill="1" applyAlignment="1">
      <alignment horizontal="center" vertical="center"/>
    </xf>
    <xf numFmtId="0" fontId="12" fillId="0" borderId="0" xfId="0" applyFont="1" applyAlignment="1">
      <alignment wrapText="1"/>
    </xf>
    <xf numFmtId="0" fontId="12" fillId="0" borderId="16" xfId="0" applyFont="1" applyFill="1" applyBorder="1" applyAlignment="1">
      <alignment vertical="center"/>
    </xf>
    <xf numFmtId="166" fontId="14" fillId="0" borderId="16" xfId="2" applyNumberFormat="1" applyFont="1" applyFill="1" applyBorder="1" applyAlignment="1">
      <alignment horizontal="center" vertical="center"/>
    </xf>
    <xf numFmtId="0" fontId="14" fillId="0" borderId="16" xfId="0" applyFont="1" applyFill="1" applyBorder="1" applyAlignment="1"/>
    <xf numFmtId="0" fontId="14" fillId="0" borderId="0" xfId="0" applyFont="1" applyFill="1" applyBorder="1" applyAlignment="1">
      <alignment vertical="center"/>
    </xf>
    <xf numFmtId="1" fontId="14" fillId="0" borderId="16" xfId="0" applyNumberFormat="1" applyFont="1" applyFill="1" applyBorder="1" applyAlignment="1">
      <alignment horizontal="center" vertical="center"/>
    </xf>
    <xf numFmtId="0" fontId="14" fillId="0" borderId="16" xfId="0" applyFont="1" applyFill="1" applyBorder="1" applyAlignment="1">
      <alignment horizontal="left" vertical="center"/>
    </xf>
    <xf numFmtId="0" fontId="14" fillId="0" borderId="16" xfId="0" applyFont="1" applyFill="1" applyBorder="1" applyAlignment="1">
      <alignment vertical="top"/>
    </xf>
    <xf numFmtId="0" fontId="14" fillId="0" borderId="0" xfId="0" applyFont="1" applyFill="1" applyAlignment="1">
      <alignment vertical="center"/>
    </xf>
    <xf numFmtId="0" fontId="14" fillId="0" borderId="0" xfId="0" applyFont="1" applyFill="1" applyAlignment="1"/>
    <xf numFmtId="0" fontId="14" fillId="0" borderId="16" xfId="0" applyFont="1" applyFill="1" applyBorder="1" applyAlignment="1">
      <alignment horizontal="left"/>
    </xf>
    <xf numFmtId="0" fontId="14" fillId="0" borderId="16" xfId="0" applyFont="1" applyFill="1" applyBorder="1" applyAlignment="1">
      <alignment horizontal="left" vertical="top"/>
    </xf>
    <xf numFmtId="0" fontId="14" fillId="0" borderId="16" xfId="0" applyFont="1" applyFill="1" applyBorder="1" applyAlignment="1">
      <alignment horizontal="center"/>
    </xf>
    <xf numFmtId="0" fontId="14" fillId="0" borderId="16" xfId="4" applyFont="1" applyFill="1" applyBorder="1" applyAlignment="1">
      <alignment vertical="center"/>
    </xf>
    <xf numFmtId="0" fontId="14" fillId="0" borderId="16" xfId="0" applyFont="1" applyFill="1" applyBorder="1" applyAlignment="1" applyProtection="1">
      <alignment vertical="center"/>
      <protection locked="0"/>
    </xf>
    <xf numFmtId="1" fontId="14" fillId="0" borderId="16" xfId="0" applyNumberFormat="1" applyFont="1" applyFill="1" applyBorder="1" applyAlignment="1">
      <alignment horizontal="left" vertical="center"/>
    </xf>
    <xf numFmtId="166" fontId="14" fillId="0" borderId="16" xfId="2" applyNumberFormat="1" applyFont="1" applyFill="1" applyBorder="1" applyAlignment="1">
      <alignment horizontal="left" vertical="center"/>
    </xf>
    <xf numFmtId="0" fontId="6" fillId="10" borderId="19"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40" fillId="10" borderId="18" xfId="0" applyFont="1" applyFill="1" applyBorder="1" applyAlignment="1">
      <alignment horizontal="center" vertical="center" wrapText="1"/>
    </xf>
    <xf numFmtId="0" fontId="6" fillId="25" borderId="18" xfId="0" applyFont="1" applyFill="1" applyBorder="1" applyAlignment="1">
      <alignment horizontal="left" vertical="center" wrapText="1"/>
    </xf>
    <xf numFmtId="0" fontId="6" fillId="33" borderId="18" xfId="0" applyFont="1" applyFill="1" applyBorder="1" applyAlignment="1">
      <alignment horizontal="center" vertical="center" wrapText="1"/>
    </xf>
    <xf numFmtId="0" fontId="26" fillId="0" borderId="0" xfId="0" applyFont="1" applyAlignment="1">
      <alignment vertical="center" wrapText="1"/>
    </xf>
    <xf numFmtId="0" fontId="2" fillId="20" borderId="13" xfId="0" applyFont="1" applyFill="1" applyBorder="1" applyAlignment="1">
      <alignment horizontal="left" vertical="center"/>
    </xf>
    <xf numFmtId="0" fontId="2" fillId="20" borderId="14" xfId="0" applyFont="1" applyFill="1" applyBorder="1" applyAlignment="1">
      <alignment horizontal="center" vertical="center"/>
    </xf>
    <xf numFmtId="1" fontId="2" fillId="20" borderId="14" xfId="0" applyNumberFormat="1" applyFont="1" applyFill="1" applyBorder="1" applyAlignment="1">
      <alignment horizontal="center" vertical="center"/>
    </xf>
    <xf numFmtId="1" fontId="2" fillId="20" borderId="0" xfId="0" applyNumberFormat="1" applyFont="1" applyFill="1"/>
    <xf numFmtId="0" fontId="2" fillId="20" borderId="0" xfId="0" applyFont="1" applyFill="1"/>
    <xf numFmtId="0" fontId="23" fillId="20" borderId="16" xfId="0" applyFont="1" applyFill="1" applyBorder="1" applyAlignment="1">
      <alignment vertical="top"/>
    </xf>
    <xf numFmtId="0" fontId="23" fillId="20" borderId="16" xfId="0" applyFont="1" applyFill="1" applyBorder="1"/>
    <xf numFmtId="0" fontId="42" fillId="20" borderId="16" xfId="0" applyFont="1" applyFill="1" applyBorder="1" applyAlignment="1"/>
    <xf numFmtId="1" fontId="23" fillId="20" borderId="16" xfId="0" applyNumberFormat="1" applyFont="1" applyFill="1" applyBorder="1" applyAlignment="1"/>
    <xf numFmtId="0" fontId="23" fillId="20" borderId="16" xfId="0" applyFont="1" applyFill="1" applyBorder="1" applyAlignment="1"/>
    <xf numFmtId="0" fontId="23" fillId="20" borderId="16" xfId="0" applyFont="1" applyFill="1" applyBorder="1" applyAlignment="1">
      <alignment horizontal="center"/>
    </xf>
    <xf numFmtId="1" fontId="23" fillId="30" borderId="16" xfId="0" applyNumberFormat="1" applyFont="1" applyFill="1" applyBorder="1" applyAlignment="1">
      <alignment horizontal="center" vertical="center"/>
    </xf>
    <xf numFmtId="1" fontId="14" fillId="30" borderId="16" xfId="0" applyNumberFormat="1" applyFont="1" applyFill="1" applyBorder="1" applyAlignment="1">
      <alignment horizontal="center" vertical="center"/>
    </xf>
    <xf numFmtId="0" fontId="23" fillId="20" borderId="16" xfId="0" applyFont="1" applyFill="1" applyBorder="1" applyAlignment="1">
      <alignment horizontal="center" vertical="center"/>
    </xf>
    <xf numFmtId="0" fontId="23" fillId="31" borderId="16" xfId="0" applyFont="1" applyFill="1" applyBorder="1" applyAlignment="1">
      <alignment horizontal="left" vertical="center"/>
    </xf>
    <xf numFmtId="0" fontId="23" fillId="31" borderId="16" xfId="0" applyFont="1" applyFill="1" applyBorder="1" applyAlignment="1">
      <alignment vertical="center"/>
    </xf>
    <xf numFmtId="0" fontId="23" fillId="20" borderId="0" xfId="0" applyFont="1" applyFill="1" applyAlignment="1">
      <alignment vertical="center"/>
    </xf>
    <xf numFmtId="0" fontId="42" fillId="30" borderId="16" xfId="0" applyFont="1" applyFill="1" applyBorder="1" applyAlignment="1">
      <alignment vertical="center"/>
    </xf>
    <xf numFmtId="3" fontId="23" fillId="30" borderId="16" xfId="0" applyNumberFormat="1" applyFont="1" applyFill="1" applyBorder="1" applyAlignment="1">
      <alignment vertical="center"/>
    </xf>
    <xf numFmtId="0" fontId="23" fillId="30" borderId="16" xfId="0" applyFont="1" applyFill="1" applyBorder="1" applyAlignment="1">
      <alignment vertical="center"/>
    </xf>
    <xf numFmtId="0" fontId="23" fillId="20" borderId="16" xfId="0" applyFont="1" applyFill="1" applyBorder="1" applyAlignment="1">
      <alignment wrapText="1"/>
    </xf>
    <xf numFmtId="0" fontId="42" fillId="31" borderId="16" xfId="0" applyFont="1" applyFill="1" applyBorder="1" applyAlignment="1">
      <alignment vertical="center"/>
    </xf>
    <xf numFmtId="3" fontId="23" fillId="31" borderId="16" xfId="0" applyNumberFormat="1" applyFont="1" applyFill="1" applyBorder="1" applyAlignment="1">
      <alignment vertical="center"/>
    </xf>
    <xf numFmtId="0" fontId="23" fillId="20" borderId="16" xfId="0" applyFont="1" applyFill="1" applyBorder="1" applyAlignment="1">
      <alignment horizontal="left" vertical="top"/>
    </xf>
    <xf numFmtId="0" fontId="42" fillId="20" borderId="16" xfId="0" applyFont="1" applyFill="1" applyBorder="1"/>
    <xf numFmtId="1" fontId="23" fillId="20" borderId="16" xfId="0" applyNumberFormat="1" applyFont="1" applyFill="1" applyBorder="1"/>
    <xf numFmtId="0" fontId="23" fillId="20" borderId="16" xfId="0" applyFont="1" applyFill="1" applyBorder="1" applyAlignment="1">
      <alignment horizontal="center" vertical="center" wrapText="1"/>
    </xf>
    <xf numFmtId="0" fontId="53" fillId="20" borderId="16" xfId="4" applyFont="1" applyFill="1" applyBorder="1"/>
    <xf numFmtId="0" fontId="53" fillId="20" borderId="16" xfId="4" applyFont="1" applyFill="1" applyBorder="1" applyAlignment="1">
      <alignment horizontal="left" vertical="center"/>
    </xf>
    <xf numFmtId="0" fontId="53" fillId="20" borderId="16" xfId="4" applyFont="1" applyFill="1" applyBorder="1" applyAlignment="1">
      <alignment vertical="center"/>
    </xf>
    <xf numFmtId="0" fontId="23" fillId="31" borderId="16" xfId="0" applyFont="1" applyFill="1" applyBorder="1" applyAlignment="1">
      <alignment horizontal="left" vertical="top"/>
    </xf>
    <xf numFmtId="0" fontId="23" fillId="30" borderId="16" xfId="0" applyFont="1" applyFill="1" applyBorder="1" applyAlignment="1">
      <alignment horizontal="left" vertical="center"/>
    </xf>
    <xf numFmtId="0" fontId="23" fillId="20" borderId="0" xfId="0" applyFont="1" applyFill="1"/>
    <xf numFmtId="0" fontId="23" fillId="20" borderId="0" xfId="0" applyFont="1" applyFill="1" applyAlignment="1"/>
    <xf numFmtId="0" fontId="53" fillId="20" borderId="16" xfId="4" applyFont="1" applyFill="1" applyBorder="1" applyAlignment="1"/>
    <xf numFmtId="1" fontId="0" fillId="30" borderId="16" xfId="0" applyNumberFormat="1" applyFill="1" applyBorder="1" applyAlignment="1">
      <alignment horizontal="left" vertical="center"/>
    </xf>
    <xf numFmtId="0" fontId="2" fillId="20" borderId="9" xfId="0" applyFont="1" applyFill="1" applyBorder="1" applyAlignment="1">
      <alignment vertical="center"/>
    </xf>
    <xf numFmtId="0" fontId="14" fillId="0" borderId="0" xfId="0" applyFont="1" applyFill="1" applyBorder="1" applyAlignment="1">
      <alignment horizontal="center" vertical="center"/>
    </xf>
    <xf numFmtId="1" fontId="14" fillId="30" borderId="16" xfId="0" applyNumberFormat="1" applyFont="1" applyFill="1" applyBorder="1" applyAlignment="1">
      <alignment horizontal="left" vertical="center"/>
    </xf>
    <xf numFmtId="1" fontId="8" fillId="30" borderId="16" xfId="0" applyNumberFormat="1" applyFont="1" applyFill="1" applyBorder="1" applyAlignment="1">
      <alignment horizontal="left" vertical="center"/>
    </xf>
    <xf numFmtId="1" fontId="8" fillId="30" borderId="16" xfId="0" applyNumberFormat="1" applyFont="1" applyFill="1" applyBorder="1" applyAlignment="1">
      <alignment horizontal="center" vertical="center" wrapText="1"/>
    </xf>
    <xf numFmtId="1" fontId="8" fillId="30" borderId="0" xfId="0" applyNumberFormat="1" applyFont="1" applyFill="1" applyBorder="1" applyAlignment="1">
      <alignment horizontal="left" vertical="center"/>
    </xf>
    <xf numFmtId="1" fontId="8" fillId="20" borderId="16" xfId="0" applyNumberFormat="1" applyFont="1" applyFill="1" applyBorder="1" applyAlignment="1">
      <alignment horizontal="left" vertical="center"/>
    </xf>
    <xf numFmtId="0" fontId="42" fillId="20" borderId="16" xfId="0" applyFont="1" applyFill="1" applyBorder="1" applyAlignment="1">
      <alignment vertical="center"/>
    </xf>
    <xf numFmtId="1" fontId="0" fillId="0" borderId="0" xfId="0" applyNumberFormat="1" applyBorder="1" applyAlignment="1">
      <alignment horizontal="center" vertical="center"/>
    </xf>
    <xf numFmtId="1" fontId="0" fillId="0" borderId="0" xfId="0" applyNumberFormat="1" applyBorder="1" applyAlignment="1">
      <alignment horizontal="center"/>
    </xf>
    <xf numFmtId="0" fontId="12" fillId="13" borderId="13"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14"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2" fillId="12" borderId="28" xfId="0" applyFont="1" applyFill="1" applyBorder="1" applyAlignment="1">
      <alignment horizontal="center" vertical="center" wrapText="1"/>
    </xf>
    <xf numFmtId="0" fontId="2" fillId="17" borderId="28" xfId="0" applyFont="1" applyFill="1" applyBorder="1" applyAlignment="1">
      <alignment horizontal="center" vertical="center" wrapText="1"/>
    </xf>
    <xf numFmtId="0" fontId="3" fillId="24" borderId="1" xfId="0" applyFont="1" applyFill="1" applyBorder="1" applyAlignment="1">
      <alignment horizontal="center" vertical="center" wrapText="1"/>
    </xf>
    <xf numFmtId="0" fontId="3" fillId="24" borderId="2" xfId="0" applyFont="1" applyFill="1" applyBorder="1" applyAlignment="1">
      <alignment horizontal="center" vertical="center" wrapText="1"/>
    </xf>
    <xf numFmtId="0" fontId="3" fillId="23" borderId="1" xfId="0" applyFont="1" applyFill="1" applyBorder="1" applyAlignment="1">
      <alignment horizontal="center" vertical="center" wrapText="1"/>
    </xf>
    <xf numFmtId="0" fontId="3" fillId="23" borderId="2" xfId="0" applyFont="1" applyFill="1" applyBorder="1" applyAlignment="1">
      <alignment horizontal="center" vertical="center" wrapText="1"/>
    </xf>
    <xf numFmtId="0" fontId="3" fillId="24" borderId="1" xfId="0" applyFont="1" applyFill="1" applyBorder="1" applyAlignment="1">
      <alignment horizontal="center" vertical="top" wrapText="1"/>
    </xf>
    <xf numFmtId="0" fontId="3" fillId="24" borderId="2" xfId="0" applyFont="1" applyFill="1" applyBorder="1" applyAlignment="1">
      <alignment horizontal="center" vertical="top" wrapText="1"/>
    </xf>
    <xf numFmtId="0" fontId="21" fillId="23" borderId="17" xfId="0" applyFont="1" applyFill="1" applyBorder="1" applyAlignment="1">
      <alignment horizontal="center" vertical="top" wrapText="1"/>
    </xf>
    <xf numFmtId="0" fontId="21" fillId="23" borderId="1" xfId="0" applyFont="1" applyFill="1" applyBorder="1" applyAlignment="1">
      <alignment horizontal="center" vertical="top" wrapText="1"/>
    </xf>
    <xf numFmtId="0" fontId="21" fillId="24" borderId="17" xfId="0" applyFont="1" applyFill="1" applyBorder="1" applyAlignment="1">
      <alignment horizontal="center" vertical="center" wrapText="1"/>
    </xf>
    <xf numFmtId="0" fontId="21" fillId="24" borderId="1"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10" fillId="11" borderId="0" xfId="0" applyFont="1" applyFill="1" applyAlignment="1">
      <alignment horizontal="center" wrapText="1"/>
    </xf>
    <xf numFmtId="0" fontId="10" fillId="11" borderId="7"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3" fillId="24" borderId="1" xfId="0" applyFont="1" applyFill="1" applyBorder="1" applyAlignment="1">
      <alignment horizontal="center" vertical="top"/>
    </xf>
    <xf numFmtId="0" fontId="3" fillId="24" borderId="2" xfId="0" applyFont="1" applyFill="1" applyBorder="1" applyAlignment="1">
      <alignment horizontal="center" vertical="top"/>
    </xf>
    <xf numFmtId="0" fontId="21" fillId="23" borderId="17" xfId="0" applyFont="1" applyFill="1" applyBorder="1" applyAlignment="1">
      <alignment horizontal="center" vertical="top"/>
    </xf>
    <xf numFmtId="0" fontId="21" fillId="23" borderId="1" xfId="0" applyFont="1" applyFill="1" applyBorder="1" applyAlignment="1">
      <alignment horizontal="center" vertical="top"/>
    </xf>
    <xf numFmtId="0" fontId="21" fillId="24" borderId="17" xfId="0" applyFont="1" applyFill="1" applyBorder="1" applyAlignment="1">
      <alignment horizontal="center" vertical="center"/>
    </xf>
    <xf numFmtId="0" fontId="21" fillId="24" borderId="1" xfId="0" applyFont="1" applyFill="1" applyBorder="1" applyAlignment="1">
      <alignment horizontal="center" vertical="center"/>
    </xf>
    <xf numFmtId="0" fontId="2" fillId="12" borderId="28" xfId="0" applyFont="1" applyFill="1" applyBorder="1" applyAlignment="1">
      <alignment horizontal="center" vertical="center"/>
    </xf>
    <xf numFmtId="0" fontId="2" fillId="17" borderId="28" xfId="0" applyFont="1" applyFill="1" applyBorder="1" applyAlignment="1">
      <alignment horizontal="center" vertical="center"/>
    </xf>
    <xf numFmtId="0" fontId="3" fillId="23" borderId="1" xfId="0" applyFont="1" applyFill="1" applyBorder="1" applyAlignment="1">
      <alignment horizontal="center" vertical="center"/>
    </xf>
    <xf numFmtId="0" fontId="3" fillId="23" borderId="2"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24" borderId="1" xfId="0" applyFont="1" applyFill="1" applyBorder="1" applyAlignment="1">
      <alignment horizontal="center" vertical="center"/>
    </xf>
    <xf numFmtId="0" fontId="3" fillId="24" borderId="2" xfId="0" applyFont="1" applyFill="1" applyBorder="1" applyAlignment="1">
      <alignment horizontal="center" vertical="center"/>
    </xf>
    <xf numFmtId="0" fontId="3" fillId="23" borderId="17"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left" vertical="center"/>
    </xf>
    <xf numFmtId="0" fontId="5" fillId="5"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3" fillId="17" borderId="1" xfId="0" applyFont="1" applyFill="1" applyBorder="1" applyAlignment="1">
      <alignment horizontal="center" vertical="center"/>
    </xf>
    <xf numFmtId="0" fontId="3" fillId="17" borderId="2" xfId="0" applyFont="1" applyFill="1" applyBorder="1" applyAlignment="1">
      <alignment horizontal="center" vertical="center"/>
    </xf>
    <xf numFmtId="0" fontId="10" fillId="11" borderId="0" xfId="0" applyFont="1" applyFill="1" applyAlignment="1">
      <alignment horizontal="center"/>
    </xf>
    <xf numFmtId="0" fontId="10" fillId="11" borderId="7" xfId="0" applyFont="1" applyFill="1" applyBorder="1" applyAlignment="1">
      <alignment horizont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40" fillId="11" borderId="22" xfId="0" applyFont="1" applyFill="1" applyBorder="1" applyAlignment="1">
      <alignment horizontal="center" vertical="center"/>
    </xf>
    <xf numFmtId="0" fontId="40" fillId="11" borderId="23" xfId="0" applyFont="1" applyFill="1" applyBorder="1" applyAlignment="1">
      <alignment horizontal="center" vertical="center"/>
    </xf>
    <xf numFmtId="0" fontId="8" fillId="4" borderId="0" xfId="0" applyFont="1" applyFill="1" applyAlignment="1">
      <alignment horizontal="center" vertical="center" wrapText="1"/>
    </xf>
    <xf numFmtId="0" fontId="8" fillId="4" borderId="6" xfId="0" applyFont="1" applyFill="1" applyBorder="1" applyAlignment="1">
      <alignment horizontal="center" vertical="center" wrapText="1"/>
    </xf>
    <xf numFmtId="0" fontId="8" fillId="17" borderId="0" xfId="0" applyFont="1" applyFill="1" applyBorder="1" applyAlignment="1">
      <alignment horizontal="center" vertical="center" wrapText="1"/>
    </xf>
    <xf numFmtId="0" fontId="40" fillId="11" borderId="0" xfId="0" applyFont="1" applyFill="1" applyAlignment="1">
      <alignment horizontal="center" vertical="center"/>
    </xf>
    <xf numFmtId="0" fontId="40" fillId="11" borderId="6" xfId="0" applyFont="1" applyFill="1" applyBorder="1" applyAlignment="1">
      <alignment horizontal="center" vertical="center"/>
    </xf>
    <xf numFmtId="0" fontId="40" fillId="11" borderId="10" xfId="0" applyFont="1" applyFill="1" applyBorder="1" applyAlignment="1">
      <alignment horizontal="center" vertical="center" wrapText="1"/>
    </xf>
    <xf numFmtId="0" fontId="40" fillId="11" borderId="0" xfId="0" applyFont="1" applyFill="1" applyAlignment="1">
      <alignment horizontal="center" vertical="center" wrapText="1"/>
    </xf>
    <xf numFmtId="0" fontId="40" fillId="11" borderId="6" xfId="0" applyFont="1" applyFill="1" applyBorder="1" applyAlignment="1">
      <alignment horizontal="center" vertical="center" wrapText="1"/>
    </xf>
    <xf numFmtId="44" fontId="41" fillId="4" borderId="0" xfId="5" applyFont="1" applyFill="1" applyBorder="1" applyAlignment="1">
      <alignment horizontal="center" vertical="center" wrapText="1"/>
    </xf>
    <xf numFmtId="44" fontId="8" fillId="4" borderId="0" xfId="5" applyFont="1" applyFill="1" applyBorder="1" applyAlignment="1">
      <alignment horizontal="center" vertical="center" wrapText="1"/>
    </xf>
    <xf numFmtId="0" fontId="8" fillId="4" borderId="0" xfId="0" applyFont="1" applyFill="1" applyAlignment="1">
      <alignment horizontal="center" wrapText="1"/>
    </xf>
    <xf numFmtId="0" fontId="8" fillId="4" borderId="0" xfId="0" applyFont="1" applyFill="1" applyAlignment="1">
      <alignment horizontal="center"/>
    </xf>
    <xf numFmtId="0" fontId="40" fillId="11" borderId="21" xfId="0" applyFont="1" applyFill="1" applyBorder="1" applyAlignment="1">
      <alignment horizontal="center" vertical="center"/>
    </xf>
    <xf numFmtId="0" fontId="8" fillId="12" borderId="10"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6"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6" xfId="0" applyFont="1" applyFill="1" applyBorder="1" applyAlignment="1">
      <alignment horizontal="center" vertical="center" wrapText="1"/>
    </xf>
    <xf numFmtId="0" fontId="8" fillId="15" borderId="0" xfId="0" applyFont="1" applyFill="1" applyAlignment="1">
      <alignment horizontal="center" vertical="center" wrapText="1"/>
    </xf>
    <xf numFmtId="0" fontId="8" fillId="4" borderId="9" xfId="0" applyFont="1" applyFill="1" applyBorder="1" applyAlignment="1">
      <alignment horizontal="center" vertical="center" wrapText="1"/>
    </xf>
    <xf numFmtId="0" fontId="12" fillId="27" borderId="27" xfId="0"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5" xfId="0" applyFont="1" applyBorder="1" applyAlignment="1">
      <alignment horizontal="center" vertical="center" wrapText="1"/>
    </xf>
    <xf numFmtId="0" fontId="15" fillId="16" borderId="16" xfId="0" applyFont="1" applyFill="1" applyBorder="1" applyAlignment="1">
      <alignment horizontal="center" vertical="center" textRotation="90" wrapText="1"/>
    </xf>
    <xf numFmtId="0" fontId="15" fillId="9" borderId="16" xfId="0" applyFont="1" applyFill="1" applyBorder="1" applyAlignment="1">
      <alignment horizontal="center" vertical="center" textRotation="90" wrapText="1"/>
    </xf>
    <xf numFmtId="0" fontId="12" fillId="11" borderId="16" xfId="0" applyFont="1" applyFill="1" applyBorder="1" applyAlignment="1">
      <alignment horizontal="center" vertical="center" wrapText="1"/>
    </xf>
    <xf numFmtId="0" fontId="2" fillId="0" borderId="16" xfId="0" applyFont="1" applyBorder="1" applyAlignment="1">
      <alignment horizontal="center" vertical="center" wrapText="1"/>
    </xf>
    <xf numFmtId="165" fontId="12" fillId="2" borderId="16" xfId="0" applyNumberFormat="1"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7" fillId="0" borderId="16" xfId="0" applyFont="1" applyBorder="1" applyAlignment="1">
      <alignment horizontal="center" vertical="center" wrapText="1"/>
    </xf>
    <xf numFmtId="0" fontId="0" fillId="0" borderId="16" xfId="0" applyBorder="1" applyAlignment="1">
      <alignment wrapText="1"/>
    </xf>
    <xf numFmtId="0" fontId="17" fillId="0" borderId="26"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21" fillId="23" borderId="0"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4" fillId="24" borderId="1" xfId="0" applyFont="1" applyFill="1" applyBorder="1" applyAlignment="1">
      <alignment horizontal="center" vertical="center" wrapText="1"/>
    </xf>
    <xf numFmtId="0" fontId="1" fillId="3" borderId="0" xfId="0" applyFont="1" applyFill="1" applyBorder="1" applyAlignment="1">
      <alignment horizontal="center" vertical="center"/>
    </xf>
    <xf numFmtId="0" fontId="2" fillId="27" borderId="0" xfId="0" applyFont="1" applyFill="1" applyProtection="1">
      <protection locked="0"/>
    </xf>
    <xf numFmtId="0" fontId="0" fillId="0" borderId="0" xfId="0" applyProtection="1"/>
    <xf numFmtId="0" fontId="0" fillId="0" borderId="0" xfId="0" applyAlignment="1" applyProtection="1">
      <alignment horizontal="center"/>
    </xf>
    <xf numFmtId="0" fontId="0" fillId="0" borderId="0" xfId="0" applyAlignment="1" applyProtection="1">
      <alignment vertical="center"/>
    </xf>
    <xf numFmtId="1" fontId="0" fillId="29" borderId="0" xfId="0" applyNumberFormat="1" applyFill="1" applyAlignment="1" applyProtection="1">
      <alignment horizontal="center" vertical="center"/>
    </xf>
    <xf numFmtId="0" fontId="0" fillId="0" borderId="0" xfId="0" applyAlignment="1" applyProtection="1">
      <alignment horizontal="left" vertical="center"/>
    </xf>
    <xf numFmtId="1" fontId="0" fillId="0" borderId="0" xfId="0" applyNumberFormat="1" applyProtection="1"/>
    <xf numFmtId="0" fontId="2" fillId="0" borderId="0" xfId="0" applyFont="1" applyAlignment="1" applyProtection="1">
      <alignment horizontal="center"/>
    </xf>
    <xf numFmtId="1" fontId="0" fillId="29" borderId="0" xfId="0" applyNumberFormat="1" applyFill="1" applyAlignment="1" applyProtection="1">
      <alignment horizontal="center"/>
    </xf>
    <xf numFmtId="1" fontId="0" fillId="4" borderId="0" xfId="0" applyNumberFormat="1" applyFill="1" applyAlignment="1" applyProtection="1">
      <alignment horizontal="center"/>
    </xf>
    <xf numFmtId="0" fontId="0" fillId="29" borderId="0" xfId="0" applyFill="1" applyAlignment="1" applyProtection="1">
      <alignment horizontal="center"/>
    </xf>
    <xf numFmtId="0" fontId="0" fillId="29" borderId="0" xfId="0" applyFill="1" applyAlignment="1" applyProtection="1">
      <alignment horizontal="center" vertical="center"/>
    </xf>
    <xf numFmtId="0" fontId="0" fillId="0" borderId="0" xfId="0" applyAlignment="1" applyProtection="1">
      <alignment wrapText="1"/>
    </xf>
  </cellXfs>
  <cellStyles count="6">
    <cellStyle name="Comma" xfId="2" builtinId="3"/>
    <cellStyle name="Comma 2" xfId="3" xr:uid="{00000000-0005-0000-0000-000001000000}"/>
    <cellStyle name="Currency" xfId="5" builtinId="4"/>
    <cellStyle name="Hyperlink" xfId="4" builtinId="8"/>
    <cellStyle name="Normal" xfId="0" builtinId="0"/>
    <cellStyle name="Percent" xfId="1" builtinId="5"/>
  </cellStyles>
  <dxfs count="0"/>
  <tableStyles count="0" defaultTableStyle="TableStyleMedium2" defaultPivotStyle="PivotStyleLight16"/>
  <colors>
    <mruColors>
      <color rgb="FFFFCA05"/>
      <color rgb="FFFFE9AB"/>
      <color rgb="FFFFDE05"/>
      <color rgb="FFFF1605"/>
      <color rgb="FFD1D3D4"/>
      <color rgb="FF80C3FF"/>
      <color rgb="FF0086FF"/>
      <color rgb="FF878787"/>
      <color rgb="FF575757"/>
      <color rgb="FFFECA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Recruitment</a:t>
            </a:r>
            <a:r>
              <a:rPr lang="en-GB" baseline="0"/>
              <a:t> fees: Policy vs Practice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Scored - 49 - old'!$BR$72:$BR$75</c:f>
              <c:strCache>
                <c:ptCount val="4"/>
                <c:pt idx="0">
                  <c:v>Policy: Prohibit worker-paid fees</c:v>
                </c:pt>
                <c:pt idx="1">
                  <c:v>Policy: Require reimbursement</c:v>
                </c:pt>
                <c:pt idx="2">
                  <c:v>Practice: Provide evidence of remediation</c:v>
                </c:pt>
                <c:pt idx="3">
                  <c:v>Practice: Disclose step-by-step process of preventative measures</c:v>
                </c:pt>
              </c:strCache>
            </c:strRef>
          </c:cat>
          <c:val>
            <c:numRef>
              <c:f>'1) Scored - 49 - old'!$BS$72:$BS$75</c:f>
              <c:numCache>
                <c:formatCode>0%</c:formatCode>
                <c:ptCount val="4"/>
                <c:pt idx="0">
                  <c:v>0.73469387755102045</c:v>
                </c:pt>
                <c:pt idx="1">
                  <c:v>0.67346938775510201</c:v>
                </c:pt>
                <c:pt idx="2">
                  <c:v>0.26530612244897961</c:v>
                </c:pt>
                <c:pt idx="3">
                  <c:v>0</c:v>
                </c:pt>
              </c:numCache>
            </c:numRef>
          </c:val>
          <c:extLst>
            <c:ext xmlns:c16="http://schemas.microsoft.com/office/drawing/2014/chart" uri="{C3380CC4-5D6E-409C-BE32-E72D297353CC}">
              <c16:uniqueId val="{00000000-D1A0-4F01-9BD1-08B341425410}"/>
            </c:ext>
          </c:extLst>
        </c:ser>
        <c:dLbls>
          <c:showLegendKey val="0"/>
          <c:showVal val="0"/>
          <c:showCatName val="0"/>
          <c:showSerName val="0"/>
          <c:showPercent val="0"/>
          <c:showBubbleSize val="0"/>
        </c:dLbls>
        <c:gapWidth val="182"/>
        <c:axId val="562343920"/>
        <c:axId val="562352120"/>
      </c:barChart>
      <c:catAx>
        <c:axId val="562343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52120"/>
        <c:crosses val="autoZero"/>
        <c:auto val="1"/>
        <c:lblAlgn val="ctr"/>
        <c:lblOffset val="100"/>
        <c:noMultiLvlLbl val="0"/>
      </c:catAx>
      <c:valAx>
        <c:axId val="562352120"/>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4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Findings'!$C$4</c:f>
              <c:strCache>
                <c:ptCount val="1"/>
                <c:pt idx="0">
                  <c:v>Company score</c:v>
                </c:pt>
              </c:strCache>
            </c:strRef>
          </c:tx>
          <c:spPr>
            <a:solidFill>
              <a:srgbClr val="FFCA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Findings'!$B$5:$B$11</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Findings'!$C$5:$C$11</c:f>
              <c:numCache>
                <c:formatCode>0</c:formatCode>
                <c:ptCount val="7"/>
                <c:pt idx="0">
                  <c:v>61.999999999999993</c:v>
                </c:pt>
                <c:pt idx="1">
                  <c:v>87.5</c:v>
                </c:pt>
                <c:pt idx="2">
                  <c:v>21.666666666666668</c:v>
                </c:pt>
                <c:pt idx="3">
                  <c:v>36.25</c:v>
                </c:pt>
                <c:pt idx="4">
                  <c:v>11.666666666666666</c:v>
                </c:pt>
                <c:pt idx="5">
                  <c:v>40</c:v>
                </c:pt>
                <c:pt idx="6">
                  <c:v>43.75</c:v>
                </c:pt>
              </c:numCache>
            </c:numRef>
          </c:val>
          <c:extLst>
            <c:ext xmlns:c16="http://schemas.microsoft.com/office/drawing/2014/chart" uri="{C3380CC4-5D6E-409C-BE32-E72D297353CC}">
              <c16:uniqueId val="{00000000-52A4-4524-8889-5E11BF609CB5}"/>
            </c:ext>
          </c:extLst>
        </c:ser>
        <c:ser>
          <c:idx val="1"/>
          <c:order val="1"/>
          <c:tx>
            <c:strRef>
              <c:f>'4) Company Findings'!$D$4</c:f>
              <c:strCache>
                <c:ptCount val="1"/>
                <c:pt idx="0">
                  <c:v>Industry average</c:v>
                </c:pt>
              </c:strCache>
            </c:strRef>
          </c:tx>
          <c:spPr>
            <a:solidFill>
              <a:srgbClr val="D1D3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Findings'!$B$5:$B$11</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Findings'!$D$5:$D$11</c:f>
              <c:numCache>
                <c:formatCode>0</c:formatCode>
                <c:ptCount val="7"/>
                <c:pt idx="0">
                  <c:v>54.387755102040806</c:v>
                </c:pt>
                <c:pt idx="1">
                  <c:v>35.841836734693878</c:v>
                </c:pt>
                <c:pt idx="2">
                  <c:v>21.258503401360546</c:v>
                </c:pt>
                <c:pt idx="3">
                  <c:v>27.321428571428573</c:v>
                </c:pt>
                <c:pt idx="4">
                  <c:v>12.448979591836734</c:v>
                </c:pt>
                <c:pt idx="5">
                  <c:v>30.918367346938776</c:v>
                </c:pt>
                <c:pt idx="6">
                  <c:v>29.783163265306122</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516502664"/>
        <c:axId val="516507256"/>
      </c:barChart>
      <c:catAx>
        <c:axId val="516502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7256"/>
        <c:crossesAt val="-0.4"/>
        <c:auto val="1"/>
        <c:lblAlgn val="ctr"/>
        <c:lblOffset val="100"/>
        <c:noMultiLvlLbl val="0"/>
      </c:catAx>
      <c:valAx>
        <c:axId val="51650725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69</xdr:col>
      <xdr:colOff>2153707</xdr:colOff>
      <xdr:row>59</xdr:row>
      <xdr:rowOff>99483</xdr:rowOff>
    </xdr:from>
    <xdr:to>
      <xdr:col>73</xdr:col>
      <xdr:colOff>624415</xdr:colOff>
      <xdr:row>74</xdr:row>
      <xdr:rowOff>143933</xdr:rowOff>
    </xdr:to>
    <xdr:graphicFrame macro="">
      <xdr:nvGraphicFramePr>
        <xdr:cNvPr id="2" name="Chart 1">
          <a:extLst>
            <a:ext uri="{FF2B5EF4-FFF2-40B4-BE49-F238E27FC236}">
              <a16:creationId xmlns:a16="http://schemas.microsoft.com/office/drawing/2014/main" id="{AA652720-AF96-49AC-885B-E0F74941D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301976</xdr:colOff>
      <xdr:row>4</xdr:row>
      <xdr:rowOff>34923</xdr:rowOff>
    </xdr:from>
    <xdr:to>
      <xdr:col>8</xdr:col>
      <xdr:colOff>3196166</xdr:colOff>
      <xdr:row>25</xdr:row>
      <xdr:rowOff>0</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stainalytics-my.sharepoint.com/personal/kevin_ranney_sustainalytics_com/Documents/Clients/Humanity%20United/Revised%20framework/MasterCompanyList-KLD-DSR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weber_business-humanrights_org/Documents/1%20ICT/2016-2018/2018%20Benchmark%20research/2018%20KTC%20ICT%20Benchmark%20research_for%20publication_v2%20as%20of%2020%20June%202018_unprotect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Users/kmoote/Desktop/Dropbox/KTC/2.0/Transparency%20Pilot/Methodology/Drafts/MasterCompanyList-KLD-DSR20090501-144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weber_business-humanrights_org/Documents/1%20ICT/2020%20Benchmark%20research/2020%20KTC%20ICT%20-%20first%20outline%20of%20public%20data%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 val="Research Framework"/>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sheetData>
      <sheetData sheetId="1">
        <row r="3">
          <cell r="A3" t="str">
            <v>1 Started</v>
          </cell>
        </row>
      </sheetData>
      <sheetData sheetId="2">
        <row r="3">
          <cell r="A3" t="str">
            <v>1 Started</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4">
          <cell r="A4" t="str">
            <v>Company</v>
          </cell>
          <cell r="B4" t="str">
            <v>Market Cap
in US$ billion</v>
          </cell>
          <cell r="C4" t="str">
            <v>Country</v>
          </cell>
          <cell r="D4" t="str">
            <v>2016 company</v>
          </cell>
          <cell r="E4" t="str">
            <v>Benchmark score
2018</v>
          </cell>
          <cell r="F4" t="str">
            <v>Benchmark rank 2018</v>
          </cell>
          <cell r="G4" t="str">
            <v>Commitment</v>
          </cell>
          <cell r="H4" t="str">
            <v>Supply Chain Standards</v>
          </cell>
          <cell r="I4" t="str">
            <v>Management and Accountability</v>
          </cell>
          <cell r="J4" t="str">
            <v>Training</v>
          </cell>
          <cell r="K4" t="str">
            <v>Stakeholder Engagement</v>
          </cell>
          <cell r="L4" t="str">
            <v>Theme Score</v>
          </cell>
          <cell r="M4" t="str">
            <v xml:space="preserve">Traceability </v>
          </cell>
          <cell r="N4" t="str">
            <v>Risk Assessment</v>
          </cell>
          <cell r="O4" t="str">
            <v>Theme Score</v>
          </cell>
          <cell r="P4" t="str">
            <v xml:space="preserve"> Purchasing Practices</v>
          </cell>
          <cell r="Q4" t="str">
            <v>Supplier Selection</v>
          </cell>
          <cell r="R4" t="str">
            <v>Integration into Supplier Contracts</v>
          </cell>
          <cell r="S4" t="str">
            <v>Cascading Standards Through the Supply Chain</v>
          </cell>
          <cell r="T4" t="str">
            <v>Theme Score</v>
          </cell>
          <cell r="U4" t="str">
            <v>Recruitment Approach</v>
          </cell>
          <cell r="V4" t="str">
            <v>Recruitment Fees</v>
          </cell>
          <cell r="W4" t="str">
            <v>Monitoring and Ethical Recruitment</v>
          </cell>
          <cell r="X4" t="str">
            <v>Migrant Workers Rights</v>
          </cell>
          <cell r="Y4" t="str">
            <v>Theme Score</v>
          </cell>
          <cell r="Z4" t="str">
            <v>Communication of Policies</v>
          </cell>
          <cell r="AA4" t="str">
            <v>Worker Voice</v>
          </cell>
          <cell r="AB4" t="str">
            <v>Freedom of Association</v>
          </cell>
          <cell r="AC4" t="str">
            <v>Grievance Mechanism</v>
          </cell>
          <cell r="AD4" t="str">
            <v>Theme Score</v>
          </cell>
          <cell r="AE4" t="str">
            <v>Auditing Process</v>
          </cell>
          <cell r="AF4" t="str">
            <v>Audit Disclosure</v>
          </cell>
          <cell r="AG4" t="str">
            <v>Theme Score</v>
          </cell>
          <cell r="AH4" t="str">
            <v>Corrective Action Plans</v>
          </cell>
          <cell r="AI4" t="str">
            <v>Remedy Programs</v>
          </cell>
          <cell r="AJ4" t="str">
            <v>Theme Score</v>
          </cell>
          <cell r="AK4" t="str">
            <v>Benchmark rank 2016</v>
          </cell>
          <cell r="AL4" t="str">
            <v>Benchmark score
2016</v>
          </cell>
        </row>
        <row r="5">
          <cell r="A5" t="str">
            <v>Amazon.com, Inc.</v>
          </cell>
          <cell r="B5">
            <v>699.14351999999997</v>
          </cell>
          <cell r="C5" t="str">
            <v>United States</v>
          </cell>
          <cell r="D5" t="str">
            <v>No</v>
          </cell>
          <cell r="E5">
            <v>31.819499999999998</v>
          </cell>
          <cell r="F5">
            <v>20</v>
          </cell>
          <cell r="G5">
            <v>100</v>
          </cell>
          <cell r="H5">
            <v>70</v>
          </cell>
          <cell r="I5">
            <v>25</v>
          </cell>
          <cell r="J5">
            <v>50</v>
          </cell>
          <cell r="K5">
            <v>25</v>
          </cell>
          <cell r="L5">
            <v>53.999999999999993</v>
          </cell>
          <cell r="M5">
            <v>50</v>
          </cell>
          <cell r="N5">
            <v>0</v>
          </cell>
          <cell r="O5">
            <v>25</v>
          </cell>
          <cell r="P5">
            <v>0</v>
          </cell>
          <cell r="Q5">
            <v>0</v>
          </cell>
          <cell r="R5">
            <v>50</v>
          </cell>
          <cell r="S5">
            <v>50</v>
          </cell>
          <cell r="T5">
            <v>25</v>
          </cell>
          <cell r="U5">
            <v>30</v>
          </cell>
          <cell r="V5">
            <v>50</v>
          </cell>
          <cell r="W5">
            <v>25</v>
          </cell>
          <cell r="X5">
            <v>50</v>
          </cell>
          <cell r="Y5">
            <v>38.75</v>
          </cell>
          <cell r="Z5">
            <v>50</v>
          </cell>
          <cell r="AA5">
            <v>0</v>
          </cell>
          <cell r="AB5">
            <v>0</v>
          </cell>
          <cell r="AC5">
            <v>10</v>
          </cell>
          <cell r="AD5">
            <v>15.000000000000002</v>
          </cell>
          <cell r="AE5">
            <v>80</v>
          </cell>
          <cell r="AF5">
            <v>0</v>
          </cell>
          <cell r="AG5">
            <v>40</v>
          </cell>
          <cell r="AH5">
            <v>50</v>
          </cell>
          <cell r="AI5">
            <v>0</v>
          </cell>
          <cell r="AJ5">
            <v>25</v>
          </cell>
          <cell r="AK5" t="str">
            <v>n/a</v>
          </cell>
          <cell r="AL5" t="str">
            <v>n/a</v>
          </cell>
        </row>
        <row r="6">
          <cell r="A6" t="str">
            <v>Amphenol Corporation</v>
          </cell>
          <cell r="B6">
            <v>28.326310000000003</v>
          </cell>
          <cell r="C6" t="str">
            <v>United States</v>
          </cell>
          <cell r="D6" t="str">
            <v>No</v>
          </cell>
          <cell r="E6">
            <v>8.5739999999999998</v>
          </cell>
          <cell r="F6">
            <v>34</v>
          </cell>
          <cell r="G6">
            <v>100</v>
          </cell>
          <cell r="H6">
            <v>0</v>
          </cell>
          <cell r="I6">
            <v>25</v>
          </cell>
          <cell r="J6">
            <v>0</v>
          </cell>
          <cell r="K6">
            <v>25</v>
          </cell>
          <cell r="L6">
            <v>29.999999999999996</v>
          </cell>
          <cell r="M6">
            <v>50</v>
          </cell>
          <cell r="N6">
            <v>0</v>
          </cell>
          <cell r="O6">
            <v>25</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10</v>
          </cell>
          <cell r="AF6">
            <v>0</v>
          </cell>
          <cell r="AG6">
            <v>5</v>
          </cell>
          <cell r="AH6">
            <v>0</v>
          </cell>
          <cell r="AI6">
            <v>0</v>
          </cell>
          <cell r="AJ6">
            <v>0</v>
          </cell>
          <cell r="AK6" t="str">
            <v>n/a</v>
          </cell>
          <cell r="AL6" t="str">
            <v>n/a</v>
          </cell>
        </row>
        <row r="7">
          <cell r="A7" t="str">
            <v>Analog Devices, Inc.</v>
          </cell>
          <cell r="B7">
            <v>34.241289999999999</v>
          </cell>
          <cell r="C7" t="str">
            <v>United States</v>
          </cell>
          <cell r="D7" t="str">
            <v>No</v>
          </cell>
          <cell r="E7">
            <v>27.641999999999996</v>
          </cell>
          <cell r="F7">
            <v>22</v>
          </cell>
          <cell r="G7">
            <v>100</v>
          </cell>
          <cell r="H7">
            <v>80</v>
          </cell>
          <cell r="I7">
            <v>0</v>
          </cell>
          <cell r="J7">
            <v>50</v>
          </cell>
          <cell r="K7">
            <v>25</v>
          </cell>
          <cell r="L7">
            <v>50.999999999999986</v>
          </cell>
          <cell r="M7">
            <v>50</v>
          </cell>
          <cell r="N7">
            <v>0</v>
          </cell>
          <cell r="O7">
            <v>25</v>
          </cell>
          <cell r="P7">
            <v>0</v>
          </cell>
          <cell r="Q7">
            <v>50</v>
          </cell>
          <cell r="R7">
            <v>50</v>
          </cell>
          <cell r="S7">
            <v>100</v>
          </cell>
          <cell r="T7">
            <v>50</v>
          </cell>
          <cell r="U7">
            <v>0</v>
          </cell>
          <cell r="V7">
            <v>75</v>
          </cell>
          <cell r="W7">
            <v>0</v>
          </cell>
          <cell r="X7">
            <v>50</v>
          </cell>
          <cell r="Y7">
            <v>31.25</v>
          </cell>
          <cell r="Z7">
            <v>50</v>
          </cell>
          <cell r="AA7">
            <v>0</v>
          </cell>
          <cell r="AB7">
            <v>0</v>
          </cell>
          <cell r="AC7">
            <v>0</v>
          </cell>
          <cell r="AD7">
            <v>12.5</v>
          </cell>
          <cell r="AE7">
            <v>10</v>
          </cell>
          <cell r="AF7">
            <v>0</v>
          </cell>
          <cell r="AG7">
            <v>5</v>
          </cell>
          <cell r="AH7">
            <v>37.5</v>
          </cell>
          <cell r="AI7">
            <v>0</v>
          </cell>
          <cell r="AJ7">
            <v>18.75</v>
          </cell>
          <cell r="AK7" t="str">
            <v>n/a</v>
          </cell>
          <cell r="AL7" t="str">
            <v>n/a</v>
          </cell>
        </row>
        <row r="8">
          <cell r="A8" t="str">
            <v>Apple Inc.</v>
          </cell>
          <cell r="B8">
            <v>851.72579000000007</v>
          </cell>
          <cell r="C8" t="str">
            <v>United States</v>
          </cell>
          <cell r="D8" t="str">
            <v>Yes</v>
          </cell>
          <cell r="E8">
            <v>71.006249999999994</v>
          </cell>
          <cell r="F8">
            <v>3</v>
          </cell>
          <cell r="G8">
            <v>100</v>
          </cell>
          <cell r="H8">
            <v>70</v>
          </cell>
          <cell r="I8">
            <v>75</v>
          </cell>
          <cell r="J8">
            <v>100</v>
          </cell>
          <cell r="K8">
            <v>75</v>
          </cell>
          <cell r="L8">
            <v>83.999999999999986</v>
          </cell>
          <cell r="M8">
            <v>75</v>
          </cell>
          <cell r="N8">
            <v>75</v>
          </cell>
          <cell r="O8">
            <v>75</v>
          </cell>
          <cell r="P8">
            <v>30</v>
          </cell>
          <cell r="Q8">
            <v>0</v>
          </cell>
          <cell r="R8">
            <v>50</v>
          </cell>
          <cell r="S8">
            <v>100</v>
          </cell>
          <cell r="T8">
            <v>45</v>
          </cell>
          <cell r="U8">
            <v>30</v>
          </cell>
          <cell r="V8">
            <v>100</v>
          </cell>
          <cell r="W8">
            <v>100</v>
          </cell>
          <cell r="X8">
            <v>75</v>
          </cell>
          <cell r="Y8">
            <v>76.25</v>
          </cell>
          <cell r="Z8">
            <v>50</v>
          </cell>
          <cell r="AA8">
            <v>100</v>
          </cell>
          <cell r="AB8">
            <v>12.5</v>
          </cell>
          <cell r="AC8">
            <v>70</v>
          </cell>
          <cell r="AD8">
            <v>58.125</v>
          </cell>
          <cell r="AE8">
            <v>100</v>
          </cell>
          <cell r="AF8">
            <v>80</v>
          </cell>
          <cell r="AG8">
            <v>90</v>
          </cell>
          <cell r="AH8">
            <v>100</v>
          </cell>
          <cell r="AI8">
            <v>37.5</v>
          </cell>
          <cell r="AJ8">
            <v>68.75</v>
          </cell>
          <cell r="AK8">
            <v>2</v>
          </cell>
          <cell r="AL8">
            <v>62</v>
          </cell>
        </row>
        <row r="9">
          <cell r="A9" t="str">
            <v>Applied Materials, Inc.</v>
          </cell>
          <cell r="B9">
            <v>56.408190000000005</v>
          </cell>
          <cell r="C9" t="str">
            <v>United States</v>
          </cell>
          <cell r="D9" t="str">
            <v>No</v>
          </cell>
          <cell r="E9">
            <v>27.145000000000003</v>
          </cell>
          <cell r="F9">
            <v>23</v>
          </cell>
          <cell r="G9">
            <v>100</v>
          </cell>
          <cell r="H9">
            <v>100</v>
          </cell>
          <cell r="I9">
            <v>50</v>
          </cell>
          <cell r="J9">
            <v>50</v>
          </cell>
          <cell r="K9">
            <v>25</v>
          </cell>
          <cell r="L9">
            <v>64.999999999999986</v>
          </cell>
          <cell r="M9">
            <v>37.5</v>
          </cell>
          <cell r="N9">
            <v>0</v>
          </cell>
          <cell r="O9">
            <v>18.75</v>
          </cell>
          <cell r="P9">
            <v>15</v>
          </cell>
          <cell r="Q9">
            <v>0</v>
          </cell>
          <cell r="R9">
            <v>0</v>
          </cell>
          <cell r="S9">
            <v>100</v>
          </cell>
          <cell r="T9">
            <v>28.75</v>
          </cell>
          <cell r="U9">
            <v>0</v>
          </cell>
          <cell r="V9">
            <v>75</v>
          </cell>
          <cell r="W9">
            <v>0</v>
          </cell>
          <cell r="X9">
            <v>50</v>
          </cell>
          <cell r="Y9">
            <v>31.25</v>
          </cell>
          <cell r="Z9">
            <v>50</v>
          </cell>
          <cell r="AA9">
            <v>0</v>
          </cell>
          <cell r="AB9">
            <v>0</v>
          </cell>
          <cell r="AC9">
            <v>20</v>
          </cell>
          <cell r="AD9">
            <v>17.5</v>
          </cell>
          <cell r="AE9">
            <v>10</v>
          </cell>
          <cell r="AF9">
            <v>10</v>
          </cell>
          <cell r="AG9">
            <v>10</v>
          </cell>
          <cell r="AH9">
            <v>37.5</v>
          </cell>
          <cell r="AI9">
            <v>0</v>
          </cell>
          <cell r="AJ9">
            <v>18.75</v>
          </cell>
          <cell r="AK9" t="str">
            <v>n/a</v>
          </cell>
          <cell r="AL9" t="str">
            <v>n/a</v>
          </cell>
        </row>
        <row r="10">
          <cell r="A10" t="str">
            <v>ASML Holding N.V.</v>
          </cell>
          <cell r="B10">
            <v>87.269869999999997</v>
          </cell>
          <cell r="C10" t="str">
            <v>Netherlands</v>
          </cell>
          <cell r="D10" t="str">
            <v>Yes</v>
          </cell>
          <cell r="E10">
            <v>36.392499999999998</v>
          </cell>
          <cell r="F10">
            <v>16</v>
          </cell>
          <cell r="G10">
            <v>100</v>
          </cell>
          <cell r="H10">
            <v>80</v>
          </cell>
          <cell r="I10">
            <v>75</v>
          </cell>
          <cell r="J10">
            <v>50</v>
          </cell>
          <cell r="K10">
            <v>50</v>
          </cell>
          <cell r="L10">
            <v>70.999999999999986</v>
          </cell>
          <cell r="M10">
            <v>12.5</v>
          </cell>
          <cell r="N10">
            <v>0</v>
          </cell>
          <cell r="O10">
            <v>6.25</v>
          </cell>
          <cell r="P10">
            <v>15</v>
          </cell>
          <cell r="Q10">
            <v>100</v>
          </cell>
          <cell r="R10">
            <v>50</v>
          </cell>
          <cell r="S10">
            <v>100</v>
          </cell>
          <cell r="T10">
            <v>66.25</v>
          </cell>
          <cell r="U10">
            <v>0</v>
          </cell>
          <cell r="V10">
            <v>75</v>
          </cell>
          <cell r="W10">
            <v>0</v>
          </cell>
          <cell r="X10">
            <v>50</v>
          </cell>
          <cell r="Y10">
            <v>31.25</v>
          </cell>
          <cell r="Z10">
            <v>50</v>
          </cell>
          <cell r="AA10">
            <v>0</v>
          </cell>
          <cell r="AB10">
            <v>0</v>
          </cell>
          <cell r="AC10">
            <v>40</v>
          </cell>
          <cell r="AD10">
            <v>22.5</v>
          </cell>
          <cell r="AE10">
            <v>10</v>
          </cell>
          <cell r="AF10">
            <v>30</v>
          </cell>
          <cell r="AG10">
            <v>20</v>
          </cell>
          <cell r="AH10">
            <v>50</v>
          </cell>
          <cell r="AI10">
            <v>25</v>
          </cell>
          <cell r="AJ10">
            <v>37.5</v>
          </cell>
          <cell r="AK10">
            <v>15</v>
          </cell>
          <cell r="AL10">
            <v>26</v>
          </cell>
        </row>
        <row r="11">
          <cell r="A11" t="str">
            <v>BOE Technology Group Co. Ltd.</v>
          </cell>
          <cell r="B11">
            <v>33.373539999999998</v>
          </cell>
          <cell r="C11" t="str">
            <v>China</v>
          </cell>
          <cell r="D11" t="str">
            <v>Yes</v>
          </cell>
          <cell r="E11">
            <v>3.7494999999999998</v>
          </cell>
          <cell r="F11">
            <v>39</v>
          </cell>
          <cell r="G11">
            <v>0</v>
          </cell>
          <cell r="H11">
            <v>0</v>
          </cell>
          <cell r="I11">
            <v>0</v>
          </cell>
          <cell r="J11">
            <v>25</v>
          </cell>
          <cell r="K11">
            <v>0</v>
          </cell>
          <cell r="L11">
            <v>4.9999999999999991</v>
          </cell>
          <cell r="M11">
            <v>0</v>
          </cell>
          <cell r="N11">
            <v>0</v>
          </cell>
          <cell r="O11">
            <v>0</v>
          </cell>
          <cell r="P11">
            <v>15</v>
          </cell>
          <cell r="Q11">
            <v>50</v>
          </cell>
          <cell r="R11">
            <v>0</v>
          </cell>
          <cell r="S11">
            <v>0</v>
          </cell>
          <cell r="T11">
            <v>16.25</v>
          </cell>
          <cell r="U11">
            <v>0</v>
          </cell>
          <cell r="V11">
            <v>0</v>
          </cell>
          <cell r="W11">
            <v>0</v>
          </cell>
          <cell r="X11">
            <v>0</v>
          </cell>
          <cell r="Y11">
            <v>0</v>
          </cell>
          <cell r="Z11">
            <v>0</v>
          </cell>
          <cell r="AA11">
            <v>0</v>
          </cell>
          <cell r="AB11">
            <v>0</v>
          </cell>
          <cell r="AC11">
            <v>0</v>
          </cell>
          <cell r="AD11">
            <v>0</v>
          </cell>
          <cell r="AE11">
            <v>10</v>
          </cell>
          <cell r="AF11">
            <v>0</v>
          </cell>
          <cell r="AG11">
            <v>5</v>
          </cell>
          <cell r="AH11">
            <v>0</v>
          </cell>
          <cell r="AI11">
            <v>0</v>
          </cell>
          <cell r="AJ11">
            <v>0</v>
          </cell>
          <cell r="AK11">
            <v>19</v>
          </cell>
          <cell r="AL11">
            <v>4</v>
          </cell>
        </row>
        <row r="12">
          <cell r="A12" t="str">
            <v>Broadcom Inc.</v>
          </cell>
          <cell r="B12">
            <v>101.53417</v>
          </cell>
          <cell r="C12" t="str">
            <v>United States</v>
          </cell>
          <cell r="D12" t="str">
            <v>Yes</v>
          </cell>
          <cell r="E12">
            <v>5.6065000000000005</v>
          </cell>
          <cell r="F12">
            <v>37</v>
          </cell>
          <cell r="G12">
            <v>0</v>
          </cell>
          <cell r="H12">
            <v>40</v>
          </cell>
          <cell r="I12">
            <v>0</v>
          </cell>
          <cell r="J12">
            <v>0</v>
          </cell>
          <cell r="K12">
            <v>0</v>
          </cell>
          <cell r="L12">
            <v>8</v>
          </cell>
          <cell r="M12">
            <v>37.5</v>
          </cell>
          <cell r="N12">
            <v>0</v>
          </cell>
          <cell r="O12">
            <v>18.75</v>
          </cell>
          <cell r="P12">
            <v>0</v>
          </cell>
          <cell r="Q12">
            <v>0</v>
          </cell>
          <cell r="R12">
            <v>0</v>
          </cell>
          <cell r="S12">
            <v>50</v>
          </cell>
          <cell r="T12">
            <v>12.5</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v>
          </cell>
          <cell r="AL12">
            <v>33</v>
          </cell>
        </row>
        <row r="13">
          <cell r="A13" t="str">
            <v>Canon Inc.</v>
          </cell>
          <cell r="B13">
            <v>42.976910000000004</v>
          </cell>
          <cell r="C13" t="str">
            <v>Japan</v>
          </cell>
          <cell r="D13" t="str">
            <v>Yes</v>
          </cell>
          <cell r="E13">
            <v>15.645000000000001</v>
          </cell>
          <cell r="F13">
            <v>29</v>
          </cell>
          <cell r="G13">
            <v>100</v>
          </cell>
          <cell r="H13">
            <v>60</v>
          </cell>
          <cell r="I13">
            <v>25</v>
          </cell>
          <cell r="J13">
            <v>25</v>
          </cell>
          <cell r="K13">
            <v>0</v>
          </cell>
          <cell r="L13">
            <v>41.999999999999993</v>
          </cell>
          <cell r="M13">
            <v>50</v>
          </cell>
          <cell r="N13">
            <v>0</v>
          </cell>
          <cell r="O13">
            <v>25</v>
          </cell>
          <cell r="P13">
            <v>0</v>
          </cell>
          <cell r="Q13">
            <v>100</v>
          </cell>
          <cell r="R13">
            <v>0</v>
          </cell>
          <cell r="S13">
            <v>50</v>
          </cell>
          <cell r="T13">
            <v>37.5</v>
          </cell>
          <cell r="U13">
            <v>0</v>
          </cell>
          <cell r="V13">
            <v>0</v>
          </cell>
          <cell r="W13">
            <v>0</v>
          </cell>
          <cell r="X13">
            <v>0</v>
          </cell>
          <cell r="Y13">
            <v>0</v>
          </cell>
          <cell r="Z13">
            <v>0</v>
          </cell>
          <cell r="AA13">
            <v>0</v>
          </cell>
          <cell r="AB13">
            <v>0</v>
          </cell>
          <cell r="AC13">
            <v>20</v>
          </cell>
          <cell r="AD13">
            <v>5</v>
          </cell>
          <cell r="AE13">
            <v>0</v>
          </cell>
          <cell r="AF13">
            <v>0</v>
          </cell>
          <cell r="AG13">
            <v>0</v>
          </cell>
          <cell r="AH13">
            <v>0</v>
          </cell>
          <cell r="AI13">
            <v>0</v>
          </cell>
          <cell r="AJ13">
            <v>0</v>
          </cell>
          <cell r="AK13">
            <v>18</v>
          </cell>
          <cell r="AL13">
            <v>12</v>
          </cell>
        </row>
        <row r="14">
          <cell r="A14" t="str">
            <v>Cisco Systems, Inc.</v>
          </cell>
          <cell r="B14">
            <v>205.35805999999999</v>
          </cell>
          <cell r="C14" t="str">
            <v>United States</v>
          </cell>
          <cell r="D14" t="str">
            <v>Yes</v>
          </cell>
          <cell r="E14">
            <v>51.388500000000008</v>
          </cell>
          <cell r="F14">
            <v>9</v>
          </cell>
          <cell r="G14">
            <v>100</v>
          </cell>
          <cell r="H14">
            <v>80</v>
          </cell>
          <cell r="I14">
            <v>75</v>
          </cell>
          <cell r="J14">
            <v>75</v>
          </cell>
          <cell r="K14">
            <v>75</v>
          </cell>
          <cell r="L14">
            <v>80.999999999999986</v>
          </cell>
          <cell r="M14">
            <v>37.5</v>
          </cell>
          <cell r="N14">
            <v>75</v>
          </cell>
          <cell r="O14">
            <v>56.25</v>
          </cell>
          <cell r="P14">
            <v>30</v>
          </cell>
          <cell r="Q14">
            <v>50</v>
          </cell>
          <cell r="R14">
            <v>50</v>
          </cell>
          <cell r="S14">
            <v>100</v>
          </cell>
          <cell r="T14">
            <v>57.5</v>
          </cell>
          <cell r="U14">
            <v>0</v>
          </cell>
          <cell r="V14">
            <v>75</v>
          </cell>
          <cell r="W14">
            <v>25</v>
          </cell>
          <cell r="X14">
            <v>50</v>
          </cell>
          <cell r="Y14">
            <v>37.5</v>
          </cell>
          <cell r="Z14">
            <v>50</v>
          </cell>
          <cell r="AA14">
            <v>0</v>
          </cell>
          <cell r="AB14">
            <v>0</v>
          </cell>
          <cell r="AC14">
            <v>30</v>
          </cell>
          <cell r="AD14">
            <v>20</v>
          </cell>
          <cell r="AE14">
            <v>100</v>
          </cell>
          <cell r="AF14">
            <v>40</v>
          </cell>
          <cell r="AG14">
            <v>70</v>
          </cell>
          <cell r="AH14">
            <v>75</v>
          </cell>
          <cell r="AI14">
            <v>0</v>
          </cell>
          <cell r="AJ14">
            <v>37.5</v>
          </cell>
          <cell r="AK14">
            <v>4</v>
          </cell>
          <cell r="AL14">
            <v>58</v>
          </cell>
        </row>
        <row r="15">
          <cell r="A15" t="str">
            <v>Corning Incorporated</v>
          </cell>
          <cell r="B15">
            <v>26.786759999999997</v>
          </cell>
          <cell r="C15" t="str">
            <v>United States</v>
          </cell>
          <cell r="D15" t="str">
            <v>No</v>
          </cell>
          <cell r="E15">
            <v>6.218</v>
          </cell>
          <cell r="F15">
            <v>37</v>
          </cell>
          <cell r="G15">
            <v>100</v>
          </cell>
          <cell r="H15">
            <v>30</v>
          </cell>
          <cell r="I15">
            <v>0</v>
          </cell>
          <cell r="J15">
            <v>25</v>
          </cell>
          <cell r="K15">
            <v>0</v>
          </cell>
          <cell r="L15">
            <v>30.999999999999996</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25</v>
          </cell>
          <cell r="AI15">
            <v>0</v>
          </cell>
          <cell r="AJ15">
            <v>12.5</v>
          </cell>
          <cell r="AK15" t="str">
            <v>n/a</v>
          </cell>
          <cell r="AL15" t="str">
            <v>n/a</v>
          </cell>
        </row>
        <row r="16">
          <cell r="A16" t="str">
            <v>Ericsson (Telefonaktiebolaget LM Ericsson (publ))</v>
          </cell>
          <cell r="B16">
            <v>21.12416</v>
          </cell>
          <cell r="C16" t="str">
            <v>Sweden</v>
          </cell>
          <cell r="D16" t="str">
            <v>Yes</v>
          </cell>
          <cell r="E16">
            <v>46.28</v>
          </cell>
          <cell r="F16">
            <v>11</v>
          </cell>
          <cell r="G16">
            <v>100</v>
          </cell>
          <cell r="H16">
            <v>70</v>
          </cell>
          <cell r="I16">
            <v>100</v>
          </cell>
          <cell r="J16">
            <v>50</v>
          </cell>
          <cell r="K16">
            <v>0</v>
          </cell>
          <cell r="L16">
            <v>63.999999999999986</v>
          </cell>
          <cell r="M16">
            <v>12.5</v>
          </cell>
          <cell r="N16">
            <v>100</v>
          </cell>
          <cell r="O16">
            <v>56.25</v>
          </cell>
          <cell r="P16">
            <v>15</v>
          </cell>
          <cell r="Q16">
            <v>100</v>
          </cell>
          <cell r="R16">
            <v>100</v>
          </cell>
          <cell r="S16">
            <v>100</v>
          </cell>
          <cell r="T16">
            <v>78.75</v>
          </cell>
          <cell r="U16">
            <v>0</v>
          </cell>
          <cell r="V16">
            <v>0</v>
          </cell>
          <cell r="W16">
            <v>0</v>
          </cell>
          <cell r="X16">
            <v>50</v>
          </cell>
          <cell r="Y16">
            <v>12.5</v>
          </cell>
          <cell r="Z16">
            <v>100</v>
          </cell>
          <cell r="AA16">
            <v>0</v>
          </cell>
          <cell r="AB16">
            <v>0</v>
          </cell>
          <cell r="AC16">
            <v>40</v>
          </cell>
          <cell r="AD16">
            <v>35</v>
          </cell>
          <cell r="AE16">
            <v>30</v>
          </cell>
          <cell r="AF16">
            <v>50</v>
          </cell>
          <cell r="AG16">
            <v>40</v>
          </cell>
          <cell r="AH16">
            <v>75</v>
          </cell>
          <cell r="AI16">
            <v>0</v>
          </cell>
          <cell r="AJ16">
            <v>37.5</v>
          </cell>
          <cell r="AK16">
            <v>6</v>
          </cell>
          <cell r="AL16">
            <v>55</v>
          </cell>
        </row>
        <row r="17">
          <cell r="A17" t="str">
            <v>Foxconn (Hon Hai Precision Industry Co., Ltd.)</v>
          </cell>
          <cell r="B17">
            <v>54.772129999999997</v>
          </cell>
          <cell r="C17" t="str">
            <v>Taiwan</v>
          </cell>
          <cell r="D17" t="str">
            <v>Yes</v>
          </cell>
          <cell r="E17">
            <v>33.356000000000009</v>
          </cell>
          <cell r="F17">
            <v>19</v>
          </cell>
          <cell r="G17">
            <v>100</v>
          </cell>
          <cell r="H17">
            <v>80</v>
          </cell>
          <cell r="I17">
            <v>50</v>
          </cell>
          <cell r="J17">
            <v>50</v>
          </cell>
          <cell r="K17">
            <v>25</v>
          </cell>
          <cell r="L17">
            <v>60.999999999999986</v>
          </cell>
          <cell r="M17">
            <v>12.5</v>
          </cell>
          <cell r="N17">
            <v>0</v>
          </cell>
          <cell r="O17">
            <v>6.25</v>
          </cell>
          <cell r="P17">
            <v>15</v>
          </cell>
          <cell r="Q17">
            <v>50</v>
          </cell>
          <cell r="R17">
            <v>50</v>
          </cell>
          <cell r="S17">
            <v>100</v>
          </cell>
          <cell r="T17">
            <v>53.75</v>
          </cell>
          <cell r="U17">
            <v>0</v>
          </cell>
          <cell r="V17">
            <v>75</v>
          </cell>
          <cell r="W17">
            <v>0</v>
          </cell>
          <cell r="X17">
            <v>50</v>
          </cell>
          <cell r="Y17">
            <v>31.25</v>
          </cell>
          <cell r="Z17">
            <v>75</v>
          </cell>
          <cell r="AA17">
            <v>0</v>
          </cell>
          <cell r="AB17">
            <v>0</v>
          </cell>
          <cell r="AC17">
            <v>10</v>
          </cell>
          <cell r="AD17">
            <v>21.25</v>
          </cell>
          <cell r="AE17">
            <v>60</v>
          </cell>
          <cell r="AF17">
            <v>10</v>
          </cell>
          <cell r="AG17">
            <v>35.000000000000007</v>
          </cell>
          <cell r="AH17">
            <v>50</v>
          </cell>
          <cell r="AI17">
            <v>0</v>
          </cell>
          <cell r="AJ17">
            <v>25</v>
          </cell>
          <cell r="AK17">
            <v>14</v>
          </cell>
          <cell r="AL17">
            <v>29</v>
          </cell>
        </row>
        <row r="18">
          <cell r="A18" t="str">
            <v>Hewlett Packard Enterprise Company</v>
          </cell>
          <cell r="B18">
            <v>26.139720000000001</v>
          </cell>
          <cell r="C18" t="str">
            <v>United States</v>
          </cell>
          <cell r="D18" t="str">
            <v>No</v>
          </cell>
          <cell r="E18">
            <v>71.418999999999997</v>
          </cell>
          <cell r="F18">
            <v>3</v>
          </cell>
          <cell r="G18">
            <v>100</v>
          </cell>
          <cell r="H18">
            <v>100</v>
          </cell>
          <cell r="I18">
            <v>100</v>
          </cell>
          <cell r="J18">
            <v>100</v>
          </cell>
          <cell r="K18">
            <v>75</v>
          </cell>
          <cell r="L18">
            <v>94.999999999999986</v>
          </cell>
          <cell r="M18">
            <v>100</v>
          </cell>
          <cell r="N18">
            <v>75</v>
          </cell>
          <cell r="O18">
            <v>87.5</v>
          </cell>
          <cell r="P18">
            <v>60</v>
          </cell>
          <cell r="Q18">
            <v>0</v>
          </cell>
          <cell r="R18">
            <v>100</v>
          </cell>
          <cell r="S18">
            <v>100</v>
          </cell>
          <cell r="T18">
            <v>65</v>
          </cell>
          <cell r="U18">
            <v>75</v>
          </cell>
          <cell r="V18">
            <v>100</v>
          </cell>
          <cell r="W18">
            <v>100</v>
          </cell>
          <cell r="X18">
            <v>100</v>
          </cell>
          <cell r="Y18">
            <v>93.75</v>
          </cell>
          <cell r="Z18">
            <v>75</v>
          </cell>
          <cell r="AA18">
            <v>25</v>
          </cell>
          <cell r="AB18">
            <v>0</v>
          </cell>
          <cell r="AC18">
            <v>30</v>
          </cell>
          <cell r="AD18">
            <v>32.5</v>
          </cell>
          <cell r="AE18">
            <v>80</v>
          </cell>
          <cell r="AF18">
            <v>60</v>
          </cell>
          <cell r="AG18">
            <v>70.000000000000014</v>
          </cell>
          <cell r="AH18">
            <v>75</v>
          </cell>
          <cell r="AI18">
            <v>37.5</v>
          </cell>
          <cell r="AJ18">
            <v>56.25</v>
          </cell>
          <cell r="AK18" t="str">
            <v>n/a</v>
          </cell>
          <cell r="AL18" t="str">
            <v>n/a</v>
          </cell>
        </row>
        <row r="19">
          <cell r="A19" t="str">
            <v>Hitachi, Ltd.</v>
          </cell>
          <cell r="B19">
            <v>38.280680000000004</v>
          </cell>
          <cell r="C19" t="str">
            <v>Japan</v>
          </cell>
          <cell r="D19" t="str">
            <v>Yes</v>
          </cell>
          <cell r="E19">
            <v>38.715000000000003</v>
          </cell>
          <cell r="F19">
            <v>12</v>
          </cell>
          <cell r="G19">
            <v>100</v>
          </cell>
          <cell r="H19">
            <v>80</v>
          </cell>
          <cell r="I19">
            <v>75</v>
          </cell>
          <cell r="J19">
            <v>75</v>
          </cell>
          <cell r="K19">
            <v>75</v>
          </cell>
          <cell r="L19">
            <v>80.999999999999986</v>
          </cell>
          <cell r="M19">
            <v>0</v>
          </cell>
          <cell r="N19">
            <v>75</v>
          </cell>
          <cell r="O19">
            <v>37.5</v>
          </cell>
          <cell r="P19">
            <v>30</v>
          </cell>
          <cell r="Q19">
            <v>50</v>
          </cell>
          <cell r="R19">
            <v>0</v>
          </cell>
          <cell r="S19">
            <v>100</v>
          </cell>
          <cell r="T19">
            <v>45</v>
          </cell>
          <cell r="U19">
            <v>0</v>
          </cell>
          <cell r="V19">
            <v>75</v>
          </cell>
          <cell r="W19">
            <v>0</v>
          </cell>
          <cell r="X19">
            <v>50</v>
          </cell>
          <cell r="Y19">
            <v>31.25</v>
          </cell>
          <cell r="Z19">
            <v>25</v>
          </cell>
          <cell r="AA19">
            <v>0</v>
          </cell>
          <cell r="AB19">
            <v>0</v>
          </cell>
          <cell r="AC19">
            <v>10</v>
          </cell>
          <cell r="AD19">
            <v>8.75</v>
          </cell>
          <cell r="AE19">
            <v>80</v>
          </cell>
          <cell r="AF19">
            <v>30</v>
          </cell>
          <cell r="AG19">
            <v>55</v>
          </cell>
          <cell r="AH19">
            <v>25</v>
          </cell>
          <cell r="AI19">
            <v>0</v>
          </cell>
          <cell r="AJ19">
            <v>12.5</v>
          </cell>
          <cell r="AK19">
            <v>12</v>
          </cell>
          <cell r="AL19">
            <v>34</v>
          </cell>
        </row>
        <row r="20">
          <cell r="A20" t="str">
            <v>HOYA Corporation</v>
          </cell>
          <cell r="B20">
            <v>19.340310000000002</v>
          </cell>
          <cell r="C20" t="str">
            <v>Japan</v>
          </cell>
          <cell r="D20" t="str">
            <v>No</v>
          </cell>
          <cell r="E20">
            <v>13.504</v>
          </cell>
          <cell r="F20">
            <v>30</v>
          </cell>
          <cell r="G20">
            <v>100</v>
          </cell>
          <cell r="H20">
            <v>60</v>
          </cell>
          <cell r="I20">
            <v>25</v>
          </cell>
          <cell r="J20">
            <v>50</v>
          </cell>
          <cell r="K20">
            <v>0</v>
          </cell>
          <cell r="L20">
            <v>46.999999999999986</v>
          </cell>
          <cell r="M20">
            <v>0</v>
          </cell>
          <cell r="N20">
            <v>0</v>
          </cell>
          <cell r="O20">
            <v>0</v>
          </cell>
          <cell r="P20">
            <v>0</v>
          </cell>
          <cell r="Q20">
            <v>0</v>
          </cell>
          <cell r="R20">
            <v>0</v>
          </cell>
          <cell r="S20">
            <v>100</v>
          </cell>
          <cell r="T20">
            <v>25</v>
          </cell>
          <cell r="U20">
            <v>0</v>
          </cell>
          <cell r="V20">
            <v>0</v>
          </cell>
          <cell r="W20">
            <v>0</v>
          </cell>
          <cell r="X20">
            <v>0</v>
          </cell>
          <cell r="Y20">
            <v>0</v>
          </cell>
          <cell r="Z20">
            <v>0</v>
          </cell>
          <cell r="AA20">
            <v>0</v>
          </cell>
          <cell r="AB20">
            <v>0</v>
          </cell>
          <cell r="AC20">
            <v>20</v>
          </cell>
          <cell r="AD20">
            <v>5</v>
          </cell>
          <cell r="AE20">
            <v>10</v>
          </cell>
          <cell r="AF20">
            <v>0</v>
          </cell>
          <cell r="AG20">
            <v>5</v>
          </cell>
          <cell r="AH20">
            <v>0</v>
          </cell>
          <cell r="AI20">
            <v>25</v>
          </cell>
          <cell r="AJ20">
            <v>12.5</v>
          </cell>
          <cell r="AK20" t="str">
            <v>n/a</v>
          </cell>
          <cell r="AL20" t="str">
            <v>n/a</v>
          </cell>
        </row>
        <row r="21">
          <cell r="A21" t="str">
            <v>HP Inc.</v>
          </cell>
          <cell r="B21">
            <v>38.366730000000004</v>
          </cell>
          <cell r="C21" t="str">
            <v>United States</v>
          </cell>
          <cell r="D21" t="str">
            <v>Yes</v>
          </cell>
          <cell r="E21">
            <v>72.008250000000004</v>
          </cell>
          <cell r="F21">
            <v>2</v>
          </cell>
          <cell r="G21">
            <v>100</v>
          </cell>
          <cell r="H21">
            <v>80</v>
          </cell>
          <cell r="I21">
            <v>100</v>
          </cell>
          <cell r="J21">
            <v>100</v>
          </cell>
          <cell r="K21">
            <v>100</v>
          </cell>
          <cell r="L21">
            <v>95.999999999999972</v>
          </cell>
          <cell r="M21">
            <v>87.5</v>
          </cell>
          <cell r="N21">
            <v>75</v>
          </cell>
          <cell r="O21">
            <v>81.25</v>
          </cell>
          <cell r="P21">
            <v>75</v>
          </cell>
          <cell r="Q21">
            <v>100</v>
          </cell>
          <cell r="R21">
            <v>50</v>
          </cell>
          <cell r="S21">
            <v>100</v>
          </cell>
          <cell r="T21">
            <v>81.25</v>
          </cell>
          <cell r="U21">
            <v>75</v>
          </cell>
          <cell r="V21">
            <v>75</v>
          </cell>
          <cell r="W21">
            <v>100</v>
          </cell>
          <cell r="X21">
            <v>87.5</v>
          </cell>
          <cell r="Y21">
            <v>84.375</v>
          </cell>
          <cell r="Z21">
            <v>75</v>
          </cell>
          <cell r="AA21">
            <v>12.5</v>
          </cell>
          <cell r="AB21">
            <v>12.5</v>
          </cell>
          <cell r="AC21">
            <v>50</v>
          </cell>
          <cell r="AD21">
            <v>37.5</v>
          </cell>
          <cell r="AE21">
            <v>80</v>
          </cell>
          <cell r="AF21">
            <v>80</v>
          </cell>
          <cell r="AG21">
            <v>80</v>
          </cell>
          <cell r="AH21">
            <v>87.5</v>
          </cell>
          <cell r="AI21">
            <v>0</v>
          </cell>
          <cell r="AJ21">
            <v>43.75</v>
          </cell>
          <cell r="AK21">
            <v>1</v>
          </cell>
          <cell r="AL21">
            <v>72</v>
          </cell>
        </row>
        <row r="22">
          <cell r="A22" t="str">
            <v>Infineon Technologies AG</v>
          </cell>
          <cell r="B22">
            <v>32.912059999999997</v>
          </cell>
          <cell r="C22" t="str">
            <v>Germany</v>
          </cell>
          <cell r="D22" t="str">
            <v>No</v>
          </cell>
          <cell r="E22">
            <v>14.359</v>
          </cell>
          <cell r="F22">
            <v>30</v>
          </cell>
          <cell r="G22">
            <v>100</v>
          </cell>
          <cell r="H22">
            <v>40</v>
          </cell>
          <cell r="I22">
            <v>25</v>
          </cell>
          <cell r="J22">
            <v>25</v>
          </cell>
          <cell r="K22">
            <v>0</v>
          </cell>
          <cell r="L22">
            <v>37.999999999999993</v>
          </cell>
          <cell r="M22">
            <v>0</v>
          </cell>
          <cell r="N22">
            <v>0</v>
          </cell>
          <cell r="O22">
            <v>0</v>
          </cell>
          <cell r="P22">
            <v>0</v>
          </cell>
          <cell r="Q22">
            <v>50</v>
          </cell>
          <cell r="R22">
            <v>0</v>
          </cell>
          <cell r="S22">
            <v>100</v>
          </cell>
          <cell r="T22">
            <v>37.5</v>
          </cell>
          <cell r="U22">
            <v>0</v>
          </cell>
          <cell r="V22">
            <v>0</v>
          </cell>
          <cell r="W22">
            <v>0</v>
          </cell>
          <cell r="X22">
            <v>0</v>
          </cell>
          <cell r="Y22">
            <v>0</v>
          </cell>
          <cell r="Z22">
            <v>0</v>
          </cell>
          <cell r="AA22">
            <v>0</v>
          </cell>
          <cell r="AB22">
            <v>0</v>
          </cell>
          <cell r="AC22">
            <v>30</v>
          </cell>
          <cell r="AD22">
            <v>7.5000000000000009</v>
          </cell>
          <cell r="AE22">
            <v>10</v>
          </cell>
          <cell r="AF22">
            <v>0</v>
          </cell>
          <cell r="AG22">
            <v>5</v>
          </cell>
          <cell r="AH22">
            <v>25</v>
          </cell>
          <cell r="AI22">
            <v>0</v>
          </cell>
          <cell r="AJ22">
            <v>12.5</v>
          </cell>
          <cell r="AK22" t="str">
            <v>n/a</v>
          </cell>
          <cell r="AL22" t="str">
            <v>n/a</v>
          </cell>
        </row>
        <row r="23">
          <cell r="A23" t="str">
            <v>Intel Corporation</v>
          </cell>
          <cell r="B23">
            <v>225.29520000000002</v>
          </cell>
          <cell r="C23" t="str">
            <v>United States</v>
          </cell>
          <cell r="D23" t="str">
            <v>Yes</v>
          </cell>
          <cell r="E23">
            <v>74.953500000000005</v>
          </cell>
          <cell r="F23">
            <v>1</v>
          </cell>
          <cell r="G23">
            <v>100</v>
          </cell>
          <cell r="H23">
            <v>80</v>
          </cell>
          <cell r="I23">
            <v>100</v>
          </cell>
          <cell r="J23">
            <v>100</v>
          </cell>
          <cell r="K23">
            <v>100</v>
          </cell>
          <cell r="L23">
            <v>95.999999999999972</v>
          </cell>
          <cell r="M23">
            <v>75</v>
          </cell>
          <cell r="N23">
            <v>100</v>
          </cell>
          <cell r="O23">
            <v>87.5</v>
          </cell>
          <cell r="P23">
            <v>45</v>
          </cell>
          <cell r="Q23">
            <v>50</v>
          </cell>
          <cell r="R23">
            <v>50</v>
          </cell>
          <cell r="S23">
            <v>100</v>
          </cell>
          <cell r="T23">
            <v>61.25</v>
          </cell>
          <cell r="U23">
            <v>45</v>
          </cell>
          <cell r="V23">
            <v>100</v>
          </cell>
          <cell r="W23">
            <v>100</v>
          </cell>
          <cell r="X23">
            <v>100</v>
          </cell>
          <cell r="Y23">
            <v>86.25</v>
          </cell>
          <cell r="Z23">
            <v>50</v>
          </cell>
          <cell r="AA23">
            <v>0</v>
          </cell>
          <cell r="AB23">
            <v>0</v>
          </cell>
          <cell r="AC23">
            <v>40</v>
          </cell>
          <cell r="AD23">
            <v>22.5</v>
          </cell>
          <cell r="AE23">
            <v>100</v>
          </cell>
          <cell r="AF23">
            <v>80</v>
          </cell>
          <cell r="AG23">
            <v>90</v>
          </cell>
          <cell r="AH23">
            <v>87.5</v>
          </cell>
          <cell r="AI23">
            <v>75</v>
          </cell>
          <cell r="AJ23">
            <v>81.25</v>
          </cell>
          <cell r="AK23">
            <v>3</v>
          </cell>
          <cell r="AL23">
            <v>59</v>
          </cell>
        </row>
        <row r="24">
          <cell r="A24" t="str">
            <v>Keyence Corporation</v>
          </cell>
          <cell r="B24">
            <v>73.72563000000001</v>
          </cell>
          <cell r="C24" t="str">
            <v>Japan</v>
          </cell>
          <cell r="D24" t="str">
            <v>Yes</v>
          </cell>
          <cell r="E24">
            <v>7.1105</v>
          </cell>
          <cell r="F24">
            <v>35</v>
          </cell>
          <cell r="G24">
            <v>100</v>
          </cell>
          <cell r="H24">
            <v>30</v>
          </cell>
          <cell r="I24">
            <v>25</v>
          </cell>
          <cell r="J24">
            <v>0</v>
          </cell>
          <cell r="K24">
            <v>0</v>
          </cell>
          <cell r="L24">
            <v>30.999999999999996</v>
          </cell>
          <cell r="M24">
            <v>12.5</v>
          </cell>
          <cell r="N24">
            <v>0</v>
          </cell>
          <cell r="O24">
            <v>6.25</v>
          </cell>
          <cell r="P24">
            <v>0</v>
          </cell>
          <cell r="Q24">
            <v>0</v>
          </cell>
          <cell r="R24">
            <v>50</v>
          </cell>
          <cell r="S24">
            <v>0</v>
          </cell>
          <cell r="T24">
            <v>12.5</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20</v>
          </cell>
          <cell r="AL24">
            <v>0</v>
          </cell>
        </row>
        <row r="25">
          <cell r="A25" t="str">
            <v>Kyocera Corporation</v>
          </cell>
          <cell r="B25">
            <v>24.401799999999998</v>
          </cell>
          <cell r="C25" t="str">
            <v>Japan</v>
          </cell>
          <cell r="D25" t="str">
            <v>No</v>
          </cell>
          <cell r="E25">
            <v>12.894500000000001</v>
          </cell>
          <cell r="F25">
            <v>32</v>
          </cell>
          <cell r="G25">
            <v>100</v>
          </cell>
          <cell r="H25">
            <v>70</v>
          </cell>
          <cell r="I25">
            <v>0</v>
          </cell>
          <cell r="J25">
            <v>0</v>
          </cell>
          <cell r="K25">
            <v>0</v>
          </cell>
          <cell r="L25">
            <v>34</v>
          </cell>
          <cell r="M25">
            <v>50</v>
          </cell>
          <cell r="N25">
            <v>0</v>
          </cell>
          <cell r="O25">
            <v>25</v>
          </cell>
          <cell r="P25">
            <v>0</v>
          </cell>
          <cell r="Q25">
            <v>0</v>
          </cell>
          <cell r="R25">
            <v>0</v>
          </cell>
          <cell r="S25">
            <v>100</v>
          </cell>
          <cell r="T25">
            <v>25</v>
          </cell>
          <cell r="U25">
            <v>0</v>
          </cell>
          <cell r="V25">
            <v>0</v>
          </cell>
          <cell r="W25">
            <v>0</v>
          </cell>
          <cell r="X25">
            <v>25</v>
          </cell>
          <cell r="Y25">
            <v>6.25</v>
          </cell>
          <cell r="Z25">
            <v>0</v>
          </cell>
          <cell r="AA25">
            <v>0</v>
          </cell>
          <cell r="AB25">
            <v>0</v>
          </cell>
          <cell r="AC25">
            <v>0</v>
          </cell>
          <cell r="AD25">
            <v>0</v>
          </cell>
          <cell r="AE25">
            <v>0</v>
          </cell>
          <cell r="AF25">
            <v>0</v>
          </cell>
          <cell r="AG25">
            <v>0</v>
          </cell>
          <cell r="AH25">
            <v>0</v>
          </cell>
          <cell r="AI25">
            <v>0</v>
          </cell>
          <cell r="AJ25">
            <v>0</v>
          </cell>
          <cell r="AK25" t="str">
            <v>n/a</v>
          </cell>
          <cell r="AL25" t="str">
            <v>n/a</v>
          </cell>
        </row>
        <row r="26">
          <cell r="A26" t="str">
            <v>Lam Research Corporation</v>
          </cell>
          <cell r="B26">
            <v>31.208659999999998</v>
          </cell>
          <cell r="C26" t="str">
            <v>United States</v>
          </cell>
          <cell r="D26" t="str">
            <v>No</v>
          </cell>
          <cell r="E26">
            <v>10.931000000000001</v>
          </cell>
          <cell r="F26">
            <v>33</v>
          </cell>
          <cell r="G26">
            <v>50</v>
          </cell>
          <cell r="H26">
            <v>20</v>
          </cell>
          <cell r="I26">
            <v>25</v>
          </cell>
          <cell r="J26">
            <v>50</v>
          </cell>
          <cell r="K26">
            <v>25</v>
          </cell>
          <cell r="L26">
            <v>33.999999999999993</v>
          </cell>
          <cell r="M26">
            <v>37.5</v>
          </cell>
          <cell r="N26">
            <v>0</v>
          </cell>
          <cell r="O26">
            <v>18.75</v>
          </cell>
          <cell r="P26">
            <v>0</v>
          </cell>
          <cell r="Q26">
            <v>50</v>
          </cell>
          <cell r="R26">
            <v>0</v>
          </cell>
          <cell r="S26">
            <v>0</v>
          </cell>
          <cell r="T26">
            <v>12.5</v>
          </cell>
          <cell r="U26">
            <v>0</v>
          </cell>
          <cell r="V26">
            <v>0</v>
          </cell>
          <cell r="W26">
            <v>0</v>
          </cell>
          <cell r="X26">
            <v>0</v>
          </cell>
          <cell r="Y26">
            <v>0</v>
          </cell>
          <cell r="Z26">
            <v>0</v>
          </cell>
          <cell r="AA26">
            <v>0</v>
          </cell>
          <cell r="AB26">
            <v>0</v>
          </cell>
          <cell r="AC26">
            <v>0</v>
          </cell>
          <cell r="AD26">
            <v>0</v>
          </cell>
          <cell r="AE26">
            <v>10</v>
          </cell>
          <cell r="AF26">
            <v>0</v>
          </cell>
          <cell r="AG26">
            <v>5</v>
          </cell>
          <cell r="AH26">
            <v>12.5</v>
          </cell>
          <cell r="AI26">
            <v>0</v>
          </cell>
          <cell r="AJ26">
            <v>6.25</v>
          </cell>
          <cell r="AK26" t="str">
            <v>n/a</v>
          </cell>
          <cell r="AL26" t="str">
            <v>n/a</v>
          </cell>
        </row>
        <row r="27">
          <cell r="A27" t="str">
            <v>Largan Precision Co., Ltd.</v>
          </cell>
          <cell r="B27">
            <v>18.419150000000002</v>
          </cell>
          <cell r="C27" t="str">
            <v>Taiwan</v>
          </cell>
          <cell r="D27" t="str">
            <v>No</v>
          </cell>
          <cell r="E27">
            <v>0</v>
          </cell>
          <cell r="F27">
            <v>40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t="str">
            <v>n/a</v>
          </cell>
          <cell r="AL27" t="str">
            <v>n/a</v>
          </cell>
        </row>
        <row r="28">
          <cell r="A28" t="str">
            <v>Microchip Technology Incorporated</v>
          </cell>
          <cell r="B28">
            <v>22.272470000000002</v>
          </cell>
          <cell r="C28" t="str">
            <v>United States</v>
          </cell>
          <cell r="D28" t="str">
            <v>No</v>
          </cell>
          <cell r="E28">
            <v>6.7850000000000001</v>
          </cell>
          <cell r="F28">
            <v>35</v>
          </cell>
          <cell r="G28">
            <v>50</v>
          </cell>
          <cell r="H28">
            <v>0</v>
          </cell>
          <cell r="I28">
            <v>0</v>
          </cell>
          <cell r="J28">
            <v>0</v>
          </cell>
          <cell r="K28">
            <v>0</v>
          </cell>
          <cell r="L28">
            <v>9.9999999999999982</v>
          </cell>
          <cell r="M28">
            <v>50</v>
          </cell>
          <cell r="N28">
            <v>0</v>
          </cell>
          <cell r="O28">
            <v>25</v>
          </cell>
          <cell r="P28">
            <v>0</v>
          </cell>
          <cell r="Q28">
            <v>0</v>
          </cell>
          <cell r="R28">
            <v>50</v>
          </cell>
          <cell r="S28">
            <v>0</v>
          </cell>
          <cell r="T28">
            <v>12.5</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t="str">
            <v>n/a</v>
          </cell>
          <cell r="AL28" t="str">
            <v>n/a</v>
          </cell>
        </row>
        <row r="29">
          <cell r="A29" t="str">
            <v>Micron Technology, Inc.</v>
          </cell>
          <cell r="B29">
            <v>50.554089999999995</v>
          </cell>
          <cell r="C29" t="str">
            <v>United States</v>
          </cell>
          <cell r="D29" t="str">
            <v>No</v>
          </cell>
          <cell r="E29">
            <v>36.785000000000004</v>
          </cell>
          <cell r="F29">
            <v>15</v>
          </cell>
          <cell r="G29">
            <v>100</v>
          </cell>
          <cell r="H29">
            <v>100</v>
          </cell>
          <cell r="I29">
            <v>75</v>
          </cell>
          <cell r="J29">
            <v>50</v>
          </cell>
          <cell r="K29">
            <v>25</v>
          </cell>
          <cell r="L29">
            <v>69.999999999999986</v>
          </cell>
          <cell r="M29">
            <v>37.5</v>
          </cell>
          <cell r="N29">
            <v>0</v>
          </cell>
          <cell r="O29">
            <v>18.75</v>
          </cell>
          <cell r="P29">
            <v>0</v>
          </cell>
          <cell r="Q29">
            <v>0</v>
          </cell>
          <cell r="R29">
            <v>100</v>
          </cell>
          <cell r="S29">
            <v>100</v>
          </cell>
          <cell r="T29">
            <v>50</v>
          </cell>
          <cell r="U29">
            <v>0</v>
          </cell>
          <cell r="V29">
            <v>75</v>
          </cell>
          <cell r="W29">
            <v>0</v>
          </cell>
          <cell r="X29">
            <v>50</v>
          </cell>
          <cell r="Y29">
            <v>31.25</v>
          </cell>
          <cell r="Z29">
            <v>50</v>
          </cell>
          <cell r="AA29">
            <v>0</v>
          </cell>
          <cell r="AB29">
            <v>0</v>
          </cell>
          <cell r="AC29">
            <v>40</v>
          </cell>
          <cell r="AD29">
            <v>22.5</v>
          </cell>
          <cell r="AE29">
            <v>60</v>
          </cell>
          <cell r="AF29">
            <v>20</v>
          </cell>
          <cell r="AG29">
            <v>40</v>
          </cell>
          <cell r="AH29">
            <v>50</v>
          </cell>
          <cell r="AI29">
            <v>0</v>
          </cell>
          <cell r="AJ29">
            <v>25</v>
          </cell>
          <cell r="AK29" t="str">
            <v>n/a</v>
          </cell>
          <cell r="AL29" t="str">
            <v>n/a</v>
          </cell>
        </row>
        <row r="30">
          <cell r="A30" t="str">
            <v>Microsoft Corporation</v>
          </cell>
          <cell r="B30">
            <v>731.55732</v>
          </cell>
          <cell r="C30" t="str">
            <v>United States</v>
          </cell>
          <cell r="D30" t="str">
            <v>Yes</v>
          </cell>
          <cell r="E30">
            <v>61.333750000000002</v>
          </cell>
          <cell r="F30">
            <v>7</v>
          </cell>
          <cell r="G30">
            <v>100</v>
          </cell>
          <cell r="H30">
            <v>100</v>
          </cell>
          <cell r="I30">
            <v>100</v>
          </cell>
          <cell r="J30">
            <v>75</v>
          </cell>
          <cell r="K30">
            <v>100</v>
          </cell>
          <cell r="L30">
            <v>94.999999999999986</v>
          </cell>
          <cell r="M30">
            <v>50</v>
          </cell>
          <cell r="N30">
            <v>0</v>
          </cell>
          <cell r="O30">
            <v>25</v>
          </cell>
          <cell r="P30">
            <v>30</v>
          </cell>
          <cell r="Q30">
            <v>100</v>
          </cell>
          <cell r="R30">
            <v>50</v>
          </cell>
          <cell r="S30">
            <v>100</v>
          </cell>
          <cell r="T30">
            <v>70</v>
          </cell>
          <cell r="U30">
            <v>15</v>
          </cell>
          <cell r="V30">
            <v>75</v>
          </cell>
          <cell r="W30">
            <v>25</v>
          </cell>
          <cell r="X30">
            <v>75</v>
          </cell>
          <cell r="Y30">
            <v>47.5</v>
          </cell>
          <cell r="Z30">
            <v>100</v>
          </cell>
          <cell r="AA30">
            <v>25</v>
          </cell>
          <cell r="AB30">
            <v>12.5</v>
          </cell>
          <cell r="AC30">
            <v>90</v>
          </cell>
          <cell r="AD30">
            <v>56.875</v>
          </cell>
          <cell r="AE30">
            <v>80</v>
          </cell>
          <cell r="AF30">
            <v>40</v>
          </cell>
          <cell r="AG30">
            <v>60.000000000000007</v>
          </cell>
          <cell r="AH30">
            <v>100</v>
          </cell>
          <cell r="AI30">
            <v>50</v>
          </cell>
          <cell r="AJ30">
            <v>75</v>
          </cell>
          <cell r="AK30">
            <v>5</v>
          </cell>
          <cell r="AL30">
            <v>57</v>
          </cell>
        </row>
        <row r="31">
          <cell r="A31" t="str">
            <v>Murata Manufacturing Co., Ltd.</v>
          </cell>
          <cell r="B31">
            <v>31.441759999999999</v>
          </cell>
          <cell r="C31" t="str">
            <v>Japan</v>
          </cell>
          <cell r="D31" t="str">
            <v>Yes</v>
          </cell>
          <cell r="E31">
            <v>18.967499999999998</v>
          </cell>
          <cell r="F31">
            <v>26</v>
          </cell>
          <cell r="G31">
            <v>100</v>
          </cell>
          <cell r="H31">
            <v>70</v>
          </cell>
          <cell r="I31">
            <v>50</v>
          </cell>
          <cell r="J31">
            <v>25</v>
          </cell>
          <cell r="K31">
            <v>25</v>
          </cell>
          <cell r="L31">
            <v>53.999999999999993</v>
          </cell>
          <cell r="M31">
            <v>0</v>
          </cell>
          <cell r="N31">
            <v>0</v>
          </cell>
          <cell r="O31">
            <v>0</v>
          </cell>
          <cell r="P31">
            <v>0</v>
          </cell>
          <cell r="Q31">
            <v>50</v>
          </cell>
          <cell r="R31">
            <v>50</v>
          </cell>
          <cell r="S31">
            <v>50</v>
          </cell>
          <cell r="T31">
            <v>37.5</v>
          </cell>
          <cell r="U31">
            <v>0</v>
          </cell>
          <cell r="V31">
            <v>50</v>
          </cell>
          <cell r="W31">
            <v>25</v>
          </cell>
          <cell r="X31">
            <v>0</v>
          </cell>
          <cell r="Y31">
            <v>18.75</v>
          </cell>
          <cell r="Z31">
            <v>0</v>
          </cell>
          <cell r="AA31">
            <v>0</v>
          </cell>
          <cell r="AB31">
            <v>0</v>
          </cell>
          <cell r="AC31">
            <v>20</v>
          </cell>
          <cell r="AD31">
            <v>5</v>
          </cell>
          <cell r="AE31">
            <v>10</v>
          </cell>
          <cell r="AF31">
            <v>0</v>
          </cell>
          <cell r="AG31">
            <v>5</v>
          </cell>
          <cell r="AH31">
            <v>25</v>
          </cell>
          <cell r="AI31">
            <v>0</v>
          </cell>
          <cell r="AJ31">
            <v>12.5</v>
          </cell>
          <cell r="AK31">
            <v>16</v>
          </cell>
          <cell r="AL31">
            <v>21</v>
          </cell>
        </row>
        <row r="32">
          <cell r="A32" t="str">
            <v>Nintendo Co., Ltd.</v>
          </cell>
          <cell r="B32">
            <v>52.738309999999998</v>
          </cell>
          <cell r="C32" t="str">
            <v>Japan</v>
          </cell>
          <cell r="D32" t="str">
            <v>No</v>
          </cell>
          <cell r="E32">
            <v>25.1755</v>
          </cell>
          <cell r="F32">
            <v>24</v>
          </cell>
          <cell r="G32">
            <v>100</v>
          </cell>
          <cell r="H32">
            <v>50</v>
          </cell>
          <cell r="I32">
            <v>0</v>
          </cell>
          <cell r="J32">
            <v>25</v>
          </cell>
          <cell r="K32">
            <v>0</v>
          </cell>
          <cell r="L32">
            <v>34.999999999999993</v>
          </cell>
          <cell r="M32">
            <v>25</v>
          </cell>
          <cell r="N32">
            <v>0</v>
          </cell>
          <cell r="O32">
            <v>12.5</v>
          </cell>
          <cell r="P32">
            <v>15</v>
          </cell>
          <cell r="Q32">
            <v>0</v>
          </cell>
          <cell r="R32">
            <v>50</v>
          </cell>
          <cell r="S32">
            <v>100</v>
          </cell>
          <cell r="T32">
            <v>41.25</v>
          </cell>
          <cell r="U32">
            <v>0</v>
          </cell>
          <cell r="V32">
            <v>0</v>
          </cell>
          <cell r="W32">
            <v>0</v>
          </cell>
          <cell r="X32">
            <v>25</v>
          </cell>
          <cell r="Y32">
            <v>6.25</v>
          </cell>
          <cell r="Z32">
            <v>50</v>
          </cell>
          <cell r="AA32">
            <v>0</v>
          </cell>
          <cell r="AB32">
            <v>0</v>
          </cell>
          <cell r="AC32">
            <v>0</v>
          </cell>
          <cell r="AD32">
            <v>12.5</v>
          </cell>
          <cell r="AE32">
            <v>80</v>
          </cell>
          <cell r="AF32">
            <v>20</v>
          </cell>
          <cell r="AG32">
            <v>50</v>
          </cell>
          <cell r="AH32">
            <v>37.5</v>
          </cell>
          <cell r="AI32">
            <v>0</v>
          </cell>
          <cell r="AJ32">
            <v>18.75</v>
          </cell>
          <cell r="AK32" t="str">
            <v>n/a</v>
          </cell>
          <cell r="AL32" t="str">
            <v>n/a</v>
          </cell>
        </row>
        <row r="33">
          <cell r="A33" t="str">
            <v>Nokia Corporation</v>
          </cell>
          <cell r="B33">
            <v>26.963819999999998</v>
          </cell>
          <cell r="C33" t="str">
            <v>Finland</v>
          </cell>
          <cell r="D33" t="str">
            <v>No</v>
          </cell>
          <cell r="E33">
            <v>37.959500000000006</v>
          </cell>
          <cell r="F33">
            <v>13</v>
          </cell>
          <cell r="G33">
            <v>100</v>
          </cell>
          <cell r="H33">
            <v>60</v>
          </cell>
          <cell r="I33">
            <v>0</v>
          </cell>
          <cell r="J33">
            <v>100</v>
          </cell>
          <cell r="K33">
            <v>0</v>
          </cell>
          <cell r="L33">
            <v>51.999999999999993</v>
          </cell>
          <cell r="M33">
            <v>50</v>
          </cell>
          <cell r="N33">
            <v>75</v>
          </cell>
          <cell r="O33">
            <v>62.5</v>
          </cell>
          <cell r="P33">
            <v>0</v>
          </cell>
          <cell r="Q33">
            <v>50</v>
          </cell>
          <cell r="R33">
            <v>100</v>
          </cell>
          <cell r="S33">
            <v>50</v>
          </cell>
          <cell r="T33">
            <v>50</v>
          </cell>
          <cell r="U33">
            <v>0</v>
          </cell>
          <cell r="V33">
            <v>25</v>
          </cell>
          <cell r="W33">
            <v>0</v>
          </cell>
          <cell r="X33">
            <v>0</v>
          </cell>
          <cell r="Y33">
            <v>6.25</v>
          </cell>
          <cell r="Z33">
            <v>0</v>
          </cell>
          <cell r="AA33">
            <v>0</v>
          </cell>
          <cell r="AB33">
            <v>0</v>
          </cell>
          <cell r="AC33">
            <v>40</v>
          </cell>
          <cell r="AD33">
            <v>10</v>
          </cell>
          <cell r="AE33">
            <v>80</v>
          </cell>
          <cell r="AF33">
            <v>40</v>
          </cell>
          <cell r="AG33">
            <v>60.000000000000007</v>
          </cell>
          <cell r="AH33">
            <v>50</v>
          </cell>
          <cell r="AI33">
            <v>0</v>
          </cell>
          <cell r="AJ33">
            <v>25</v>
          </cell>
          <cell r="AK33" t="str">
            <v>n/a</v>
          </cell>
          <cell r="AL33" t="str">
            <v>n/a</v>
          </cell>
        </row>
        <row r="34">
          <cell r="A34" t="str">
            <v>NVIDIA Corporation</v>
          </cell>
          <cell r="B34">
            <v>148.95479999999998</v>
          </cell>
          <cell r="C34" t="str">
            <v>United States</v>
          </cell>
          <cell r="D34" t="str">
            <v>No</v>
          </cell>
          <cell r="E34">
            <v>34.747500000000002</v>
          </cell>
          <cell r="F34">
            <v>17</v>
          </cell>
          <cell r="G34">
            <v>100</v>
          </cell>
          <cell r="H34">
            <v>60</v>
          </cell>
          <cell r="I34">
            <v>50</v>
          </cell>
          <cell r="J34">
            <v>50</v>
          </cell>
          <cell r="K34">
            <v>25</v>
          </cell>
          <cell r="L34">
            <v>56.999999999999993</v>
          </cell>
          <cell r="M34">
            <v>62.5</v>
          </cell>
          <cell r="N34">
            <v>25</v>
          </cell>
          <cell r="O34">
            <v>43.75</v>
          </cell>
          <cell r="P34">
            <v>30</v>
          </cell>
          <cell r="Q34">
            <v>0</v>
          </cell>
          <cell r="R34">
            <v>0</v>
          </cell>
          <cell r="S34">
            <v>100</v>
          </cell>
          <cell r="T34">
            <v>32.5</v>
          </cell>
          <cell r="U34">
            <v>0</v>
          </cell>
          <cell r="V34">
            <v>75</v>
          </cell>
          <cell r="W34">
            <v>0</v>
          </cell>
          <cell r="X34">
            <v>50</v>
          </cell>
          <cell r="Y34">
            <v>31.25</v>
          </cell>
          <cell r="Z34">
            <v>25</v>
          </cell>
          <cell r="AA34">
            <v>0</v>
          </cell>
          <cell r="AB34">
            <v>0</v>
          </cell>
          <cell r="AC34">
            <v>10</v>
          </cell>
          <cell r="AD34">
            <v>8.75</v>
          </cell>
          <cell r="AE34">
            <v>60</v>
          </cell>
          <cell r="AF34">
            <v>30</v>
          </cell>
          <cell r="AG34">
            <v>45.000000000000007</v>
          </cell>
          <cell r="AH34">
            <v>50</v>
          </cell>
          <cell r="AI34">
            <v>0</v>
          </cell>
          <cell r="AJ34">
            <v>25</v>
          </cell>
          <cell r="AK34" t="str">
            <v>n/a</v>
          </cell>
          <cell r="AL34" t="str">
            <v>n/a</v>
          </cell>
        </row>
        <row r="35">
          <cell r="A35" t="str">
            <v>NXP Semiconductors NV</v>
          </cell>
          <cell r="B35">
            <v>40.792070000000002</v>
          </cell>
          <cell r="C35" t="str">
            <v>Netherlands</v>
          </cell>
          <cell r="D35" t="str">
            <v>No</v>
          </cell>
          <cell r="E35">
            <v>63.116750000000003</v>
          </cell>
          <cell r="F35">
            <v>5</v>
          </cell>
          <cell r="G35">
            <v>100</v>
          </cell>
          <cell r="H35">
            <v>100</v>
          </cell>
          <cell r="I35">
            <v>75</v>
          </cell>
          <cell r="J35">
            <v>100</v>
          </cell>
          <cell r="K35">
            <v>50</v>
          </cell>
          <cell r="L35">
            <v>84.999999999999986</v>
          </cell>
          <cell r="M35">
            <v>50</v>
          </cell>
          <cell r="N35">
            <v>75</v>
          </cell>
          <cell r="O35">
            <v>62.5</v>
          </cell>
          <cell r="P35">
            <v>15</v>
          </cell>
          <cell r="Q35">
            <v>0</v>
          </cell>
          <cell r="R35">
            <v>50</v>
          </cell>
          <cell r="S35">
            <v>100</v>
          </cell>
          <cell r="T35">
            <v>41.25</v>
          </cell>
          <cell r="U35">
            <v>30</v>
          </cell>
          <cell r="V35">
            <v>75</v>
          </cell>
          <cell r="W35">
            <v>100</v>
          </cell>
          <cell r="X35">
            <v>87.5</v>
          </cell>
          <cell r="Y35">
            <v>73.125</v>
          </cell>
          <cell r="Z35">
            <v>100</v>
          </cell>
          <cell r="AA35">
            <v>25</v>
          </cell>
          <cell r="AB35">
            <v>0</v>
          </cell>
          <cell r="AC35">
            <v>30</v>
          </cell>
          <cell r="AD35">
            <v>38.75</v>
          </cell>
          <cell r="AE35">
            <v>90</v>
          </cell>
          <cell r="AF35">
            <v>30</v>
          </cell>
          <cell r="AG35">
            <v>60.000000000000007</v>
          </cell>
          <cell r="AH35">
            <v>87.5</v>
          </cell>
          <cell r="AI35">
            <v>75</v>
          </cell>
          <cell r="AJ35">
            <v>81.25</v>
          </cell>
          <cell r="AK35" t="str">
            <v>n/a</v>
          </cell>
          <cell r="AL35" t="str">
            <v>n/a</v>
          </cell>
        </row>
        <row r="36">
          <cell r="A36" t="str">
            <v>QUALCOMM Incorporated</v>
          </cell>
          <cell r="B36">
            <v>101.0348</v>
          </cell>
          <cell r="C36" t="str">
            <v>United States</v>
          </cell>
          <cell r="D36" t="str">
            <v>Yes</v>
          </cell>
          <cell r="E36">
            <v>48.618750000000006</v>
          </cell>
          <cell r="F36">
            <v>10</v>
          </cell>
          <cell r="G36">
            <v>100</v>
          </cell>
          <cell r="H36">
            <v>80</v>
          </cell>
          <cell r="I36">
            <v>50</v>
          </cell>
          <cell r="J36">
            <v>75</v>
          </cell>
          <cell r="K36">
            <v>25</v>
          </cell>
          <cell r="L36">
            <v>65.999999999999986</v>
          </cell>
          <cell r="M36">
            <v>62.5</v>
          </cell>
          <cell r="N36">
            <v>75</v>
          </cell>
          <cell r="O36">
            <v>68.75</v>
          </cell>
          <cell r="P36">
            <v>15</v>
          </cell>
          <cell r="Q36">
            <v>50</v>
          </cell>
          <cell r="R36">
            <v>100</v>
          </cell>
          <cell r="S36">
            <v>100</v>
          </cell>
          <cell r="T36">
            <v>66.25</v>
          </cell>
          <cell r="U36">
            <v>0</v>
          </cell>
          <cell r="V36">
            <v>75</v>
          </cell>
          <cell r="W36">
            <v>0</v>
          </cell>
          <cell r="X36">
            <v>50</v>
          </cell>
          <cell r="Y36">
            <v>31.25</v>
          </cell>
          <cell r="Z36">
            <v>50</v>
          </cell>
          <cell r="AA36">
            <v>12.5</v>
          </cell>
          <cell r="AB36">
            <v>0</v>
          </cell>
          <cell r="AC36">
            <v>20</v>
          </cell>
          <cell r="AD36">
            <v>20.625</v>
          </cell>
          <cell r="AE36">
            <v>60</v>
          </cell>
          <cell r="AF36">
            <v>40</v>
          </cell>
          <cell r="AG36">
            <v>50</v>
          </cell>
          <cell r="AH36">
            <v>75</v>
          </cell>
          <cell r="AI36">
            <v>0</v>
          </cell>
          <cell r="AJ36">
            <v>37.5</v>
          </cell>
          <cell r="AK36">
            <v>11</v>
          </cell>
          <cell r="AL36">
            <v>42</v>
          </cell>
        </row>
        <row r="37">
          <cell r="A37" t="str">
            <v>Samsung Electronics Co. Ltd.</v>
          </cell>
          <cell r="B37">
            <v>309.60737999999998</v>
          </cell>
          <cell r="C37" t="str">
            <v>South Korea</v>
          </cell>
          <cell r="D37" t="str">
            <v>Yes</v>
          </cell>
          <cell r="E37">
            <v>62.31450000000001</v>
          </cell>
          <cell r="F37">
            <v>6</v>
          </cell>
          <cell r="G37">
            <v>100</v>
          </cell>
          <cell r="H37">
            <v>100</v>
          </cell>
          <cell r="I37">
            <v>75</v>
          </cell>
          <cell r="J37">
            <v>100</v>
          </cell>
          <cell r="K37">
            <v>75</v>
          </cell>
          <cell r="L37">
            <v>89.999999999999986</v>
          </cell>
          <cell r="M37">
            <v>12.5</v>
          </cell>
          <cell r="N37">
            <v>50</v>
          </cell>
          <cell r="O37">
            <v>31.25</v>
          </cell>
          <cell r="P37">
            <v>45</v>
          </cell>
          <cell r="Q37">
            <v>100</v>
          </cell>
          <cell r="R37">
            <v>100</v>
          </cell>
          <cell r="S37">
            <v>100</v>
          </cell>
          <cell r="T37">
            <v>86.25</v>
          </cell>
          <cell r="U37">
            <v>30</v>
          </cell>
          <cell r="V37">
            <v>75</v>
          </cell>
          <cell r="W37">
            <v>100</v>
          </cell>
          <cell r="X37">
            <v>100</v>
          </cell>
          <cell r="Y37">
            <v>76.25</v>
          </cell>
          <cell r="Z37">
            <v>100</v>
          </cell>
          <cell r="AA37">
            <v>0</v>
          </cell>
          <cell r="AB37">
            <v>0</v>
          </cell>
          <cell r="AC37">
            <v>70</v>
          </cell>
          <cell r="AD37">
            <v>42.5</v>
          </cell>
          <cell r="AE37">
            <v>70</v>
          </cell>
          <cell r="AF37">
            <v>50</v>
          </cell>
          <cell r="AG37">
            <v>60.000000000000007</v>
          </cell>
          <cell r="AH37">
            <v>62.5</v>
          </cell>
          <cell r="AI37">
            <v>37.5</v>
          </cell>
          <cell r="AJ37">
            <v>50</v>
          </cell>
          <cell r="AK37">
            <v>7</v>
          </cell>
          <cell r="AL37">
            <v>54</v>
          </cell>
        </row>
        <row r="38">
          <cell r="A38" t="str">
            <v>SK Hynix Inc.</v>
          </cell>
          <cell r="B38">
            <v>48.557989999999997</v>
          </cell>
          <cell r="C38" t="str">
            <v>South Korea</v>
          </cell>
          <cell r="D38" t="str">
            <v>Yes</v>
          </cell>
          <cell r="E38">
            <v>18.749499999999998</v>
          </cell>
          <cell r="F38">
            <v>26</v>
          </cell>
          <cell r="G38">
            <v>100</v>
          </cell>
          <cell r="H38">
            <v>50</v>
          </cell>
          <cell r="I38">
            <v>0</v>
          </cell>
          <cell r="J38">
            <v>0</v>
          </cell>
          <cell r="K38">
            <v>25</v>
          </cell>
          <cell r="L38">
            <v>34.999999999999993</v>
          </cell>
          <cell r="M38">
            <v>0</v>
          </cell>
          <cell r="N38">
            <v>0</v>
          </cell>
          <cell r="O38">
            <v>0</v>
          </cell>
          <cell r="P38">
            <v>0</v>
          </cell>
          <cell r="Q38">
            <v>0</v>
          </cell>
          <cell r="R38">
            <v>0</v>
          </cell>
          <cell r="S38">
            <v>100</v>
          </cell>
          <cell r="T38">
            <v>25</v>
          </cell>
          <cell r="U38">
            <v>0</v>
          </cell>
          <cell r="V38">
            <v>0</v>
          </cell>
          <cell r="W38">
            <v>0</v>
          </cell>
          <cell r="X38">
            <v>0</v>
          </cell>
          <cell r="Y38">
            <v>0</v>
          </cell>
          <cell r="Z38">
            <v>0</v>
          </cell>
          <cell r="AA38">
            <v>0</v>
          </cell>
          <cell r="AB38">
            <v>0</v>
          </cell>
          <cell r="AC38">
            <v>0</v>
          </cell>
          <cell r="AD38">
            <v>0</v>
          </cell>
          <cell r="AE38">
            <v>60</v>
          </cell>
          <cell r="AF38">
            <v>20</v>
          </cell>
          <cell r="AG38">
            <v>40</v>
          </cell>
          <cell r="AH38">
            <v>62.5</v>
          </cell>
          <cell r="AI38">
            <v>0</v>
          </cell>
          <cell r="AJ38">
            <v>31.25</v>
          </cell>
          <cell r="AK38">
            <v>17</v>
          </cell>
          <cell r="AL38">
            <v>18</v>
          </cell>
        </row>
        <row r="39">
          <cell r="A39" t="str">
            <v>Skyworks Solutions, Inc.</v>
          </cell>
          <cell r="B39">
            <v>17.737669999999998</v>
          </cell>
          <cell r="C39" t="str">
            <v>United States</v>
          </cell>
          <cell r="D39" t="str">
            <v>No</v>
          </cell>
          <cell r="E39">
            <v>33.709999999999994</v>
          </cell>
          <cell r="F39">
            <v>18</v>
          </cell>
          <cell r="G39">
            <v>100</v>
          </cell>
          <cell r="H39">
            <v>80</v>
          </cell>
          <cell r="I39">
            <v>0</v>
          </cell>
          <cell r="J39">
            <v>25</v>
          </cell>
          <cell r="K39">
            <v>25</v>
          </cell>
          <cell r="L39">
            <v>45.999999999999993</v>
          </cell>
          <cell r="M39">
            <v>62.5</v>
          </cell>
          <cell r="N39">
            <v>0</v>
          </cell>
          <cell r="O39">
            <v>31.25</v>
          </cell>
          <cell r="P39">
            <v>0</v>
          </cell>
          <cell r="Q39">
            <v>0</v>
          </cell>
          <cell r="R39">
            <v>50</v>
          </cell>
          <cell r="S39">
            <v>100</v>
          </cell>
          <cell r="T39">
            <v>37.5</v>
          </cell>
          <cell r="U39">
            <v>0</v>
          </cell>
          <cell r="V39">
            <v>75</v>
          </cell>
          <cell r="W39">
            <v>0</v>
          </cell>
          <cell r="X39">
            <v>50</v>
          </cell>
          <cell r="Y39">
            <v>31.25</v>
          </cell>
          <cell r="Z39">
            <v>50</v>
          </cell>
          <cell r="AA39">
            <v>0</v>
          </cell>
          <cell r="AB39">
            <v>0</v>
          </cell>
          <cell r="AC39">
            <v>0</v>
          </cell>
          <cell r="AD39">
            <v>12.5</v>
          </cell>
          <cell r="AE39">
            <v>60</v>
          </cell>
          <cell r="AF39">
            <v>20</v>
          </cell>
          <cell r="AG39">
            <v>40</v>
          </cell>
          <cell r="AH39">
            <v>75</v>
          </cell>
          <cell r="AI39">
            <v>0</v>
          </cell>
          <cell r="AJ39">
            <v>37.5</v>
          </cell>
          <cell r="AK39" t="str">
            <v>n/a</v>
          </cell>
          <cell r="AL39" t="str">
            <v>n/a</v>
          </cell>
        </row>
        <row r="40">
          <cell r="A40" t="str">
            <v>Taiwan Semiconductor Manufacturing Company Limited</v>
          </cell>
          <cell r="B40">
            <v>226.70301000000001</v>
          </cell>
          <cell r="C40" t="str">
            <v>Taiwan</v>
          </cell>
          <cell r="D40" t="str">
            <v>Yes</v>
          </cell>
          <cell r="E40">
            <v>52.814499999999995</v>
          </cell>
          <cell r="F40">
            <v>8</v>
          </cell>
          <cell r="G40">
            <v>100</v>
          </cell>
          <cell r="H40">
            <v>80</v>
          </cell>
          <cell r="I40">
            <v>100</v>
          </cell>
          <cell r="J40">
            <v>50</v>
          </cell>
          <cell r="K40">
            <v>25</v>
          </cell>
          <cell r="L40">
            <v>70.999999999999986</v>
          </cell>
          <cell r="M40">
            <v>62.5</v>
          </cell>
          <cell r="N40">
            <v>75</v>
          </cell>
          <cell r="O40">
            <v>68.75</v>
          </cell>
          <cell r="P40">
            <v>45</v>
          </cell>
          <cell r="Q40">
            <v>50</v>
          </cell>
          <cell r="R40">
            <v>100</v>
          </cell>
          <cell r="S40">
            <v>100</v>
          </cell>
          <cell r="T40">
            <v>73.75</v>
          </cell>
          <cell r="U40">
            <v>0</v>
          </cell>
          <cell r="V40">
            <v>100</v>
          </cell>
          <cell r="W40">
            <v>0</v>
          </cell>
          <cell r="X40">
            <v>50</v>
          </cell>
          <cell r="Y40">
            <v>37.5</v>
          </cell>
          <cell r="Z40">
            <v>25</v>
          </cell>
          <cell r="AA40">
            <v>0</v>
          </cell>
          <cell r="AB40">
            <v>0</v>
          </cell>
          <cell r="AC40">
            <v>10</v>
          </cell>
          <cell r="AD40">
            <v>8.75</v>
          </cell>
          <cell r="AE40">
            <v>60</v>
          </cell>
          <cell r="AF40">
            <v>60</v>
          </cell>
          <cell r="AG40">
            <v>60.000000000000007</v>
          </cell>
          <cell r="AH40">
            <v>75</v>
          </cell>
          <cell r="AI40">
            <v>25</v>
          </cell>
          <cell r="AJ40">
            <v>50</v>
          </cell>
          <cell r="AK40">
            <v>8</v>
          </cell>
          <cell r="AL40">
            <v>52</v>
          </cell>
        </row>
        <row r="41">
          <cell r="A41" t="str">
            <v>TE Connectivity Ltd.</v>
          </cell>
          <cell r="B41">
            <v>36.009190000000004</v>
          </cell>
          <cell r="C41" t="str">
            <v>Switzerland</v>
          </cell>
          <cell r="D41" t="str">
            <v>No</v>
          </cell>
          <cell r="E41">
            <v>16.791000000000004</v>
          </cell>
          <cell r="F41">
            <v>28</v>
          </cell>
          <cell r="G41">
            <v>100</v>
          </cell>
          <cell r="H41">
            <v>100</v>
          </cell>
          <cell r="I41">
            <v>50</v>
          </cell>
          <cell r="J41">
            <v>50</v>
          </cell>
          <cell r="K41">
            <v>0</v>
          </cell>
          <cell r="L41">
            <v>59.999999999999993</v>
          </cell>
          <cell r="M41">
            <v>0</v>
          </cell>
          <cell r="N41">
            <v>0</v>
          </cell>
          <cell r="O41">
            <v>0</v>
          </cell>
          <cell r="P41">
            <v>0</v>
          </cell>
          <cell r="Q41">
            <v>0</v>
          </cell>
          <cell r="R41">
            <v>0</v>
          </cell>
          <cell r="S41">
            <v>50</v>
          </cell>
          <cell r="T41">
            <v>12.5</v>
          </cell>
          <cell r="U41">
            <v>0</v>
          </cell>
          <cell r="V41">
            <v>0</v>
          </cell>
          <cell r="W41">
            <v>0</v>
          </cell>
          <cell r="X41">
            <v>25</v>
          </cell>
          <cell r="Y41">
            <v>6.25</v>
          </cell>
          <cell r="Z41">
            <v>0</v>
          </cell>
          <cell r="AA41">
            <v>0</v>
          </cell>
          <cell r="AB41">
            <v>0</v>
          </cell>
          <cell r="AC41">
            <v>40</v>
          </cell>
          <cell r="AD41">
            <v>10</v>
          </cell>
          <cell r="AE41">
            <v>10</v>
          </cell>
          <cell r="AF41">
            <v>10</v>
          </cell>
          <cell r="AG41">
            <v>10</v>
          </cell>
          <cell r="AH41">
            <v>37.5</v>
          </cell>
          <cell r="AI41">
            <v>0</v>
          </cell>
          <cell r="AJ41">
            <v>18.75</v>
          </cell>
          <cell r="AK41" t="str">
            <v>n/a</v>
          </cell>
          <cell r="AL41" t="str">
            <v>n/a</v>
          </cell>
        </row>
        <row r="42">
          <cell r="A42" t="str">
            <v>Texas Instruments Incorporated</v>
          </cell>
          <cell r="B42">
            <v>107.82302</v>
          </cell>
          <cell r="C42" t="str">
            <v>United States</v>
          </cell>
          <cell r="D42" t="str">
            <v>Yes</v>
          </cell>
          <cell r="E42">
            <v>38.069999999999993</v>
          </cell>
          <cell r="F42">
            <v>13</v>
          </cell>
          <cell r="G42">
            <v>100</v>
          </cell>
          <cell r="H42">
            <v>70</v>
          </cell>
          <cell r="I42">
            <v>75</v>
          </cell>
          <cell r="J42">
            <v>75</v>
          </cell>
          <cell r="K42">
            <v>25</v>
          </cell>
          <cell r="L42">
            <v>68.999999999999986</v>
          </cell>
          <cell r="M42">
            <v>37.5</v>
          </cell>
          <cell r="N42">
            <v>0</v>
          </cell>
          <cell r="O42">
            <v>18.75</v>
          </cell>
          <cell r="P42">
            <v>0</v>
          </cell>
          <cell r="Q42">
            <v>50</v>
          </cell>
          <cell r="R42">
            <v>50</v>
          </cell>
          <cell r="S42">
            <v>100</v>
          </cell>
          <cell r="T42">
            <v>50</v>
          </cell>
          <cell r="U42">
            <v>0</v>
          </cell>
          <cell r="V42">
            <v>75</v>
          </cell>
          <cell r="W42">
            <v>0</v>
          </cell>
          <cell r="X42">
            <v>50</v>
          </cell>
          <cell r="Y42">
            <v>31.25</v>
          </cell>
          <cell r="Z42">
            <v>50</v>
          </cell>
          <cell r="AA42">
            <v>0</v>
          </cell>
          <cell r="AB42">
            <v>0</v>
          </cell>
          <cell r="AC42">
            <v>10</v>
          </cell>
          <cell r="AD42">
            <v>15.000000000000002</v>
          </cell>
          <cell r="AE42">
            <v>60</v>
          </cell>
          <cell r="AF42">
            <v>30</v>
          </cell>
          <cell r="AG42">
            <v>45.000000000000007</v>
          </cell>
          <cell r="AH42">
            <v>75</v>
          </cell>
          <cell r="AI42">
            <v>0</v>
          </cell>
          <cell r="AJ42">
            <v>37.5</v>
          </cell>
          <cell r="AK42">
            <v>9</v>
          </cell>
          <cell r="AL42">
            <v>48</v>
          </cell>
        </row>
        <row r="43">
          <cell r="A43" t="str">
            <v>Tokyo Electron Limited</v>
          </cell>
          <cell r="B43">
            <v>30.728830000000002</v>
          </cell>
          <cell r="C43" t="str">
            <v>Japan</v>
          </cell>
          <cell r="D43" t="str">
            <v>No</v>
          </cell>
          <cell r="E43">
            <v>19.645</v>
          </cell>
          <cell r="F43">
            <v>25</v>
          </cell>
          <cell r="G43">
            <v>100</v>
          </cell>
          <cell r="H43">
            <v>100</v>
          </cell>
          <cell r="I43">
            <v>25</v>
          </cell>
          <cell r="J43">
            <v>0</v>
          </cell>
          <cell r="K43">
            <v>25</v>
          </cell>
          <cell r="L43">
            <v>49.999999999999993</v>
          </cell>
          <cell r="M43">
            <v>12.5</v>
          </cell>
          <cell r="N43">
            <v>0</v>
          </cell>
          <cell r="O43">
            <v>6.25</v>
          </cell>
          <cell r="P43">
            <v>0</v>
          </cell>
          <cell r="Q43">
            <v>50</v>
          </cell>
          <cell r="R43">
            <v>0</v>
          </cell>
          <cell r="S43">
            <v>100</v>
          </cell>
          <cell r="T43">
            <v>37.5</v>
          </cell>
          <cell r="U43">
            <v>0</v>
          </cell>
          <cell r="V43">
            <v>75</v>
          </cell>
          <cell r="W43">
            <v>0</v>
          </cell>
          <cell r="X43">
            <v>50</v>
          </cell>
          <cell r="Y43">
            <v>31.25</v>
          </cell>
          <cell r="Z43">
            <v>50</v>
          </cell>
          <cell r="AA43">
            <v>0</v>
          </cell>
          <cell r="AB43">
            <v>0</v>
          </cell>
          <cell r="AC43">
            <v>0</v>
          </cell>
          <cell r="AD43">
            <v>12.5</v>
          </cell>
          <cell r="AE43">
            <v>0</v>
          </cell>
          <cell r="AF43">
            <v>0</v>
          </cell>
          <cell r="AG43">
            <v>0</v>
          </cell>
          <cell r="AH43">
            <v>0</v>
          </cell>
          <cell r="AI43">
            <v>0</v>
          </cell>
          <cell r="AJ43">
            <v>0</v>
          </cell>
          <cell r="AK43" t="str">
            <v>n/a</v>
          </cell>
          <cell r="AL43" t="str">
            <v>n/a</v>
          </cell>
        </row>
        <row r="44">
          <cell r="A44" t="str">
            <v>Western Digital Corporation</v>
          </cell>
          <cell r="B44">
            <v>26.319089999999999</v>
          </cell>
          <cell r="C44" t="str">
            <v>United States</v>
          </cell>
          <cell r="D44" t="str">
            <v>No</v>
          </cell>
          <cell r="E44">
            <v>30.108500000000003</v>
          </cell>
          <cell r="F44">
            <v>21</v>
          </cell>
          <cell r="G44">
            <v>100</v>
          </cell>
          <cell r="H44">
            <v>60</v>
          </cell>
          <cell r="I44">
            <v>75</v>
          </cell>
          <cell r="J44">
            <v>50</v>
          </cell>
          <cell r="K44">
            <v>50</v>
          </cell>
          <cell r="L44">
            <v>66.999999999999986</v>
          </cell>
          <cell r="M44">
            <v>0</v>
          </cell>
          <cell r="N44">
            <v>0</v>
          </cell>
          <cell r="O44">
            <v>0</v>
          </cell>
          <cell r="P44">
            <v>0</v>
          </cell>
          <cell r="Q44">
            <v>0</v>
          </cell>
          <cell r="R44">
            <v>0</v>
          </cell>
          <cell r="S44">
            <v>100</v>
          </cell>
          <cell r="T44">
            <v>25</v>
          </cell>
          <cell r="U44">
            <v>0</v>
          </cell>
          <cell r="V44">
            <v>75</v>
          </cell>
          <cell r="W44">
            <v>0</v>
          </cell>
          <cell r="X44">
            <v>50</v>
          </cell>
          <cell r="Y44">
            <v>31.25</v>
          </cell>
          <cell r="Z44">
            <v>50</v>
          </cell>
          <cell r="AA44">
            <v>0</v>
          </cell>
          <cell r="AB44">
            <v>0</v>
          </cell>
          <cell r="AC44">
            <v>0</v>
          </cell>
          <cell r="AD44">
            <v>12.5</v>
          </cell>
          <cell r="AE44">
            <v>60</v>
          </cell>
          <cell r="AF44">
            <v>40</v>
          </cell>
          <cell r="AG44">
            <v>50</v>
          </cell>
          <cell r="AH44">
            <v>50</v>
          </cell>
          <cell r="AI44">
            <v>0</v>
          </cell>
          <cell r="AJ44">
            <v>25</v>
          </cell>
          <cell r="AK44" t="str">
            <v>n/a</v>
          </cell>
          <cell r="AL44" t="str">
            <v>n/a</v>
          </cell>
        </row>
      </sheetData>
      <sheetData sheetId="2">
        <row r="4">
          <cell r="A4" t="str">
            <v>Company</v>
          </cell>
          <cell r="B4" t="str">
            <v>Market Cap
(USD billion)</v>
          </cell>
          <cell r="C4" t="str">
            <v>Country</v>
          </cell>
          <cell r="D4" t="str">
            <v>Ticker</v>
          </cell>
          <cell r="E4" t="str">
            <v>2016 benchmark</v>
          </cell>
          <cell r="F4" t="str">
            <v>Indicator Score</v>
          </cell>
          <cell r="G4" t="str">
            <v xml:space="preserve">(1) has publicly demonstrated its commitment to addressing human trafficking and forced labor. </v>
          </cell>
          <cell r="H4" t="str">
            <v>Indicator Score</v>
          </cell>
          <cell r="I4" t="str">
            <v>(1) requires suppliers to uphold workers' fundamental rights and freedoms (those articulated in the ILO Declaration on Fundamental Principles and Rights at Work), including the elimination of forced labor.</v>
          </cell>
          <cell r="J4" t="str">
            <v>(2) has been approved by a senior executive.</v>
          </cell>
          <cell r="K4" t="str">
            <v>(3) is easily accessible from the company's website.</v>
          </cell>
          <cell r="L4" t="str">
            <v>(4) is updated regularly, following internal review and input from external stakeholders, and</v>
          </cell>
          <cell r="M4" t="str">
            <v>(5) is communicated to the company's suppliers.</v>
          </cell>
          <cell r="N4" t="str">
            <v>Indicator Score</v>
          </cell>
          <cell r="O4" t="str">
            <v>(1) has a committee, team, program or officer responsible for the implementation of its supply chain policies and standards relevant to human trafficking and forced labor; and</v>
          </cell>
          <cell r="P4" t="str">
            <v>(2) has tasked a board member or board committee with oversight of human rights and/or supply chain policies and standards that address forced labor and/or human trafficking.</v>
          </cell>
          <cell r="Q4" t="str">
            <v>Indicator Score</v>
          </cell>
          <cell r="R4" t="str">
            <v>(1) the training of all relevant decision-makers within the company on risks, policies, and standards related to human trafficking and forced labor; and</v>
          </cell>
          <cell r="S4" t="str">
            <v>(2) the training and capacity-building of suppliers on risks, policies, and standards related to human trafficking and forced labor, covering key supply chain contexts.</v>
          </cell>
          <cell r="T4" t="str">
            <v>Indicator Score</v>
          </cell>
          <cell r="U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V4" t="str">
            <v>(2) actively participating in one or more multi-stakeholder or industry initiatives focused on eradicating forced labor and human trafficking across the industry.</v>
          </cell>
          <cell r="W4" t="str">
            <v>Indicator Score</v>
          </cell>
          <cell r="X4" t="str">
            <v>(1) the names and addresses of first-tier suppliers;</v>
          </cell>
          <cell r="Y4" t="str">
            <v>(2) the countries of below first-tier suppliers (this does not include raw material suppliers);</v>
          </cell>
          <cell r="Z4" t="str">
            <v>(3) the sourcing countries of raw materials at high risk of forced labor and human trafficking; and</v>
          </cell>
          <cell r="AA4" t="str">
            <v>(4) some information on its suppliers' workforce.</v>
          </cell>
          <cell r="AB4" t="str">
            <v>Indicator Score</v>
          </cell>
          <cell r="AC4" t="str">
            <v>(1) details on how it conducts human rights supply chain risk or impact assessments that include forced labor risks, or assessments that focus specifically on forced labor risks; and</v>
          </cell>
          <cell r="AD4" t="str">
            <v>(2) details on forced labor risks identified in different tiers of its supply chain.</v>
          </cell>
          <cell r="AE4" t="str">
            <v>Indicator Score</v>
          </cell>
          <cell r="AF4" t="str">
            <v xml:space="preserve">(1) is taking steps towards responsible raw materials sourcing; </v>
          </cell>
          <cell r="AG4" t="str">
            <v xml:space="preserve">(2) is adopting responsible purchasing practices in the first tier of its supply chain; and </v>
          </cell>
          <cell r="AH4" t="str">
            <v>(3) provides procurement incentives to first-tier suppliers to encourage or reward good labor practices (such as price premiums, increased orders, and longer-term contracts).</v>
          </cell>
          <cell r="AI4" t="str">
            <v>Indicator Score</v>
          </cell>
          <cell r="AJ4" t="str">
            <v>(1) assesses risks of forced labor at potential suppliers prior to entering into any contracts with them.</v>
          </cell>
          <cell r="AK4" t="str">
            <v>Indicator Score</v>
          </cell>
          <cell r="AL4" t="str">
            <v>(1) integrates supply chain standards addressing forced labor and human trafficking into supplier contracts.</v>
          </cell>
          <cell r="AM4" t="str">
            <v>Indicator Score</v>
          </cell>
          <cell r="AN4" t="str">
            <v xml:space="preserve">(1) The company requires its first-tier suppliers to ensure that their own suppliers implement standards that are in line with the company's supply chain standards addressing forced labor and human trafficking. </v>
          </cell>
          <cell r="AO4" t="str">
            <v>Indicator Score</v>
          </cell>
          <cell r="AP4" t="str">
            <v>(1) has a policy that requires direct employment in its supply chain;</v>
          </cell>
          <cell r="AQ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R4" t="str">
            <v xml:space="preserve">(3) discloses information on the recruitment agencies used by its suppliers. </v>
          </cell>
          <cell r="AS4" t="str">
            <v>Indicator Score</v>
          </cell>
          <cell r="AT4" t="str">
            <v>(1) requires that no worker in its supply chain pay for a job—the costs of recruitment should be borne not by the worker but by the employer ("Employer Pays Principle"); and</v>
          </cell>
          <cell r="AU4" t="str">
            <v>(2) ensures that such fees are reimbursed to the workers, in the event that it discovers that fees have been paid by workers in its supply chain.</v>
          </cell>
          <cell r="AV4" t="str">
            <v>Indicator Score</v>
          </cell>
          <cell r="AW4" t="str">
            <v>(1) ensures employment and/or recruitment agencies used in its supply chain are monitored to assess and adress risks of forced labor and human trafficking; and</v>
          </cell>
          <cell r="AX4" t="str">
            <v>(2) provides details of how it supports ethical recruitment in its supply chain.</v>
          </cell>
          <cell r="AY4" t="str">
            <v>Indicator Score</v>
          </cell>
          <cell r="AZ4" t="str">
            <v xml:space="preserve">(1) ensures migrant workers understand the terms and conditions of their recruitment and employment, and also understand their rights; </v>
          </cell>
          <cell r="BA4" t="str">
            <v>(2) ensures its suppliers refrain from restricting workers’ movement, including  through the retention of passports or other personal documents against workers' will;</v>
          </cell>
          <cell r="BB4" t="str">
            <v>(3) ensures migrant workers are not discriminated against, and not retaliated against, when they raise grievances; and</v>
          </cell>
          <cell r="BC4" t="str">
            <v>(4) provides evidence of how it works with suppliers to ensure migrants workers' rights are respected.</v>
          </cell>
          <cell r="BD4" t="str">
            <v>Indicator Score</v>
          </cell>
          <cell r="BE4" t="str">
            <v>(1) its policies and standards, which include human trafficking and forced labor, are available in the languages of its suppliers' workers; and</v>
          </cell>
          <cell r="BF4" t="str">
            <v xml:space="preserve">(2) its human trafficking and forced labor policies and standards are communicated to workers in its supply chain. </v>
          </cell>
          <cell r="BG4" t="str">
            <v>Indicator Score</v>
          </cell>
          <cell r="BH4" t="str">
            <v>(1) works with relevant stakeholders to engage with and educate workers in its supply chain on their labor rights;</v>
          </cell>
          <cell r="BI4" t="str">
            <v>(2) ensures that there are worker-to-worker education initiatives on labor rights in its supply chain;</v>
          </cell>
          <cell r="BJ4" t="str">
            <v>(3) provides evidence of the positive impact of worker engagement in its supply chain; and</v>
          </cell>
          <cell r="BK4" t="str">
            <v>(4) provides at least two examples of worker empowerment initiatives covering different supply chain contexts.</v>
          </cell>
          <cell r="BL4" t="str">
            <v>Indicator Score</v>
          </cell>
          <cell r="BM4" t="str">
            <v>(1) describes how it works with suppliers to improve their practices in relation to freedom of association and collective bargaining;</v>
          </cell>
          <cell r="BN4" t="str">
            <v>(2) works with local or global trade unions to support freedom of association in its supply chain;</v>
          </cell>
          <cell r="BO4" t="str">
            <v>(3) ensures workplace environments in which workers are able to pursue alternative forms of organizing (e.g., worker councils or worker-management dialogues) where there are regulatory constraints on freedom of association; and</v>
          </cell>
          <cell r="BP4" t="str">
            <v>(4) provides at least two examples covering different supply chain contexts of how it improved freedom of association for supply chain workers.</v>
          </cell>
          <cell r="BQ4" t="str">
            <v>Indicator Score</v>
          </cell>
          <cell r="BR4" t="str">
            <v>(1) ensures a formal mechanism to report a grievance to an impartial entity regarding labor conditions in the company's supply chain is available to its suppliers' workers and relevant stakeholders;</v>
          </cell>
          <cell r="BS4" t="str">
            <v>(2) ensures that the existence of the mechanism is communicated to its suppliers' workers;</v>
          </cell>
          <cell r="BT4" t="str">
            <v>(3) ensures that workers or an independent third-party are involved in the design or performance of the mechanism, to ensure that its suppliers' workers trust the mechanism;</v>
          </cell>
          <cell r="BU4" t="str">
            <v>(4) discloses data about the practical operation of the mechanism, such as the number of grievances filed, addressed, and resolved, or an evaluation of the effectiveness of the mechanism; and</v>
          </cell>
          <cell r="BV4" t="str">
            <v>(5) provides evidence that the mechanism is available and used by workers below tier one in its supply chain, or by relevant stakeholders in key supply chain contexts.</v>
          </cell>
          <cell r="BW4" t="str">
            <v>Indicator Score</v>
          </cell>
          <cell r="BX4" t="str">
            <v>(1) non-scheduled visits;</v>
          </cell>
          <cell r="BY4" t="str">
            <v>(2) a review of relevant documents;</v>
          </cell>
          <cell r="BZ4" t="str">
            <v>(3) interviews with workers;</v>
          </cell>
          <cell r="CA4" t="str">
            <v>(4) visits to associated production facilities, and related worker housing; and</v>
          </cell>
          <cell r="CB4" t="str">
            <v>(5) supplier audits below the first tier.</v>
          </cell>
          <cell r="CC4" t="str">
            <v>Indicator Score</v>
          </cell>
          <cell r="CD4" t="str">
            <v>(1) the percentage of suppliers audited annually;</v>
          </cell>
          <cell r="CE4" t="str">
            <v>(2) the percentage of unannounced audits;</v>
          </cell>
          <cell r="CF4" t="str">
            <v>(3) the number or percentage of workers interviewed during audits;</v>
          </cell>
          <cell r="CG4" t="str">
            <v>(4) information on the quality of the auditors used; and</v>
          </cell>
          <cell r="CH4" t="str">
            <v>(5) a summary of findings, including details regarding any violations revealed.</v>
          </cell>
          <cell r="CI4" t="str">
            <v>Indicator Score</v>
          </cell>
          <cell r="CJ4" t="str">
            <v xml:space="preserve">(1) potential actions taken in case of non-compliance, such as stop-work notices, warning letters, supplementary training and policy revision;
</v>
          </cell>
          <cell r="CK4" t="str">
            <v>(2) a means to verify remediation and/or implementation of corrective actions, such as record review, employee interviews, spot-checks or other means;</v>
          </cell>
          <cell r="CL4" t="str">
            <v>(3) potential consequences if corrective actions are not taken; and</v>
          </cell>
          <cell r="CM4" t="str">
            <v>(4)  a summary or an example of its corrective
action process in practice.</v>
          </cell>
          <cell r="CN4" t="str">
            <v>Indicator Score</v>
          </cell>
          <cell r="CO4" t="str">
            <v>Number of forced labor allegations regarding the company's supply chain</v>
          </cell>
          <cell r="CP4" t="str">
            <v>7.2  A (1) a process for responding to the complaints and/or reported violations of policies and standards;</v>
          </cell>
          <cell r="CQ4" t="str">
            <v>7.2 A (2) at least two examples of outcomes for workers of its remedy process in practice, covering different supply chain contexts.</v>
          </cell>
          <cell r="CR4" t="str">
            <v>Allegation 1 - Summary</v>
          </cell>
          <cell r="CS4" t="str">
            <v>7.2 B1 (1) a process for responding to the complaints and/or reported violations of policies and standards;</v>
          </cell>
          <cell r="CT4" t="str">
            <v>7.2 B1 (2) a public response to the allegation, which covers each aspect of each allegation.</v>
          </cell>
          <cell r="CU4" t="str">
            <v>7.2 B1 (3) outcomes of the remedy process in the case of the allegation(s).</v>
          </cell>
          <cell r="CV4" t="str">
            <v>7.2 B1 (4) evidence that remedy(ies) are satisfactory to the victims or groups representing the victims.</v>
          </cell>
          <cell r="CW4" t="str">
            <v>7.2 B2 (1) a process for responding to the complaints and/or reported violations of policies and standards;</v>
          </cell>
          <cell r="CX4" t="str">
            <v>7.2 B2 (2) a public response to the allegation, which covers each aspect of each allegation.</v>
          </cell>
          <cell r="CY4" t="str">
            <v>7.2 B2 (3) a description of what actions it would take to prevent and remediate such alleged impacts; and</v>
          </cell>
          <cell r="CZ4" t="str">
            <v xml:space="preserve">7.2 B2 (4) that it engages in a dialogue with the stakeholders reportedly affected in the allegation, or requires its supplier(s) to do so. </v>
          </cell>
        </row>
        <row r="5">
          <cell r="A5" t="str">
            <v>Amazon.com, Inc.</v>
          </cell>
          <cell r="B5">
            <v>699.14351999999997</v>
          </cell>
          <cell r="C5" t="str">
            <v>United States</v>
          </cell>
          <cell r="D5" t="str">
            <v>NasdaqGS:AMZN</v>
          </cell>
          <cell r="E5" t="str">
            <v>No</v>
          </cell>
          <cell r="F5">
            <v>100</v>
          </cell>
          <cell r="G5">
            <v>100</v>
          </cell>
          <cell r="H5">
            <v>70</v>
          </cell>
          <cell r="I5">
            <v>20</v>
          </cell>
          <cell r="J5">
            <v>0</v>
          </cell>
          <cell r="K5">
            <v>20</v>
          </cell>
          <cell r="L5">
            <v>10</v>
          </cell>
          <cell r="M5">
            <v>20</v>
          </cell>
          <cell r="N5">
            <v>25</v>
          </cell>
          <cell r="O5">
            <v>25</v>
          </cell>
          <cell r="P5">
            <v>0</v>
          </cell>
          <cell r="Q5">
            <v>50</v>
          </cell>
          <cell r="R5">
            <v>25</v>
          </cell>
          <cell r="S5">
            <v>25</v>
          </cell>
          <cell r="T5">
            <v>25</v>
          </cell>
          <cell r="U5">
            <v>0</v>
          </cell>
          <cell r="V5">
            <v>25</v>
          </cell>
          <cell r="W5">
            <v>50</v>
          </cell>
          <cell r="X5">
            <v>0</v>
          </cell>
          <cell r="Y5">
            <v>25</v>
          </cell>
          <cell r="Z5">
            <v>25</v>
          </cell>
          <cell r="AA5">
            <v>0</v>
          </cell>
          <cell r="AB5">
            <v>0</v>
          </cell>
          <cell r="AC5">
            <v>0</v>
          </cell>
          <cell r="AD5">
            <v>0</v>
          </cell>
          <cell r="AE5">
            <v>0</v>
          </cell>
          <cell r="AF5">
            <v>0</v>
          </cell>
          <cell r="AG5">
            <v>0</v>
          </cell>
          <cell r="AH5">
            <v>0</v>
          </cell>
          <cell r="AI5">
            <v>0</v>
          </cell>
          <cell r="AJ5">
            <v>0</v>
          </cell>
          <cell r="AK5">
            <v>50</v>
          </cell>
          <cell r="AL5">
            <v>50</v>
          </cell>
          <cell r="AM5">
            <v>50</v>
          </cell>
          <cell r="AN5">
            <v>50</v>
          </cell>
          <cell r="AO5">
            <v>30</v>
          </cell>
          <cell r="AP5">
            <v>0</v>
          </cell>
          <cell r="AQ5">
            <v>30</v>
          </cell>
          <cell r="AR5">
            <v>0</v>
          </cell>
          <cell r="AS5">
            <v>50</v>
          </cell>
          <cell r="AT5">
            <v>25</v>
          </cell>
          <cell r="AU5">
            <v>25</v>
          </cell>
          <cell r="AV5">
            <v>25</v>
          </cell>
          <cell r="AW5">
            <v>25</v>
          </cell>
          <cell r="AX5">
            <v>0</v>
          </cell>
          <cell r="AY5">
            <v>50</v>
          </cell>
          <cell r="AZ5">
            <v>25</v>
          </cell>
          <cell r="BA5">
            <v>25</v>
          </cell>
          <cell r="BB5">
            <v>0</v>
          </cell>
          <cell r="BC5">
            <v>0</v>
          </cell>
          <cell r="BD5">
            <v>50</v>
          </cell>
          <cell r="BE5">
            <v>0</v>
          </cell>
          <cell r="BF5">
            <v>50</v>
          </cell>
          <cell r="BG5">
            <v>0</v>
          </cell>
          <cell r="BH5">
            <v>0</v>
          </cell>
          <cell r="BI5">
            <v>0</v>
          </cell>
          <cell r="BJ5">
            <v>0</v>
          </cell>
          <cell r="BK5">
            <v>0</v>
          </cell>
          <cell r="BL5">
            <v>0</v>
          </cell>
          <cell r="BM5">
            <v>0</v>
          </cell>
          <cell r="BN5">
            <v>0</v>
          </cell>
          <cell r="BO5">
            <v>0</v>
          </cell>
          <cell r="BP5">
            <v>0</v>
          </cell>
          <cell r="BQ5">
            <v>10</v>
          </cell>
          <cell r="BR5">
            <v>10</v>
          </cell>
          <cell r="BS5">
            <v>0</v>
          </cell>
          <cell r="BT5">
            <v>0</v>
          </cell>
          <cell r="BU5">
            <v>0</v>
          </cell>
          <cell r="BV5">
            <v>0</v>
          </cell>
          <cell r="BW5">
            <v>80</v>
          </cell>
          <cell r="BX5">
            <v>20</v>
          </cell>
          <cell r="BY5">
            <v>20</v>
          </cell>
          <cell r="BZ5">
            <v>20</v>
          </cell>
          <cell r="CA5">
            <v>20</v>
          </cell>
          <cell r="CB5">
            <v>0</v>
          </cell>
          <cell r="CC5">
            <v>0</v>
          </cell>
          <cell r="CD5">
            <v>0</v>
          </cell>
          <cell r="CE5">
            <v>0</v>
          </cell>
          <cell r="CF5">
            <v>0</v>
          </cell>
          <cell r="CG5">
            <v>0</v>
          </cell>
          <cell r="CH5">
            <v>0</v>
          </cell>
          <cell r="CI5">
            <v>50</v>
          </cell>
          <cell r="CJ5">
            <v>0</v>
          </cell>
          <cell r="CK5">
            <v>25</v>
          </cell>
          <cell r="CL5">
            <v>25</v>
          </cell>
          <cell r="CM5">
            <v>0</v>
          </cell>
          <cell r="CN5">
            <v>0</v>
          </cell>
          <cell r="CO5">
            <v>0</v>
          </cell>
          <cell r="CP5">
            <v>0</v>
          </cell>
          <cell r="CQ5">
            <v>0</v>
          </cell>
          <cell r="CR5" t="str">
            <v>n/a</v>
          </cell>
          <cell r="CS5" t="str">
            <v>n/a</v>
          </cell>
          <cell r="CT5" t="str">
            <v>n/a</v>
          </cell>
          <cell r="CU5" t="str">
            <v>n/a</v>
          </cell>
          <cell r="CV5" t="str">
            <v>n/a</v>
          </cell>
          <cell r="CW5" t="str">
            <v>n/a</v>
          </cell>
          <cell r="CX5" t="str">
            <v>n/a</v>
          </cell>
          <cell r="CY5" t="str">
            <v>n/a</v>
          </cell>
          <cell r="CZ5" t="str">
            <v>n/a</v>
          </cell>
        </row>
        <row r="6">
          <cell r="A6" t="str">
            <v>Amphenol Corporation</v>
          </cell>
          <cell r="B6">
            <v>28.326310000000003</v>
          </cell>
          <cell r="C6" t="str">
            <v>United States</v>
          </cell>
          <cell r="D6" t="str">
            <v>NYSE:APH</v>
          </cell>
          <cell r="E6" t="str">
            <v>No</v>
          </cell>
          <cell r="F6">
            <v>100</v>
          </cell>
          <cell r="G6">
            <v>100</v>
          </cell>
          <cell r="H6">
            <v>0</v>
          </cell>
          <cell r="I6">
            <v>0</v>
          </cell>
          <cell r="J6">
            <v>0</v>
          </cell>
          <cell r="K6">
            <v>0</v>
          </cell>
          <cell r="L6">
            <v>0</v>
          </cell>
          <cell r="M6">
            <v>0</v>
          </cell>
          <cell r="N6">
            <v>25</v>
          </cell>
          <cell r="O6">
            <v>25</v>
          </cell>
          <cell r="P6">
            <v>0</v>
          </cell>
          <cell r="Q6">
            <v>0</v>
          </cell>
          <cell r="R6">
            <v>0</v>
          </cell>
          <cell r="S6">
            <v>0</v>
          </cell>
          <cell r="T6">
            <v>25</v>
          </cell>
          <cell r="U6">
            <v>0</v>
          </cell>
          <cell r="V6">
            <v>25</v>
          </cell>
          <cell r="W6">
            <v>50</v>
          </cell>
          <cell r="X6">
            <v>0</v>
          </cell>
          <cell r="Y6">
            <v>25</v>
          </cell>
          <cell r="Z6">
            <v>25</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10</v>
          </cell>
          <cell r="BX6">
            <v>0</v>
          </cell>
          <cell r="BY6">
            <v>10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t="str">
            <v>n/a</v>
          </cell>
          <cell r="CS6" t="str">
            <v>n/a</v>
          </cell>
          <cell r="CT6" t="str">
            <v>n/a</v>
          </cell>
          <cell r="CU6" t="str">
            <v>n/a</v>
          </cell>
          <cell r="CV6" t="str">
            <v>n/a</v>
          </cell>
          <cell r="CW6" t="str">
            <v>n/a</v>
          </cell>
          <cell r="CX6" t="str">
            <v>n/a</v>
          </cell>
          <cell r="CY6" t="str">
            <v>n/a</v>
          </cell>
          <cell r="CZ6" t="str">
            <v>n/a</v>
          </cell>
        </row>
        <row r="7">
          <cell r="A7" t="str">
            <v>Analog Devices, Inc.</v>
          </cell>
          <cell r="B7">
            <v>34.241289999999999</v>
          </cell>
          <cell r="C7" t="str">
            <v>United States</v>
          </cell>
          <cell r="D7" t="str">
            <v>NasdaqGS:ADI</v>
          </cell>
          <cell r="E7" t="str">
            <v>No</v>
          </cell>
          <cell r="F7">
            <v>100</v>
          </cell>
          <cell r="G7">
            <v>100</v>
          </cell>
          <cell r="H7">
            <v>80</v>
          </cell>
          <cell r="I7">
            <v>20</v>
          </cell>
          <cell r="J7">
            <v>0</v>
          </cell>
          <cell r="K7">
            <v>20</v>
          </cell>
          <cell r="L7">
            <v>20</v>
          </cell>
          <cell r="M7">
            <v>20</v>
          </cell>
          <cell r="N7">
            <v>0</v>
          </cell>
          <cell r="O7">
            <v>0</v>
          </cell>
          <cell r="P7">
            <v>0</v>
          </cell>
          <cell r="Q7">
            <v>50</v>
          </cell>
          <cell r="R7">
            <v>50</v>
          </cell>
          <cell r="S7">
            <v>0</v>
          </cell>
          <cell r="T7">
            <v>25</v>
          </cell>
          <cell r="U7">
            <v>0</v>
          </cell>
          <cell r="V7">
            <v>25</v>
          </cell>
          <cell r="W7">
            <v>50</v>
          </cell>
          <cell r="X7">
            <v>0</v>
          </cell>
          <cell r="Y7">
            <v>25</v>
          </cell>
          <cell r="Z7">
            <v>25</v>
          </cell>
          <cell r="AA7">
            <v>0</v>
          </cell>
          <cell r="AB7">
            <v>0</v>
          </cell>
          <cell r="AC7">
            <v>0</v>
          </cell>
          <cell r="AD7">
            <v>0</v>
          </cell>
          <cell r="AE7">
            <v>0</v>
          </cell>
          <cell r="AF7">
            <v>0</v>
          </cell>
          <cell r="AG7">
            <v>0</v>
          </cell>
          <cell r="AH7">
            <v>0</v>
          </cell>
          <cell r="AI7">
            <v>50</v>
          </cell>
          <cell r="AJ7">
            <v>50</v>
          </cell>
          <cell r="AK7">
            <v>50</v>
          </cell>
          <cell r="AL7">
            <v>50</v>
          </cell>
          <cell r="AM7">
            <v>100</v>
          </cell>
          <cell r="AN7">
            <v>100</v>
          </cell>
          <cell r="AO7">
            <v>0</v>
          </cell>
          <cell r="AP7">
            <v>0</v>
          </cell>
          <cell r="AQ7">
            <v>0</v>
          </cell>
          <cell r="AR7">
            <v>0</v>
          </cell>
          <cell r="AS7">
            <v>75</v>
          </cell>
          <cell r="AT7">
            <v>50</v>
          </cell>
          <cell r="AU7">
            <v>25</v>
          </cell>
          <cell r="AV7">
            <v>0</v>
          </cell>
          <cell r="AW7">
            <v>0</v>
          </cell>
          <cell r="AX7">
            <v>0</v>
          </cell>
          <cell r="AY7">
            <v>50</v>
          </cell>
          <cell r="AZ7">
            <v>25</v>
          </cell>
          <cell r="BA7">
            <v>25</v>
          </cell>
          <cell r="BB7">
            <v>0</v>
          </cell>
          <cell r="BC7">
            <v>0</v>
          </cell>
          <cell r="BD7">
            <v>50</v>
          </cell>
          <cell r="BE7">
            <v>50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10</v>
          </cell>
          <cell r="BX7">
            <v>0</v>
          </cell>
          <cell r="BY7">
            <v>10</v>
          </cell>
          <cell r="BZ7">
            <v>0</v>
          </cell>
          <cell r="CA7">
            <v>0</v>
          </cell>
          <cell r="CB7">
            <v>0</v>
          </cell>
          <cell r="CC7">
            <v>0</v>
          </cell>
          <cell r="CD7">
            <v>0</v>
          </cell>
          <cell r="CE7">
            <v>0</v>
          </cell>
          <cell r="CF7">
            <v>0</v>
          </cell>
          <cell r="CG7">
            <v>0</v>
          </cell>
          <cell r="CH7">
            <v>0</v>
          </cell>
          <cell r="CI7">
            <v>37.5</v>
          </cell>
          <cell r="CJ7">
            <v>12.5</v>
          </cell>
          <cell r="CK7">
            <v>0</v>
          </cell>
          <cell r="CL7">
            <v>25</v>
          </cell>
          <cell r="CM7">
            <v>0</v>
          </cell>
          <cell r="CN7">
            <v>0</v>
          </cell>
          <cell r="CO7">
            <v>0</v>
          </cell>
          <cell r="CP7">
            <v>0</v>
          </cell>
          <cell r="CQ7">
            <v>0</v>
          </cell>
          <cell r="CR7" t="str">
            <v>n/a</v>
          </cell>
          <cell r="CS7" t="str">
            <v>n/a</v>
          </cell>
          <cell r="CT7" t="str">
            <v>n/a</v>
          </cell>
          <cell r="CU7" t="str">
            <v>n/a</v>
          </cell>
          <cell r="CV7" t="str">
            <v>n/a</v>
          </cell>
          <cell r="CW7" t="str">
            <v>n/a</v>
          </cell>
          <cell r="CX7" t="str">
            <v>n/a</v>
          </cell>
          <cell r="CY7" t="str">
            <v>n/a</v>
          </cell>
          <cell r="CZ7" t="str">
            <v>n/a</v>
          </cell>
        </row>
        <row r="8">
          <cell r="A8" t="str">
            <v>Apple Inc.</v>
          </cell>
          <cell r="B8">
            <v>851.72579000000007</v>
          </cell>
          <cell r="C8" t="str">
            <v>United States</v>
          </cell>
          <cell r="D8" t="str">
            <v>NasdaqGS:AAPL</v>
          </cell>
          <cell r="E8" t="str">
            <v>Yes</v>
          </cell>
          <cell r="F8">
            <v>100</v>
          </cell>
          <cell r="G8">
            <v>100</v>
          </cell>
          <cell r="H8">
            <v>70</v>
          </cell>
          <cell r="I8">
            <v>20</v>
          </cell>
          <cell r="J8">
            <v>0</v>
          </cell>
          <cell r="K8">
            <v>20</v>
          </cell>
          <cell r="L8">
            <v>20</v>
          </cell>
          <cell r="M8">
            <v>10</v>
          </cell>
          <cell r="N8">
            <v>75</v>
          </cell>
          <cell r="O8">
            <v>50</v>
          </cell>
          <cell r="P8">
            <v>25</v>
          </cell>
          <cell r="Q8">
            <v>100</v>
          </cell>
          <cell r="R8">
            <v>50</v>
          </cell>
          <cell r="S8">
            <v>50</v>
          </cell>
          <cell r="T8">
            <v>75</v>
          </cell>
          <cell r="U8">
            <v>25</v>
          </cell>
          <cell r="V8">
            <v>50</v>
          </cell>
          <cell r="W8">
            <v>75</v>
          </cell>
          <cell r="X8">
            <v>25</v>
          </cell>
          <cell r="Y8">
            <v>25</v>
          </cell>
          <cell r="Z8">
            <v>25</v>
          </cell>
          <cell r="AA8">
            <v>0</v>
          </cell>
          <cell r="AB8">
            <v>75</v>
          </cell>
          <cell r="AC8">
            <v>50</v>
          </cell>
          <cell r="AD8">
            <v>25</v>
          </cell>
          <cell r="AE8">
            <v>30</v>
          </cell>
          <cell r="AF8">
            <v>30</v>
          </cell>
          <cell r="AG8">
            <v>0</v>
          </cell>
          <cell r="AH8">
            <v>0</v>
          </cell>
          <cell r="AI8">
            <v>0</v>
          </cell>
          <cell r="AJ8">
            <v>0</v>
          </cell>
          <cell r="AK8">
            <v>50</v>
          </cell>
          <cell r="AL8">
            <v>50</v>
          </cell>
          <cell r="AM8">
            <v>100</v>
          </cell>
          <cell r="AN8">
            <v>100</v>
          </cell>
          <cell r="AO8">
            <v>30</v>
          </cell>
          <cell r="AP8">
            <v>0</v>
          </cell>
          <cell r="AQ8">
            <v>30</v>
          </cell>
          <cell r="AR8">
            <v>0</v>
          </cell>
          <cell r="AS8">
            <v>100</v>
          </cell>
          <cell r="AT8">
            <v>50</v>
          </cell>
          <cell r="AU8">
            <v>50</v>
          </cell>
          <cell r="AV8">
            <v>100</v>
          </cell>
          <cell r="AW8">
            <v>50</v>
          </cell>
          <cell r="AX8">
            <v>50</v>
          </cell>
          <cell r="AY8">
            <v>75</v>
          </cell>
          <cell r="AZ8">
            <v>25</v>
          </cell>
          <cell r="BA8">
            <v>25</v>
          </cell>
          <cell r="BB8">
            <v>25</v>
          </cell>
          <cell r="BC8">
            <v>0</v>
          </cell>
          <cell r="BD8">
            <v>50</v>
          </cell>
          <cell r="BE8">
            <v>0</v>
          </cell>
          <cell r="BF8">
            <v>50</v>
          </cell>
          <cell r="BG8">
            <v>100</v>
          </cell>
          <cell r="BH8">
            <v>25</v>
          </cell>
          <cell r="BI8">
            <v>25</v>
          </cell>
          <cell r="BJ8">
            <v>25</v>
          </cell>
          <cell r="BK8">
            <v>25</v>
          </cell>
          <cell r="BL8">
            <v>12.5</v>
          </cell>
          <cell r="BM8">
            <v>12.5</v>
          </cell>
          <cell r="BN8">
            <v>0</v>
          </cell>
          <cell r="BO8">
            <v>0</v>
          </cell>
          <cell r="BP8">
            <v>0</v>
          </cell>
          <cell r="BQ8">
            <v>70</v>
          </cell>
          <cell r="BR8">
            <v>20</v>
          </cell>
          <cell r="BS8">
            <v>10</v>
          </cell>
          <cell r="BT8">
            <v>20</v>
          </cell>
          <cell r="BU8">
            <v>20</v>
          </cell>
          <cell r="BV8">
            <v>0</v>
          </cell>
          <cell r="BW8">
            <v>100</v>
          </cell>
          <cell r="BX8">
            <v>20</v>
          </cell>
          <cell r="BY8">
            <v>20</v>
          </cell>
          <cell r="BZ8">
            <v>20</v>
          </cell>
          <cell r="CA8">
            <v>20</v>
          </cell>
          <cell r="CB8">
            <v>20</v>
          </cell>
          <cell r="CC8">
            <v>80</v>
          </cell>
          <cell r="CD8">
            <v>20</v>
          </cell>
          <cell r="CE8">
            <v>0</v>
          </cell>
          <cell r="CF8">
            <v>20</v>
          </cell>
          <cell r="CG8">
            <v>20</v>
          </cell>
          <cell r="CH8">
            <v>20</v>
          </cell>
          <cell r="CI8">
            <v>100</v>
          </cell>
          <cell r="CJ8">
            <v>25</v>
          </cell>
          <cell r="CK8">
            <v>25</v>
          </cell>
          <cell r="CL8">
            <v>25</v>
          </cell>
          <cell r="CM8">
            <v>25</v>
          </cell>
          <cell r="CN8">
            <v>37.5</v>
          </cell>
          <cell r="CO8">
            <v>1</v>
          </cell>
          <cell r="CP8" t="str">
            <v>n/a</v>
          </cell>
          <cell r="CQ8" t="str">
            <v>n/a</v>
          </cell>
          <cell r="CR8" t="str">
            <v>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v>
          </cell>
          <cell r="CS8">
            <v>12.5</v>
          </cell>
          <cell r="CT8">
            <v>12.5</v>
          </cell>
          <cell r="CU8">
            <v>12.5</v>
          </cell>
          <cell r="CV8">
            <v>0</v>
          </cell>
          <cell r="CW8" t="str">
            <v>n/a</v>
          </cell>
          <cell r="CX8" t="str">
            <v>n/a</v>
          </cell>
          <cell r="CY8" t="str">
            <v>n/a</v>
          </cell>
          <cell r="CZ8" t="str">
            <v>n/a</v>
          </cell>
        </row>
        <row r="9">
          <cell r="A9" t="str">
            <v>Applied Materials, Inc.</v>
          </cell>
          <cell r="B9">
            <v>56.408190000000005</v>
          </cell>
          <cell r="C9" t="str">
            <v>United States</v>
          </cell>
          <cell r="D9" t="str">
            <v>NasdaqGS:AMAT</v>
          </cell>
          <cell r="E9" t="str">
            <v>No</v>
          </cell>
          <cell r="F9">
            <v>100</v>
          </cell>
          <cell r="G9">
            <v>100</v>
          </cell>
          <cell r="H9">
            <v>100</v>
          </cell>
          <cell r="I9">
            <v>20</v>
          </cell>
          <cell r="J9">
            <v>20</v>
          </cell>
          <cell r="K9">
            <v>20</v>
          </cell>
          <cell r="L9">
            <v>20</v>
          </cell>
          <cell r="M9">
            <v>20</v>
          </cell>
          <cell r="N9">
            <v>50</v>
          </cell>
          <cell r="O9">
            <v>50</v>
          </cell>
          <cell r="P9">
            <v>0</v>
          </cell>
          <cell r="Q9">
            <v>50</v>
          </cell>
          <cell r="R9">
            <v>25</v>
          </cell>
          <cell r="S9">
            <v>25</v>
          </cell>
          <cell r="T9">
            <v>25</v>
          </cell>
          <cell r="U9">
            <v>0</v>
          </cell>
          <cell r="V9">
            <v>25</v>
          </cell>
          <cell r="W9">
            <v>37.5</v>
          </cell>
          <cell r="X9">
            <v>0</v>
          </cell>
          <cell r="Y9">
            <v>25</v>
          </cell>
          <cell r="Z9">
            <v>12.5</v>
          </cell>
          <cell r="AA9">
            <v>0</v>
          </cell>
          <cell r="AB9">
            <v>0</v>
          </cell>
          <cell r="AC9">
            <v>0</v>
          </cell>
          <cell r="AD9">
            <v>0</v>
          </cell>
          <cell r="AE9">
            <v>15</v>
          </cell>
          <cell r="AF9">
            <v>15</v>
          </cell>
          <cell r="AG9">
            <v>0</v>
          </cell>
          <cell r="AH9">
            <v>0</v>
          </cell>
          <cell r="AI9">
            <v>0</v>
          </cell>
          <cell r="AJ9">
            <v>0</v>
          </cell>
          <cell r="AK9">
            <v>0</v>
          </cell>
          <cell r="AL9">
            <v>0</v>
          </cell>
          <cell r="AM9">
            <v>100</v>
          </cell>
          <cell r="AN9">
            <v>100</v>
          </cell>
          <cell r="AO9">
            <v>0</v>
          </cell>
          <cell r="AP9">
            <v>0</v>
          </cell>
          <cell r="AQ9">
            <v>0</v>
          </cell>
          <cell r="AR9">
            <v>0</v>
          </cell>
          <cell r="AS9">
            <v>75</v>
          </cell>
          <cell r="AT9">
            <v>50</v>
          </cell>
          <cell r="AU9">
            <v>25</v>
          </cell>
          <cell r="AV9">
            <v>0</v>
          </cell>
          <cell r="AW9">
            <v>0</v>
          </cell>
          <cell r="AX9">
            <v>0</v>
          </cell>
          <cell r="AY9">
            <v>50</v>
          </cell>
          <cell r="AZ9">
            <v>25</v>
          </cell>
          <cell r="BA9">
            <v>25</v>
          </cell>
          <cell r="BB9">
            <v>0</v>
          </cell>
          <cell r="BC9">
            <v>0</v>
          </cell>
          <cell r="BD9">
            <v>50</v>
          </cell>
          <cell r="BE9">
            <v>50</v>
          </cell>
          <cell r="BF9">
            <v>0</v>
          </cell>
          <cell r="BG9">
            <v>0</v>
          </cell>
          <cell r="BH9">
            <v>0</v>
          </cell>
          <cell r="BI9">
            <v>0</v>
          </cell>
          <cell r="BJ9">
            <v>0</v>
          </cell>
          <cell r="BK9">
            <v>0</v>
          </cell>
          <cell r="BL9">
            <v>0</v>
          </cell>
          <cell r="BM9">
            <v>0</v>
          </cell>
          <cell r="BN9">
            <v>0</v>
          </cell>
          <cell r="BO9">
            <v>0</v>
          </cell>
          <cell r="BP9">
            <v>0</v>
          </cell>
          <cell r="BQ9">
            <v>20</v>
          </cell>
          <cell r="BR9">
            <v>10</v>
          </cell>
          <cell r="BS9">
            <v>10</v>
          </cell>
          <cell r="BT9">
            <v>0</v>
          </cell>
          <cell r="BU9">
            <v>0</v>
          </cell>
          <cell r="BV9">
            <v>0</v>
          </cell>
          <cell r="BW9">
            <v>10</v>
          </cell>
          <cell r="BX9">
            <v>0</v>
          </cell>
          <cell r="BY9">
            <v>10</v>
          </cell>
          <cell r="BZ9">
            <v>0</v>
          </cell>
          <cell r="CA9">
            <v>0</v>
          </cell>
          <cell r="CB9">
            <v>0</v>
          </cell>
          <cell r="CC9">
            <v>10</v>
          </cell>
          <cell r="CD9">
            <v>10</v>
          </cell>
          <cell r="CE9">
            <v>0</v>
          </cell>
          <cell r="CF9">
            <v>0</v>
          </cell>
          <cell r="CG9">
            <v>0</v>
          </cell>
          <cell r="CH9">
            <v>0</v>
          </cell>
          <cell r="CI9">
            <v>37.5</v>
          </cell>
          <cell r="CJ9">
            <v>12.5</v>
          </cell>
          <cell r="CK9">
            <v>25</v>
          </cell>
          <cell r="CL9">
            <v>0</v>
          </cell>
          <cell r="CM9">
            <v>0</v>
          </cell>
          <cell r="CN9">
            <v>0</v>
          </cell>
          <cell r="CO9">
            <v>0</v>
          </cell>
          <cell r="CP9">
            <v>0</v>
          </cell>
          <cell r="CQ9">
            <v>0</v>
          </cell>
          <cell r="CR9" t="str">
            <v>n/a</v>
          </cell>
          <cell r="CS9" t="str">
            <v>n/a</v>
          </cell>
          <cell r="CT9" t="str">
            <v>N/A</v>
          </cell>
          <cell r="CU9" t="str">
            <v>N/A</v>
          </cell>
          <cell r="CV9" t="str">
            <v>N/A</v>
          </cell>
          <cell r="CW9" t="str">
            <v>n/a</v>
          </cell>
          <cell r="CX9" t="str">
            <v>n/a</v>
          </cell>
          <cell r="CY9" t="str">
            <v>n/a</v>
          </cell>
          <cell r="CZ9" t="str">
            <v>n/a</v>
          </cell>
        </row>
        <row r="10">
          <cell r="A10" t="str">
            <v>ASML Holding N.V.</v>
          </cell>
          <cell r="B10">
            <v>87.269869999999997</v>
          </cell>
          <cell r="C10" t="str">
            <v>Netherlands</v>
          </cell>
          <cell r="D10" t="str">
            <v>ENXTAM:ASML</v>
          </cell>
          <cell r="E10" t="str">
            <v>Yes</v>
          </cell>
          <cell r="F10">
            <v>100</v>
          </cell>
          <cell r="G10">
            <v>100</v>
          </cell>
          <cell r="H10">
            <v>80</v>
          </cell>
          <cell r="I10">
            <v>20</v>
          </cell>
          <cell r="J10">
            <v>20</v>
          </cell>
          <cell r="K10">
            <v>20</v>
          </cell>
          <cell r="L10">
            <v>20</v>
          </cell>
          <cell r="M10">
            <v>0</v>
          </cell>
          <cell r="N10">
            <v>75</v>
          </cell>
          <cell r="O10">
            <v>50</v>
          </cell>
          <cell r="P10">
            <v>25</v>
          </cell>
          <cell r="Q10">
            <v>50</v>
          </cell>
          <cell r="R10">
            <v>50</v>
          </cell>
          <cell r="S10">
            <v>0</v>
          </cell>
          <cell r="T10">
            <v>50</v>
          </cell>
          <cell r="U10">
            <v>0</v>
          </cell>
          <cell r="V10">
            <v>50</v>
          </cell>
          <cell r="W10">
            <v>12.5</v>
          </cell>
          <cell r="X10">
            <v>0</v>
          </cell>
          <cell r="Y10">
            <v>0</v>
          </cell>
          <cell r="Z10">
            <v>12.5</v>
          </cell>
          <cell r="AA10">
            <v>0</v>
          </cell>
          <cell r="AB10">
            <v>0</v>
          </cell>
          <cell r="AC10">
            <v>0</v>
          </cell>
          <cell r="AD10">
            <v>0</v>
          </cell>
          <cell r="AE10">
            <v>15</v>
          </cell>
          <cell r="AF10">
            <v>15</v>
          </cell>
          <cell r="AG10">
            <v>0</v>
          </cell>
          <cell r="AH10">
            <v>0</v>
          </cell>
          <cell r="AI10">
            <v>100</v>
          </cell>
          <cell r="AJ10">
            <v>100</v>
          </cell>
          <cell r="AK10">
            <v>50</v>
          </cell>
          <cell r="AL10">
            <v>50</v>
          </cell>
          <cell r="AM10">
            <v>100</v>
          </cell>
          <cell r="AN10">
            <v>100</v>
          </cell>
          <cell r="AO10">
            <v>0</v>
          </cell>
          <cell r="AP10">
            <v>0</v>
          </cell>
          <cell r="AQ10">
            <v>0</v>
          </cell>
          <cell r="AR10">
            <v>0</v>
          </cell>
          <cell r="AS10">
            <v>75</v>
          </cell>
          <cell r="AT10">
            <v>50</v>
          </cell>
          <cell r="AU10">
            <v>25</v>
          </cell>
          <cell r="AV10">
            <v>0</v>
          </cell>
          <cell r="AW10">
            <v>0</v>
          </cell>
          <cell r="AX10">
            <v>0</v>
          </cell>
          <cell r="AY10">
            <v>50</v>
          </cell>
          <cell r="AZ10">
            <v>25</v>
          </cell>
          <cell r="BA10">
            <v>25</v>
          </cell>
          <cell r="BB10">
            <v>0</v>
          </cell>
          <cell r="BC10">
            <v>0</v>
          </cell>
          <cell r="BD10">
            <v>50</v>
          </cell>
          <cell r="BE10">
            <v>50</v>
          </cell>
          <cell r="BF10">
            <v>0</v>
          </cell>
          <cell r="BG10">
            <v>0</v>
          </cell>
          <cell r="BH10">
            <v>0</v>
          </cell>
          <cell r="BI10">
            <v>0</v>
          </cell>
          <cell r="BJ10">
            <v>0</v>
          </cell>
          <cell r="BK10">
            <v>0</v>
          </cell>
          <cell r="BL10">
            <v>0</v>
          </cell>
          <cell r="BM10">
            <v>0</v>
          </cell>
          <cell r="BN10">
            <v>0</v>
          </cell>
          <cell r="BO10">
            <v>0</v>
          </cell>
          <cell r="BP10">
            <v>0</v>
          </cell>
          <cell r="BQ10">
            <v>40</v>
          </cell>
          <cell r="BR10">
            <v>20</v>
          </cell>
          <cell r="BS10">
            <v>10</v>
          </cell>
          <cell r="BT10">
            <v>10</v>
          </cell>
          <cell r="BU10">
            <v>0</v>
          </cell>
          <cell r="BV10">
            <v>0</v>
          </cell>
          <cell r="BW10">
            <v>10</v>
          </cell>
          <cell r="BX10">
            <v>0</v>
          </cell>
          <cell r="BY10">
            <v>10</v>
          </cell>
          <cell r="BZ10">
            <v>0</v>
          </cell>
          <cell r="CA10">
            <v>0</v>
          </cell>
          <cell r="CB10">
            <v>0</v>
          </cell>
          <cell r="CC10">
            <v>30</v>
          </cell>
          <cell r="CD10">
            <v>10</v>
          </cell>
          <cell r="CE10">
            <v>0</v>
          </cell>
          <cell r="CF10">
            <v>0</v>
          </cell>
          <cell r="CG10">
            <v>20</v>
          </cell>
          <cell r="CH10">
            <v>0</v>
          </cell>
          <cell r="CI10">
            <v>50</v>
          </cell>
          <cell r="CJ10">
            <v>25</v>
          </cell>
          <cell r="CK10">
            <v>0</v>
          </cell>
          <cell r="CL10">
            <v>25</v>
          </cell>
          <cell r="CM10">
            <v>0</v>
          </cell>
          <cell r="CN10">
            <v>25</v>
          </cell>
          <cell r="CO10">
            <v>0</v>
          </cell>
          <cell r="CP10">
            <v>25</v>
          </cell>
          <cell r="CQ10">
            <v>0</v>
          </cell>
          <cell r="CR10" t="str">
            <v>n/a</v>
          </cell>
          <cell r="CS10" t="str">
            <v>n/a</v>
          </cell>
          <cell r="CT10" t="str">
            <v>n/a</v>
          </cell>
          <cell r="CU10" t="str">
            <v>n/a</v>
          </cell>
          <cell r="CV10" t="str">
            <v>n/a</v>
          </cell>
          <cell r="CW10" t="str">
            <v>n/a</v>
          </cell>
          <cell r="CX10" t="str">
            <v>n/a</v>
          </cell>
          <cell r="CY10" t="str">
            <v>n/a</v>
          </cell>
          <cell r="CZ10" t="str">
            <v>n/a</v>
          </cell>
        </row>
        <row r="11">
          <cell r="A11" t="str">
            <v>BOE Technology Group Co. Ltd.</v>
          </cell>
          <cell r="B11">
            <v>33.373539999999998</v>
          </cell>
          <cell r="C11" t="str">
            <v>China</v>
          </cell>
          <cell r="D11" t="str">
            <v>SZSE:000725</v>
          </cell>
          <cell r="E11" t="str">
            <v>Yes</v>
          </cell>
          <cell r="F11">
            <v>0</v>
          </cell>
          <cell r="G11">
            <v>0</v>
          </cell>
          <cell r="H11">
            <v>0</v>
          </cell>
          <cell r="I11">
            <v>0</v>
          </cell>
          <cell r="J11">
            <v>0</v>
          </cell>
          <cell r="K11">
            <v>0</v>
          </cell>
          <cell r="L11">
            <v>0</v>
          </cell>
          <cell r="M11">
            <v>0</v>
          </cell>
          <cell r="N11">
            <v>0</v>
          </cell>
          <cell r="O11">
            <v>0</v>
          </cell>
          <cell r="P11">
            <v>0</v>
          </cell>
          <cell r="Q11">
            <v>25</v>
          </cell>
          <cell r="R11">
            <v>0</v>
          </cell>
          <cell r="S11">
            <v>25</v>
          </cell>
          <cell r="T11">
            <v>0</v>
          </cell>
          <cell r="U11">
            <v>0</v>
          </cell>
          <cell r="V11">
            <v>0</v>
          </cell>
          <cell r="W11">
            <v>0</v>
          </cell>
          <cell r="X11">
            <v>0</v>
          </cell>
          <cell r="Y11">
            <v>0</v>
          </cell>
          <cell r="Z11">
            <v>0</v>
          </cell>
          <cell r="AA11">
            <v>0</v>
          </cell>
          <cell r="AB11">
            <v>0</v>
          </cell>
          <cell r="AC11">
            <v>0</v>
          </cell>
          <cell r="AD11">
            <v>0</v>
          </cell>
          <cell r="AE11">
            <v>15</v>
          </cell>
          <cell r="AF11">
            <v>0</v>
          </cell>
          <cell r="AG11">
            <v>0</v>
          </cell>
          <cell r="AH11">
            <v>15</v>
          </cell>
          <cell r="AI11">
            <v>50</v>
          </cell>
          <cell r="AJ11">
            <v>50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10</v>
          </cell>
          <cell r="BX11">
            <v>0</v>
          </cell>
          <cell r="BY11">
            <v>10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t="str">
            <v>n/a</v>
          </cell>
          <cell r="CS11" t="str">
            <v>n/a</v>
          </cell>
          <cell r="CT11" t="str">
            <v>n/a</v>
          </cell>
          <cell r="CU11" t="str">
            <v>n/a</v>
          </cell>
          <cell r="CV11" t="str">
            <v>n/a</v>
          </cell>
          <cell r="CW11" t="str">
            <v>n/a</v>
          </cell>
          <cell r="CX11" t="str">
            <v>n/a</v>
          </cell>
          <cell r="CY11" t="str">
            <v>n/a</v>
          </cell>
          <cell r="CZ11" t="str">
            <v>n/a</v>
          </cell>
        </row>
        <row r="12">
          <cell r="A12" t="str">
            <v>Broadcom Inc.</v>
          </cell>
          <cell r="B12">
            <v>101.53417</v>
          </cell>
          <cell r="C12" t="str">
            <v>United States</v>
          </cell>
          <cell r="D12" t="str">
            <v>NasdaqGS:AVGO</v>
          </cell>
          <cell r="E12" t="str">
            <v>Yes</v>
          </cell>
          <cell r="F12">
            <v>0</v>
          </cell>
          <cell r="G12">
            <v>0</v>
          </cell>
          <cell r="H12">
            <v>40</v>
          </cell>
          <cell r="I12">
            <v>20</v>
          </cell>
          <cell r="J12">
            <v>0</v>
          </cell>
          <cell r="K12">
            <v>20</v>
          </cell>
          <cell r="L12">
            <v>0</v>
          </cell>
          <cell r="M12">
            <v>0</v>
          </cell>
          <cell r="N12">
            <v>0</v>
          </cell>
          <cell r="O12">
            <v>0</v>
          </cell>
          <cell r="P12">
            <v>0</v>
          </cell>
          <cell r="Q12">
            <v>0</v>
          </cell>
          <cell r="R12">
            <v>0</v>
          </cell>
          <cell r="S12">
            <v>0</v>
          </cell>
          <cell r="T12">
            <v>0</v>
          </cell>
          <cell r="U12">
            <v>0</v>
          </cell>
          <cell r="V12">
            <v>0</v>
          </cell>
          <cell r="W12">
            <v>37.5</v>
          </cell>
          <cell r="X12">
            <v>0</v>
          </cell>
          <cell r="Y12">
            <v>25</v>
          </cell>
          <cell r="Z12">
            <v>12.5</v>
          </cell>
          <cell r="AA12">
            <v>0</v>
          </cell>
          <cell r="AB12">
            <v>0</v>
          </cell>
          <cell r="AC12">
            <v>0</v>
          </cell>
          <cell r="AD12">
            <v>0</v>
          </cell>
          <cell r="AE12">
            <v>0</v>
          </cell>
          <cell r="AF12">
            <v>0</v>
          </cell>
          <cell r="AG12">
            <v>0</v>
          </cell>
          <cell r="AH12">
            <v>0</v>
          </cell>
          <cell r="AI12">
            <v>0</v>
          </cell>
          <cell r="AJ12">
            <v>0</v>
          </cell>
          <cell r="AK12">
            <v>0</v>
          </cell>
          <cell r="AL12">
            <v>0</v>
          </cell>
          <cell r="AM12">
            <v>50</v>
          </cell>
          <cell r="AN12">
            <v>50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t="str">
            <v>n/a</v>
          </cell>
          <cell r="CS12" t="str">
            <v>n/a</v>
          </cell>
          <cell r="CT12" t="str">
            <v>n/a</v>
          </cell>
          <cell r="CU12" t="str">
            <v>n/a</v>
          </cell>
          <cell r="CV12" t="str">
            <v>n/a</v>
          </cell>
          <cell r="CW12" t="str">
            <v>n/a</v>
          </cell>
          <cell r="CX12" t="str">
            <v>n/a</v>
          </cell>
          <cell r="CY12" t="str">
            <v>n/a</v>
          </cell>
          <cell r="CZ12" t="str">
            <v>n/a</v>
          </cell>
        </row>
        <row r="13">
          <cell r="A13" t="str">
            <v>Canon Inc.</v>
          </cell>
          <cell r="B13">
            <v>42.976910000000004</v>
          </cell>
          <cell r="C13" t="str">
            <v>Japan</v>
          </cell>
          <cell r="D13" t="str">
            <v>TSE:7751</v>
          </cell>
          <cell r="E13" t="str">
            <v>Yes</v>
          </cell>
          <cell r="F13">
            <v>100</v>
          </cell>
          <cell r="G13">
            <v>100</v>
          </cell>
          <cell r="H13">
            <v>60</v>
          </cell>
          <cell r="I13">
            <v>10</v>
          </cell>
          <cell r="J13">
            <v>20</v>
          </cell>
          <cell r="K13">
            <v>20</v>
          </cell>
          <cell r="L13">
            <v>10</v>
          </cell>
          <cell r="M13">
            <v>0</v>
          </cell>
          <cell r="N13">
            <v>25</v>
          </cell>
          <cell r="O13">
            <v>25</v>
          </cell>
          <cell r="P13">
            <v>0</v>
          </cell>
          <cell r="Q13">
            <v>25</v>
          </cell>
          <cell r="R13">
            <v>25</v>
          </cell>
          <cell r="S13">
            <v>0</v>
          </cell>
          <cell r="T13">
            <v>0</v>
          </cell>
          <cell r="U13">
            <v>0</v>
          </cell>
          <cell r="V13">
            <v>0</v>
          </cell>
          <cell r="W13">
            <v>50</v>
          </cell>
          <cell r="X13">
            <v>0</v>
          </cell>
          <cell r="Y13">
            <v>25</v>
          </cell>
          <cell r="Z13">
            <v>25</v>
          </cell>
          <cell r="AA13">
            <v>0</v>
          </cell>
          <cell r="AB13">
            <v>0</v>
          </cell>
          <cell r="AC13">
            <v>0</v>
          </cell>
          <cell r="AD13">
            <v>0</v>
          </cell>
          <cell r="AE13">
            <v>0</v>
          </cell>
          <cell r="AF13">
            <v>0</v>
          </cell>
          <cell r="AG13">
            <v>0</v>
          </cell>
          <cell r="AH13">
            <v>0</v>
          </cell>
          <cell r="AI13">
            <v>100</v>
          </cell>
          <cell r="AJ13">
            <v>100</v>
          </cell>
          <cell r="AK13">
            <v>0</v>
          </cell>
          <cell r="AL13">
            <v>0</v>
          </cell>
          <cell r="AM13">
            <v>50</v>
          </cell>
          <cell r="AN13">
            <v>50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20</v>
          </cell>
          <cell r="BR13">
            <v>20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t="str">
            <v>n/a</v>
          </cell>
          <cell r="CS13" t="str">
            <v>n/a</v>
          </cell>
          <cell r="CT13" t="str">
            <v>n/a</v>
          </cell>
          <cell r="CU13" t="str">
            <v>n/a</v>
          </cell>
          <cell r="CV13" t="str">
            <v>n/a</v>
          </cell>
          <cell r="CW13" t="str">
            <v>n/a</v>
          </cell>
          <cell r="CX13" t="str">
            <v>n/a</v>
          </cell>
          <cell r="CY13" t="str">
            <v>n/a</v>
          </cell>
          <cell r="CZ13" t="str">
            <v>n/a</v>
          </cell>
        </row>
        <row r="14">
          <cell r="A14" t="str">
            <v>Cisco Systems, Inc.</v>
          </cell>
          <cell r="B14">
            <v>205.35805999999999</v>
          </cell>
          <cell r="C14" t="str">
            <v>United States</v>
          </cell>
          <cell r="D14" t="str">
            <v>NasdaqGS:CSCO</v>
          </cell>
          <cell r="E14" t="str">
            <v>Yes</v>
          </cell>
          <cell r="F14">
            <v>100</v>
          </cell>
          <cell r="G14">
            <v>100</v>
          </cell>
          <cell r="H14">
            <v>80</v>
          </cell>
          <cell r="I14">
            <v>20</v>
          </cell>
          <cell r="J14">
            <v>0</v>
          </cell>
          <cell r="K14">
            <v>20</v>
          </cell>
          <cell r="L14">
            <v>20</v>
          </cell>
          <cell r="M14">
            <v>20</v>
          </cell>
          <cell r="N14">
            <v>75</v>
          </cell>
          <cell r="O14">
            <v>50</v>
          </cell>
          <cell r="P14">
            <v>25</v>
          </cell>
          <cell r="Q14">
            <v>75</v>
          </cell>
          <cell r="R14">
            <v>50</v>
          </cell>
          <cell r="S14">
            <v>25</v>
          </cell>
          <cell r="T14">
            <v>75</v>
          </cell>
          <cell r="U14">
            <v>25</v>
          </cell>
          <cell r="V14">
            <v>50</v>
          </cell>
          <cell r="W14">
            <v>37.5</v>
          </cell>
          <cell r="X14">
            <v>0</v>
          </cell>
          <cell r="Y14">
            <v>25</v>
          </cell>
          <cell r="Z14">
            <v>12.5</v>
          </cell>
          <cell r="AA14">
            <v>0</v>
          </cell>
          <cell r="AB14">
            <v>75</v>
          </cell>
          <cell r="AC14">
            <v>50</v>
          </cell>
          <cell r="AD14">
            <v>25</v>
          </cell>
          <cell r="AE14">
            <v>30</v>
          </cell>
          <cell r="AF14">
            <v>15</v>
          </cell>
          <cell r="AG14">
            <v>0</v>
          </cell>
          <cell r="AH14">
            <v>15</v>
          </cell>
          <cell r="AI14">
            <v>50</v>
          </cell>
          <cell r="AJ14">
            <v>50</v>
          </cell>
          <cell r="AK14">
            <v>50</v>
          </cell>
          <cell r="AL14">
            <v>50</v>
          </cell>
          <cell r="AM14">
            <v>100</v>
          </cell>
          <cell r="AN14">
            <v>100</v>
          </cell>
          <cell r="AO14">
            <v>0</v>
          </cell>
          <cell r="AP14">
            <v>0</v>
          </cell>
          <cell r="AQ14">
            <v>0</v>
          </cell>
          <cell r="AR14">
            <v>0</v>
          </cell>
          <cell r="AS14">
            <v>75</v>
          </cell>
          <cell r="AT14">
            <v>50</v>
          </cell>
          <cell r="AU14">
            <v>25</v>
          </cell>
          <cell r="AV14">
            <v>25</v>
          </cell>
          <cell r="AW14">
            <v>25</v>
          </cell>
          <cell r="AX14">
            <v>0</v>
          </cell>
          <cell r="AY14">
            <v>50</v>
          </cell>
          <cell r="AZ14">
            <v>25</v>
          </cell>
          <cell r="BA14">
            <v>25</v>
          </cell>
          <cell r="BB14">
            <v>0</v>
          </cell>
          <cell r="BC14">
            <v>0</v>
          </cell>
          <cell r="BD14">
            <v>50</v>
          </cell>
          <cell r="BE14">
            <v>50</v>
          </cell>
          <cell r="BF14">
            <v>0</v>
          </cell>
          <cell r="BG14">
            <v>0</v>
          </cell>
          <cell r="BH14">
            <v>0</v>
          </cell>
          <cell r="BI14">
            <v>0</v>
          </cell>
          <cell r="BJ14">
            <v>0</v>
          </cell>
          <cell r="BK14">
            <v>0</v>
          </cell>
          <cell r="BL14">
            <v>0</v>
          </cell>
          <cell r="BM14">
            <v>0</v>
          </cell>
          <cell r="BN14">
            <v>0</v>
          </cell>
          <cell r="BO14">
            <v>0</v>
          </cell>
          <cell r="BP14">
            <v>0</v>
          </cell>
          <cell r="BQ14">
            <v>30</v>
          </cell>
          <cell r="BR14">
            <v>20</v>
          </cell>
          <cell r="BS14">
            <v>10</v>
          </cell>
          <cell r="BT14">
            <v>0</v>
          </cell>
          <cell r="BU14">
            <v>0</v>
          </cell>
          <cell r="BV14">
            <v>0</v>
          </cell>
          <cell r="BW14">
            <v>100</v>
          </cell>
          <cell r="BX14">
            <v>20</v>
          </cell>
          <cell r="BY14">
            <v>20</v>
          </cell>
          <cell r="BZ14">
            <v>20</v>
          </cell>
          <cell r="CA14">
            <v>20</v>
          </cell>
          <cell r="CB14">
            <v>20</v>
          </cell>
          <cell r="CC14">
            <v>40</v>
          </cell>
          <cell r="CD14">
            <v>0</v>
          </cell>
          <cell r="CE14">
            <v>0</v>
          </cell>
          <cell r="CF14">
            <v>0</v>
          </cell>
          <cell r="CG14">
            <v>20</v>
          </cell>
          <cell r="CH14">
            <v>20</v>
          </cell>
          <cell r="CI14">
            <v>75</v>
          </cell>
          <cell r="CJ14">
            <v>25</v>
          </cell>
          <cell r="CK14">
            <v>25</v>
          </cell>
          <cell r="CL14">
            <v>25</v>
          </cell>
          <cell r="CM14">
            <v>0</v>
          </cell>
          <cell r="CN14">
            <v>0</v>
          </cell>
          <cell r="CO14">
            <v>0</v>
          </cell>
          <cell r="CP14">
            <v>0</v>
          </cell>
          <cell r="CQ14">
            <v>0</v>
          </cell>
          <cell r="CR14" t="str">
            <v>n/a</v>
          </cell>
          <cell r="CS14" t="str">
            <v>n/a</v>
          </cell>
          <cell r="CT14" t="str">
            <v>n/a</v>
          </cell>
          <cell r="CU14" t="str">
            <v>n/a</v>
          </cell>
          <cell r="CV14" t="str">
            <v>n/a</v>
          </cell>
          <cell r="CW14" t="str">
            <v>n/a</v>
          </cell>
          <cell r="CX14" t="str">
            <v>n/a</v>
          </cell>
          <cell r="CY14" t="str">
            <v>n/a</v>
          </cell>
          <cell r="CZ14" t="str">
            <v>n/a</v>
          </cell>
        </row>
        <row r="15">
          <cell r="A15" t="str">
            <v>Corning Incorporated</v>
          </cell>
          <cell r="B15">
            <v>26.786759999999997</v>
          </cell>
          <cell r="C15" t="str">
            <v>United States</v>
          </cell>
          <cell r="D15" t="str">
            <v>NYSE:GLW</v>
          </cell>
          <cell r="E15" t="str">
            <v>No</v>
          </cell>
          <cell r="F15">
            <v>100</v>
          </cell>
          <cell r="G15">
            <v>100</v>
          </cell>
          <cell r="H15">
            <v>30</v>
          </cell>
          <cell r="I15">
            <v>10</v>
          </cell>
          <cell r="J15">
            <v>0</v>
          </cell>
          <cell r="K15">
            <v>20</v>
          </cell>
          <cell r="L15">
            <v>0</v>
          </cell>
          <cell r="M15">
            <v>0</v>
          </cell>
          <cell r="N15">
            <v>0</v>
          </cell>
          <cell r="O15">
            <v>0</v>
          </cell>
          <cell r="P15">
            <v>0</v>
          </cell>
          <cell r="Q15">
            <v>25</v>
          </cell>
          <cell r="R15">
            <v>25</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25</v>
          </cell>
          <cell r="CJ15">
            <v>25</v>
          </cell>
          <cell r="CK15">
            <v>0</v>
          </cell>
          <cell r="CL15">
            <v>0</v>
          </cell>
          <cell r="CM15">
            <v>0</v>
          </cell>
          <cell r="CN15">
            <v>0</v>
          </cell>
          <cell r="CO15">
            <v>0</v>
          </cell>
          <cell r="CP15">
            <v>0</v>
          </cell>
          <cell r="CQ15">
            <v>0</v>
          </cell>
          <cell r="CR15" t="str">
            <v>n/a</v>
          </cell>
          <cell r="CS15" t="str">
            <v>n/a</v>
          </cell>
          <cell r="CT15" t="str">
            <v>n/a</v>
          </cell>
          <cell r="CU15" t="str">
            <v>n/a</v>
          </cell>
          <cell r="CV15" t="str">
            <v>n/a</v>
          </cell>
          <cell r="CW15" t="str">
            <v>n/a</v>
          </cell>
          <cell r="CX15" t="str">
            <v>n/a</v>
          </cell>
          <cell r="CY15" t="str">
            <v>n/a</v>
          </cell>
          <cell r="CZ15" t="str">
            <v>n/a</v>
          </cell>
        </row>
        <row r="16">
          <cell r="A16" t="str">
            <v>Ericsson (Telefonaktiebolaget LM Ericsson (publ))</v>
          </cell>
          <cell r="B16">
            <v>21.12416</v>
          </cell>
          <cell r="C16" t="str">
            <v>Sweden</v>
          </cell>
          <cell r="D16" t="str">
            <v>OM:ERIC B</v>
          </cell>
          <cell r="E16" t="str">
            <v>Yes</v>
          </cell>
          <cell r="F16">
            <v>100</v>
          </cell>
          <cell r="G16">
            <v>100</v>
          </cell>
          <cell r="H16">
            <v>70</v>
          </cell>
          <cell r="I16">
            <v>20</v>
          </cell>
          <cell r="J16">
            <v>0</v>
          </cell>
          <cell r="K16">
            <v>20</v>
          </cell>
          <cell r="L16">
            <v>20</v>
          </cell>
          <cell r="M16">
            <v>10</v>
          </cell>
          <cell r="N16">
            <v>100</v>
          </cell>
          <cell r="O16">
            <v>50</v>
          </cell>
          <cell r="P16">
            <v>50</v>
          </cell>
          <cell r="Q16">
            <v>50</v>
          </cell>
          <cell r="R16">
            <v>25</v>
          </cell>
          <cell r="S16">
            <v>25</v>
          </cell>
          <cell r="T16">
            <v>0</v>
          </cell>
          <cell r="U16">
            <v>0</v>
          </cell>
          <cell r="V16">
            <v>0</v>
          </cell>
          <cell r="W16">
            <v>12.5</v>
          </cell>
          <cell r="X16">
            <v>0</v>
          </cell>
          <cell r="Y16">
            <v>12.5</v>
          </cell>
          <cell r="Z16">
            <v>0</v>
          </cell>
          <cell r="AA16">
            <v>0</v>
          </cell>
          <cell r="AB16">
            <v>100</v>
          </cell>
          <cell r="AC16">
            <v>50</v>
          </cell>
          <cell r="AD16">
            <v>50</v>
          </cell>
          <cell r="AE16">
            <v>15</v>
          </cell>
          <cell r="AF16">
            <v>0</v>
          </cell>
          <cell r="AG16">
            <v>15</v>
          </cell>
          <cell r="AH16">
            <v>0</v>
          </cell>
          <cell r="AI16">
            <v>100</v>
          </cell>
          <cell r="AJ16">
            <v>100</v>
          </cell>
          <cell r="AK16">
            <v>100</v>
          </cell>
          <cell r="AL16">
            <v>100</v>
          </cell>
          <cell r="AM16">
            <v>100</v>
          </cell>
          <cell r="AN16">
            <v>100</v>
          </cell>
          <cell r="AO16">
            <v>0</v>
          </cell>
          <cell r="AP16">
            <v>0</v>
          </cell>
          <cell r="AQ16">
            <v>0</v>
          </cell>
          <cell r="AR16">
            <v>0</v>
          </cell>
          <cell r="AS16">
            <v>0</v>
          </cell>
          <cell r="AT16">
            <v>0</v>
          </cell>
          <cell r="AU16">
            <v>0</v>
          </cell>
          <cell r="AV16">
            <v>0</v>
          </cell>
          <cell r="AW16">
            <v>0</v>
          </cell>
          <cell r="AX16">
            <v>0</v>
          </cell>
          <cell r="AY16">
            <v>50</v>
          </cell>
          <cell r="AZ16">
            <v>25</v>
          </cell>
          <cell r="BA16">
            <v>25</v>
          </cell>
          <cell r="BB16">
            <v>0</v>
          </cell>
          <cell r="BC16">
            <v>0</v>
          </cell>
          <cell r="BD16">
            <v>100</v>
          </cell>
          <cell r="BE16">
            <v>50</v>
          </cell>
          <cell r="BF16">
            <v>50</v>
          </cell>
          <cell r="BG16">
            <v>0</v>
          </cell>
          <cell r="BH16">
            <v>0</v>
          </cell>
          <cell r="BI16">
            <v>0</v>
          </cell>
          <cell r="BJ16">
            <v>0</v>
          </cell>
          <cell r="BK16">
            <v>0</v>
          </cell>
          <cell r="BL16">
            <v>0</v>
          </cell>
          <cell r="BM16">
            <v>0</v>
          </cell>
          <cell r="BN16">
            <v>0</v>
          </cell>
          <cell r="BO16">
            <v>0</v>
          </cell>
          <cell r="BP16">
            <v>0</v>
          </cell>
          <cell r="BQ16">
            <v>40</v>
          </cell>
          <cell r="BR16">
            <v>20</v>
          </cell>
          <cell r="BS16">
            <v>10</v>
          </cell>
          <cell r="BT16">
            <v>10</v>
          </cell>
          <cell r="BU16">
            <v>0</v>
          </cell>
          <cell r="BV16">
            <v>0</v>
          </cell>
          <cell r="BW16">
            <v>30</v>
          </cell>
          <cell r="BX16">
            <v>0</v>
          </cell>
          <cell r="BY16">
            <v>10</v>
          </cell>
          <cell r="BZ16">
            <v>20</v>
          </cell>
          <cell r="CA16">
            <v>0</v>
          </cell>
          <cell r="CB16">
            <v>0</v>
          </cell>
          <cell r="CC16">
            <v>50</v>
          </cell>
          <cell r="CD16">
            <v>20</v>
          </cell>
          <cell r="CE16">
            <v>0</v>
          </cell>
          <cell r="CF16">
            <v>0</v>
          </cell>
          <cell r="CG16">
            <v>10</v>
          </cell>
          <cell r="CH16">
            <v>20</v>
          </cell>
          <cell r="CI16">
            <v>75</v>
          </cell>
          <cell r="CJ16">
            <v>25</v>
          </cell>
          <cell r="CK16">
            <v>25</v>
          </cell>
          <cell r="CL16">
            <v>25</v>
          </cell>
          <cell r="CM16">
            <v>0</v>
          </cell>
          <cell r="CN16">
            <v>0</v>
          </cell>
          <cell r="CO16">
            <v>0</v>
          </cell>
          <cell r="CP16">
            <v>0</v>
          </cell>
          <cell r="CQ16">
            <v>0</v>
          </cell>
          <cell r="CR16" t="str">
            <v>n/a</v>
          </cell>
          <cell r="CS16" t="str">
            <v>n/a</v>
          </cell>
          <cell r="CT16" t="str">
            <v>n/a</v>
          </cell>
          <cell r="CU16" t="str">
            <v>n/a</v>
          </cell>
          <cell r="CV16" t="str">
            <v>n/a</v>
          </cell>
          <cell r="CW16" t="str">
            <v>n/a</v>
          </cell>
          <cell r="CX16" t="str">
            <v>n/a</v>
          </cell>
          <cell r="CY16" t="str">
            <v>n/a</v>
          </cell>
          <cell r="CZ16" t="str">
            <v>n/a</v>
          </cell>
        </row>
        <row r="17">
          <cell r="A17" t="str">
            <v>Foxconn (Hon Hai Precision Industry Co., Ltd.)</v>
          </cell>
          <cell r="B17">
            <v>54.772129999999997</v>
          </cell>
          <cell r="C17" t="str">
            <v>Taiwan</v>
          </cell>
          <cell r="D17" t="str">
            <v>TSEC:2317</v>
          </cell>
          <cell r="E17" t="str">
            <v>Yes</v>
          </cell>
          <cell r="F17">
            <v>100</v>
          </cell>
          <cell r="G17">
            <v>100</v>
          </cell>
          <cell r="H17">
            <v>80</v>
          </cell>
          <cell r="I17">
            <v>20</v>
          </cell>
          <cell r="J17">
            <v>20</v>
          </cell>
          <cell r="K17">
            <v>0</v>
          </cell>
          <cell r="L17">
            <v>20</v>
          </cell>
          <cell r="M17">
            <v>20</v>
          </cell>
          <cell r="N17">
            <v>50</v>
          </cell>
          <cell r="O17">
            <v>25</v>
          </cell>
          <cell r="P17">
            <v>25</v>
          </cell>
          <cell r="Q17">
            <v>50</v>
          </cell>
          <cell r="R17">
            <v>25</v>
          </cell>
          <cell r="S17">
            <v>25</v>
          </cell>
          <cell r="T17">
            <v>25</v>
          </cell>
          <cell r="U17">
            <v>0</v>
          </cell>
          <cell r="V17">
            <v>25</v>
          </cell>
          <cell r="W17">
            <v>12.5</v>
          </cell>
          <cell r="X17">
            <v>0</v>
          </cell>
          <cell r="Y17">
            <v>0</v>
          </cell>
          <cell r="Z17">
            <v>12.5</v>
          </cell>
          <cell r="AA17">
            <v>0</v>
          </cell>
          <cell r="AB17">
            <v>0</v>
          </cell>
          <cell r="AC17">
            <v>0</v>
          </cell>
          <cell r="AD17">
            <v>0</v>
          </cell>
          <cell r="AE17">
            <v>15</v>
          </cell>
          <cell r="AF17">
            <v>15</v>
          </cell>
          <cell r="AG17">
            <v>0</v>
          </cell>
          <cell r="AH17">
            <v>0</v>
          </cell>
          <cell r="AI17">
            <v>50</v>
          </cell>
          <cell r="AJ17">
            <v>50</v>
          </cell>
          <cell r="AK17">
            <v>50</v>
          </cell>
          <cell r="AL17">
            <v>50</v>
          </cell>
          <cell r="AM17">
            <v>100</v>
          </cell>
          <cell r="AN17">
            <v>100</v>
          </cell>
          <cell r="AO17">
            <v>0</v>
          </cell>
          <cell r="AP17">
            <v>0</v>
          </cell>
          <cell r="AQ17">
            <v>0</v>
          </cell>
          <cell r="AR17">
            <v>0</v>
          </cell>
          <cell r="AS17">
            <v>75</v>
          </cell>
          <cell r="AT17">
            <v>50</v>
          </cell>
          <cell r="AU17">
            <v>25</v>
          </cell>
          <cell r="AV17">
            <v>0</v>
          </cell>
          <cell r="AW17">
            <v>0</v>
          </cell>
          <cell r="AX17">
            <v>0</v>
          </cell>
          <cell r="AY17">
            <v>50</v>
          </cell>
          <cell r="AZ17">
            <v>25</v>
          </cell>
          <cell r="BA17">
            <v>25</v>
          </cell>
          <cell r="BB17">
            <v>0</v>
          </cell>
          <cell r="BC17">
            <v>0</v>
          </cell>
          <cell r="BD17">
            <v>75</v>
          </cell>
          <cell r="BE17">
            <v>25</v>
          </cell>
          <cell r="BF17">
            <v>50</v>
          </cell>
          <cell r="BG17">
            <v>0</v>
          </cell>
          <cell r="BH17">
            <v>0</v>
          </cell>
          <cell r="BI17">
            <v>0</v>
          </cell>
          <cell r="BJ17">
            <v>0</v>
          </cell>
          <cell r="BK17">
            <v>0</v>
          </cell>
          <cell r="BL17">
            <v>0</v>
          </cell>
          <cell r="BM17">
            <v>0</v>
          </cell>
          <cell r="BN17">
            <v>0</v>
          </cell>
          <cell r="BO17">
            <v>0</v>
          </cell>
          <cell r="BP17">
            <v>0</v>
          </cell>
          <cell r="BQ17">
            <v>10</v>
          </cell>
          <cell r="BR17">
            <v>10</v>
          </cell>
          <cell r="BS17">
            <v>0</v>
          </cell>
          <cell r="BT17">
            <v>0</v>
          </cell>
          <cell r="BU17">
            <v>0</v>
          </cell>
          <cell r="BV17">
            <v>0</v>
          </cell>
          <cell r="BW17">
            <v>60</v>
          </cell>
          <cell r="BX17">
            <v>20</v>
          </cell>
          <cell r="BY17">
            <v>0</v>
          </cell>
          <cell r="BZ17">
            <v>20</v>
          </cell>
          <cell r="CA17">
            <v>20</v>
          </cell>
          <cell r="CB17">
            <v>0</v>
          </cell>
          <cell r="CC17">
            <v>10</v>
          </cell>
          <cell r="CD17">
            <v>0</v>
          </cell>
          <cell r="CE17">
            <v>0</v>
          </cell>
          <cell r="CF17">
            <v>0</v>
          </cell>
          <cell r="CG17">
            <v>0</v>
          </cell>
          <cell r="CH17">
            <v>10</v>
          </cell>
          <cell r="CI17">
            <v>50</v>
          </cell>
          <cell r="CJ17">
            <v>25</v>
          </cell>
          <cell r="CK17">
            <v>25</v>
          </cell>
          <cell r="CL17">
            <v>0</v>
          </cell>
          <cell r="CM17">
            <v>0</v>
          </cell>
          <cell r="CN17">
            <v>0</v>
          </cell>
          <cell r="CO17">
            <v>0</v>
          </cell>
          <cell r="CP17">
            <v>0</v>
          </cell>
          <cell r="CQ17">
            <v>0</v>
          </cell>
          <cell r="CR17" t="str">
            <v>n/a</v>
          </cell>
          <cell r="CS17" t="str">
            <v>n/a</v>
          </cell>
          <cell r="CT17" t="str">
            <v>n/a</v>
          </cell>
          <cell r="CU17" t="str">
            <v>n/a</v>
          </cell>
          <cell r="CV17" t="str">
            <v>n/a</v>
          </cell>
          <cell r="CW17" t="str">
            <v>n/a</v>
          </cell>
          <cell r="CX17" t="str">
            <v>n/a</v>
          </cell>
          <cell r="CY17" t="str">
            <v>n/a</v>
          </cell>
          <cell r="CZ17" t="str">
            <v>n/a</v>
          </cell>
        </row>
        <row r="18">
          <cell r="A18" t="str">
            <v>Hewlett Packard Enterprise Company</v>
          </cell>
          <cell r="B18">
            <v>26.139720000000001</v>
          </cell>
          <cell r="C18" t="str">
            <v>United States</v>
          </cell>
          <cell r="D18" t="str">
            <v>NYSE:HPE</v>
          </cell>
          <cell r="E18" t="str">
            <v>No</v>
          </cell>
          <cell r="F18">
            <v>100</v>
          </cell>
          <cell r="G18">
            <v>100</v>
          </cell>
          <cell r="H18">
            <v>100</v>
          </cell>
          <cell r="I18">
            <v>20</v>
          </cell>
          <cell r="J18">
            <v>20</v>
          </cell>
          <cell r="K18">
            <v>20</v>
          </cell>
          <cell r="L18">
            <v>20</v>
          </cell>
          <cell r="M18">
            <v>20</v>
          </cell>
          <cell r="N18">
            <v>100</v>
          </cell>
          <cell r="O18">
            <v>50</v>
          </cell>
          <cell r="P18">
            <v>50</v>
          </cell>
          <cell r="Q18">
            <v>100</v>
          </cell>
          <cell r="R18">
            <v>50</v>
          </cell>
          <cell r="S18">
            <v>50</v>
          </cell>
          <cell r="T18">
            <v>75</v>
          </cell>
          <cell r="U18">
            <v>25</v>
          </cell>
          <cell r="V18">
            <v>50</v>
          </cell>
          <cell r="W18">
            <v>100</v>
          </cell>
          <cell r="X18">
            <v>25</v>
          </cell>
          <cell r="Y18">
            <v>25</v>
          </cell>
          <cell r="Z18">
            <v>25</v>
          </cell>
          <cell r="AA18">
            <v>25</v>
          </cell>
          <cell r="AB18">
            <v>75</v>
          </cell>
          <cell r="AC18">
            <v>50</v>
          </cell>
          <cell r="AD18">
            <v>25</v>
          </cell>
          <cell r="AE18">
            <v>60</v>
          </cell>
          <cell r="AF18">
            <v>0</v>
          </cell>
          <cell r="AG18">
            <v>30</v>
          </cell>
          <cell r="AH18">
            <v>30</v>
          </cell>
          <cell r="AI18">
            <v>0</v>
          </cell>
          <cell r="AJ18">
            <v>0</v>
          </cell>
          <cell r="AK18">
            <v>100</v>
          </cell>
          <cell r="AL18">
            <v>100</v>
          </cell>
          <cell r="AM18">
            <v>100</v>
          </cell>
          <cell r="AN18">
            <v>100</v>
          </cell>
          <cell r="AO18">
            <v>75</v>
          </cell>
          <cell r="AP18">
            <v>30</v>
          </cell>
          <cell r="AQ18">
            <v>30</v>
          </cell>
          <cell r="AR18">
            <v>15</v>
          </cell>
          <cell r="AS18">
            <v>100</v>
          </cell>
          <cell r="AT18">
            <v>50</v>
          </cell>
          <cell r="AU18">
            <v>50</v>
          </cell>
          <cell r="AV18">
            <v>100</v>
          </cell>
          <cell r="AW18">
            <v>50</v>
          </cell>
          <cell r="AX18">
            <v>50</v>
          </cell>
          <cell r="AY18">
            <v>100</v>
          </cell>
          <cell r="AZ18">
            <v>25</v>
          </cell>
          <cell r="BA18">
            <v>25</v>
          </cell>
          <cell r="BB18">
            <v>25</v>
          </cell>
          <cell r="BC18">
            <v>25</v>
          </cell>
          <cell r="BD18">
            <v>75</v>
          </cell>
          <cell r="BE18">
            <v>25</v>
          </cell>
          <cell r="BF18">
            <v>50</v>
          </cell>
          <cell r="BG18">
            <v>25</v>
          </cell>
          <cell r="BH18">
            <v>25</v>
          </cell>
          <cell r="BI18">
            <v>0</v>
          </cell>
          <cell r="BJ18">
            <v>0</v>
          </cell>
          <cell r="BK18">
            <v>0</v>
          </cell>
          <cell r="BL18">
            <v>0</v>
          </cell>
          <cell r="BM18">
            <v>0</v>
          </cell>
          <cell r="BN18">
            <v>0</v>
          </cell>
          <cell r="BO18">
            <v>0</v>
          </cell>
          <cell r="BP18">
            <v>0</v>
          </cell>
          <cell r="BQ18">
            <v>30</v>
          </cell>
          <cell r="BR18">
            <v>20</v>
          </cell>
          <cell r="BS18">
            <v>10</v>
          </cell>
          <cell r="BT18">
            <v>0</v>
          </cell>
          <cell r="BU18">
            <v>0</v>
          </cell>
          <cell r="BV18">
            <v>0</v>
          </cell>
          <cell r="BW18">
            <v>80</v>
          </cell>
          <cell r="BX18">
            <v>20</v>
          </cell>
          <cell r="BY18">
            <v>20</v>
          </cell>
          <cell r="BZ18">
            <v>20</v>
          </cell>
          <cell r="CA18">
            <v>20</v>
          </cell>
          <cell r="CB18">
            <v>0</v>
          </cell>
          <cell r="CC18">
            <v>60</v>
          </cell>
          <cell r="CD18">
            <v>0</v>
          </cell>
          <cell r="CE18">
            <v>0</v>
          </cell>
          <cell r="CF18">
            <v>20</v>
          </cell>
          <cell r="CG18">
            <v>20</v>
          </cell>
          <cell r="CH18">
            <v>20</v>
          </cell>
          <cell r="CI18">
            <v>75</v>
          </cell>
          <cell r="CJ18">
            <v>25</v>
          </cell>
          <cell r="CK18">
            <v>25</v>
          </cell>
          <cell r="CL18">
            <v>25</v>
          </cell>
          <cell r="CM18">
            <v>0</v>
          </cell>
          <cell r="CN18">
            <v>37.5</v>
          </cell>
          <cell r="CO18">
            <v>1</v>
          </cell>
          <cell r="CP18" t="str">
            <v>n/a</v>
          </cell>
          <cell r="CQ18" t="str">
            <v>n/a</v>
          </cell>
          <cell r="CR18" t="str">
            <v>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v>
          </cell>
          <cell r="CS18">
            <v>0</v>
          </cell>
          <cell r="CT18">
            <v>25</v>
          </cell>
          <cell r="CU18">
            <v>12.5</v>
          </cell>
          <cell r="CV18">
            <v>0</v>
          </cell>
          <cell r="CW18" t="str">
            <v>n/a</v>
          </cell>
          <cell r="CX18" t="str">
            <v>n/a</v>
          </cell>
          <cell r="CY18" t="str">
            <v>n/a</v>
          </cell>
          <cell r="CZ18" t="str">
            <v>n/a</v>
          </cell>
        </row>
        <row r="19">
          <cell r="A19" t="str">
            <v>Hitachi, Ltd.</v>
          </cell>
          <cell r="B19">
            <v>38.280680000000004</v>
          </cell>
          <cell r="C19" t="str">
            <v>Japan</v>
          </cell>
          <cell r="D19" t="str">
            <v>TSE:6501</v>
          </cell>
          <cell r="E19" t="str">
            <v>Yes</v>
          </cell>
          <cell r="F19">
            <v>100</v>
          </cell>
          <cell r="G19">
            <v>100</v>
          </cell>
          <cell r="H19">
            <v>80</v>
          </cell>
          <cell r="I19">
            <v>20</v>
          </cell>
          <cell r="J19">
            <v>0</v>
          </cell>
          <cell r="K19">
            <v>20</v>
          </cell>
          <cell r="L19">
            <v>20</v>
          </cell>
          <cell r="M19">
            <v>20</v>
          </cell>
          <cell r="N19">
            <v>75</v>
          </cell>
          <cell r="O19">
            <v>50</v>
          </cell>
          <cell r="P19">
            <v>25</v>
          </cell>
          <cell r="Q19">
            <v>75</v>
          </cell>
          <cell r="R19">
            <v>50</v>
          </cell>
          <cell r="S19">
            <v>25</v>
          </cell>
          <cell r="T19">
            <v>75</v>
          </cell>
          <cell r="U19">
            <v>25</v>
          </cell>
          <cell r="V19">
            <v>50</v>
          </cell>
          <cell r="W19">
            <v>0</v>
          </cell>
          <cell r="X19">
            <v>0</v>
          </cell>
          <cell r="Y19">
            <v>0</v>
          </cell>
          <cell r="Z19">
            <v>0</v>
          </cell>
          <cell r="AA19">
            <v>0</v>
          </cell>
          <cell r="AB19">
            <v>75</v>
          </cell>
          <cell r="AC19">
            <v>50</v>
          </cell>
          <cell r="AD19">
            <v>25</v>
          </cell>
          <cell r="AE19">
            <v>30</v>
          </cell>
          <cell r="AF19">
            <v>0</v>
          </cell>
          <cell r="AG19">
            <v>15</v>
          </cell>
          <cell r="AH19">
            <v>15</v>
          </cell>
          <cell r="AI19">
            <v>50</v>
          </cell>
          <cell r="AJ19">
            <v>50</v>
          </cell>
          <cell r="AK19">
            <v>0</v>
          </cell>
          <cell r="AL19">
            <v>0</v>
          </cell>
          <cell r="AM19">
            <v>100</v>
          </cell>
          <cell r="AN19">
            <v>100</v>
          </cell>
          <cell r="AO19">
            <v>0</v>
          </cell>
          <cell r="AP19">
            <v>0</v>
          </cell>
          <cell r="AQ19">
            <v>0</v>
          </cell>
          <cell r="AR19">
            <v>0</v>
          </cell>
          <cell r="AS19">
            <v>75</v>
          </cell>
          <cell r="AT19">
            <v>50</v>
          </cell>
          <cell r="AU19">
            <v>25</v>
          </cell>
          <cell r="AV19">
            <v>0</v>
          </cell>
          <cell r="AW19">
            <v>0</v>
          </cell>
          <cell r="AX19">
            <v>0</v>
          </cell>
          <cell r="AY19">
            <v>50</v>
          </cell>
          <cell r="AZ19">
            <v>25</v>
          </cell>
          <cell r="BA19">
            <v>25</v>
          </cell>
          <cell r="BB19">
            <v>0</v>
          </cell>
          <cell r="BC19">
            <v>0</v>
          </cell>
          <cell r="BD19">
            <v>25</v>
          </cell>
          <cell r="BE19">
            <v>25</v>
          </cell>
          <cell r="BF19">
            <v>0</v>
          </cell>
          <cell r="BG19">
            <v>0</v>
          </cell>
          <cell r="BH19">
            <v>0</v>
          </cell>
          <cell r="BI19">
            <v>0</v>
          </cell>
          <cell r="BJ19">
            <v>0</v>
          </cell>
          <cell r="BK19">
            <v>0</v>
          </cell>
          <cell r="BL19">
            <v>0</v>
          </cell>
          <cell r="BM19">
            <v>0</v>
          </cell>
          <cell r="BN19">
            <v>0</v>
          </cell>
          <cell r="BO19">
            <v>0</v>
          </cell>
          <cell r="BP19">
            <v>0</v>
          </cell>
          <cell r="BQ19">
            <v>10</v>
          </cell>
          <cell r="BR19">
            <v>10</v>
          </cell>
          <cell r="BS19">
            <v>0</v>
          </cell>
          <cell r="BT19">
            <v>0</v>
          </cell>
          <cell r="BU19">
            <v>0</v>
          </cell>
          <cell r="BV19">
            <v>0</v>
          </cell>
          <cell r="BW19">
            <v>80</v>
          </cell>
          <cell r="BX19">
            <v>20</v>
          </cell>
          <cell r="BY19">
            <v>20</v>
          </cell>
          <cell r="BZ19">
            <v>20</v>
          </cell>
          <cell r="CA19">
            <v>20</v>
          </cell>
          <cell r="CB19">
            <v>0</v>
          </cell>
          <cell r="CC19">
            <v>30</v>
          </cell>
          <cell r="CD19">
            <v>0</v>
          </cell>
          <cell r="CE19">
            <v>0</v>
          </cell>
          <cell r="CF19">
            <v>0</v>
          </cell>
          <cell r="CG19">
            <v>20</v>
          </cell>
          <cell r="CH19">
            <v>10</v>
          </cell>
          <cell r="CI19">
            <v>25</v>
          </cell>
          <cell r="CJ19">
            <v>25</v>
          </cell>
          <cell r="CK19">
            <v>0</v>
          </cell>
          <cell r="CL19">
            <v>0</v>
          </cell>
          <cell r="CM19">
            <v>0</v>
          </cell>
          <cell r="CN19">
            <v>0</v>
          </cell>
          <cell r="CO19">
            <v>0</v>
          </cell>
          <cell r="CP19">
            <v>0</v>
          </cell>
          <cell r="CQ19">
            <v>0</v>
          </cell>
          <cell r="CR19" t="str">
            <v>n/a</v>
          </cell>
          <cell r="CS19" t="str">
            <v>n/a</v>
          </cell>
          <cell r="CT19" t="str">
            <v>n/a</v>
          </cell>
          <cell r="CU19" t="str">
            <v>n/a</v>
          </cell>
          <cell r="CV19" t="str">
            <v>n/a</v>
          </cell>
          <cell r="CW19" t="str">
            <v>n/a</v>
          </cell>
          <cell r="CX19" t="str">
            <v>n/a</v>
          </cell>
          <cell r="CY19" t="str">
            <v>n/a</v>
          </cell>
          <cell r="CZ19" t="str">
            <v>n/a</v>
          </cell>
        </row>
        <row r="20">
          <cell r="A20" t="str">
            <v>HOYA Corporation</v>
          </cell>
          <cell r="B20">
            <v>19.340310000000002</v>
          </cell>
          <cell r="C20" t="str">
            <v>Japan</v>
          </cell>
          <cell r="D20" t="str">
            <v>TSE:7741</v>
          </cell>
          <cell r="E20" t="str">
            <v>No</v>
          </cell>
          <cell r="F20">
            <v>100</v>
          </cell>
          <cell r="G20">
            <v>100</v>
          </cell>
          <cell r="H20">
            <v>60</v>
          </cell>
          <cell r="I20">
            <v>20</v>
          </cell>
          <cell r="J20">
            <v>20</v>
          </cell>
          <cell r="K20">
            <v>20</v>
          </cell>
          <cell r="L20">
            <v>0</v>
          </cell>
          <cell r="M20">
            <v>0</v>
          </cell>
          <cell r="N20">
            <v>25</v>
          </cell>
          <cell r="O20">
            <v>25</v>
          </cell>
          <cell r="P20">
            <v>0</v>
          </cell>
          <cell r="Q20">
            <v>50</v>
          </cell>
          <cell r="R20">
            <v>50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100</v>
          </cell>
          <cell r="AN20">
            <v>100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20</v>
          </cell>
          <cell r="BR20">
            <v>20</v>
          </cell>
          <cell r="BS20">
            <v>0</v>
          </cell>
          <cell r="BT20">
            <v>0</v>
          </cell>
          <cell r="BU20">
            <v>0</v>
          </cell>
          <cell r="BV20">
            <v>0</v>
          </cell>
          <cell r="BW20">
            <v>10</v>
          </cell>
          <cell r="BX20">
            <v>0</v>
          </cell>
          <cell r="BY20">
            <v>10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25</v>
          </cell>
          <cell r="CO20">
            <v>0</v>
          </cell>
          <cell r="CP20">
            <v>25</v>
          </cell>
          <cell r="CQ20">
            <v>0</v>
          </cell>
          <cell r="CR20" t="str">
            <v>n/a</v>
          </cell>
          <cell r="CS20" t="str">
            <v>n/a</v>
          </cell>
          <cell r="CT20" t="str">
            <v>n/a</v>
          </cell>
          <cell r="CU20" t="str">
            <v>n/a</v>
          </cell>
          <cell r="CV20" t="str">
            <v>n/a</v>
          </cell>
          <cell r="CW20" t="str">
            <v>n/a</v>
          </cell>
          <cell r="CX20" t="str">
            <v>n/a</v>
          </cell>
          <cell r="CY20" t="str">
            <v>n/a</v>
          </cell>
          <cell r="CZ20" t="str">
            <v>n/a</v>
          </cell>
        </row>
        <row r="21">
          <cell r="A21" t="str">
            <v>HP Inc.</v>
          </cell>
          <cell r="B21">
            <v>38.366730000000004</v>
          </cell>
          <cell r="C21" t="str">
            <v>United States</v>
          </cell>
          <cell r="D21" t="str">
            <v>NYSE:HPQ</v>
          </cell>
          <cell r="E21" t="str">
            <v>Yes</v>
          </cell>
          <cell r="F21">
            <v>100</v>
          </cell>
          <cell r="G21">
            <v>100</v>
          </cell>
          <cell r="H21">
            <v>80</v>
          </cell>
          <cell r="I21">
            <v>20</v>
          </cell>
          <cell r="J21">
            <v>0</v>
          </cell>
          <cell r="K21">
            <v>20</v>
          </cell>
          <cell r="L21">
            <v>20</v>
          </cell>
          <cell r="M21">
            <v>20</v>
          </cell>
          <cell r="N21">
            <v>100</v>
          </cell>
          <cell r="O21">
            <v>50</v>
          </cell>
          <cell r="P21">
            <v>50</v>
          </cell>
          <cell r="Q21">
            <v>100</v>
          </cell>
          <cell r="R21">
            <v>50</v>
          </cell>
          <cell r="S21">
            <v>50</v>
          </cell>
          <cell r="T21">
            <v>100</v>
          </cell>
          <cell r="U21">
            <v>50</v>
          </cell>
          <cell r="V21">
            <v>50</v>
          </cell>
          <cell r="W21">
            <v>87.5</v>
          </cell>
          <cell r="X21">
            <v>25</v>
          </cell>
          <cell r="Y21">
            <v>12.5</v>
          </cell>
          <cell r="Z21">
            <v>25</v>
          </cell>
          <cell r="AA21">
            <v>25</v>
          </cell>
          <cell r="AB21">
            <v>75</v>
          </cell>
          <cell r="AC21">
            <v>50</v>
          </cell>
          <cell r="AD21">
            <v>25</v>
          </cell>
          <cell r="AE21">
            <v>75</v>
          </cell>
          <cell r="AF21">
            <v>15</v>
          </cell>
          <cell r="AG21">
            <v>30</v>
          </cell>
          <cell r="AH21">
            <v>30</v>
          </cell>
          <cell r="AI21">
            <v>100</v>
          </cell>
          <cell r="AJ21">
            <v>100</v>
          </cell>
          <cell r="AK21">
            <v>50</v>
          </cell>
          <cell r="AL21">
            <v>50</v>
          </cell>
          <cell r="AM21">
            <v>100</v>
          </cell>
          <cell r="AN21">
            <v>100</v>
          </cell>
          <cell r="AO21">
            <v>75</v>
          </cell>
          <cell r="AP21">
            <v>30</v>
          </cell>
          <cell r="AQ21">
            <v>30</v>
          </cell>
          <cell r="AR21">
            <v>15</v>
          </cell>
          <cell r="AS21">
            <v>75</v>
          </cell>
          <cell r="AT21">
            <v>50</v>
          </cell>
          <cell r="AU21">
            <v>25</v>
          </cell>
          <cell r="AV21">
            <v>100</v>
          </cell>
          <cell r="AW21">
            <v>50</v>
          </cell>
          <cell r="AX21">
            <v>50</v>
          </cell>
          <cell r="AY21">
            <v>87.5</v>
          </cell>
          <cell r="AZ21">
            <v>25</v>
          </cell>
          <cell r="BA21">
            <v>25</v>
          </cell>
          <cell r="BB21">
            <v>25</v>
          </cell>
          <cell r="BC21">
            <v>12.5</v>
          </cell>
          <cell r="BD21">
            <v>75</v>
          </cell>
          <cell r="BE21">
            <v>25</v>
          </cell>
          <cell r="BF21">
            <v>50</v>
          </cell>
          <cell r="BG21">
            <v>12.5</v>
          </cell>
          <cell r="BH21">
            <v>12.5</v>
          </cell>
          <cell r="BI21">
            <v>0</v>
          </cell>
          <cell r="BJ21">
            <v>0</v>
          </cell>
          <cell r="BK21">
            <v>0</v>
          </cell>
          <cell r="BL21">
            <v>12.5</v>
          </cell>
          <cell r="BM21">
            <v>12.5</v>
          </cell>
          <cell r="BN21">
            <v>0</v>
          </cell>
          <cell r="BO21">
            <v>0</v>
          </cell>
          <cell r="BP21">
            <v>0</v>
          </cell>
          <cell r="BQ21">
            <v>50</v>
          </cell>
          <cell r="BR21">
            <v>20</v>
          </cell>
          <cell r="BS21">
            <v>20</v>
          </cell>
          <cell r="BT21">
            <v>10</v>
          </cell>
          <cell r="BU21">
            <v>0</v>
          </cell>
          <cell r="BV21">
            <v>0</v>
          </cell>
          <cell r="BW21">
            <v>80</v>
          </cell>
          <cell r="BX21">
            <v>20</v>
          </cell>
          <cell r="BY21">
            <v>20</v>
          </cell>
          <cell r="BZ21">
            <v>20</v>
          </cell>
          <cell r="CA21">
            <v>20</v>
          </cell>
          <cell r="CB21">
            <v>0</v>
          </cell>
          <cell r="CC21">
            <v>80</v>
          </cell>
          <cell r="CD21">
            <v>20</v>
          </cell>
          <cell r="CE21">
            <v>0</v>
          </cell>
          <cell r="CF21">
            <v>20</v>
          </cell>
          <cell r="CG21">
            <v>20</v>
          </cell>
          <cell r="CH21">
            <v>20</v>
          </cell>
          <cell r="CI21">
            <v>87.5</v>
          </cell>
          <cell r="CJ21">
            <v>25</v>
          </cell>
          <cell r="CK21">
            <v>25</v>
          </cell>
          <cell r="CL21">
            <v>25</v>
          </cell>
          <cell r="CM21">
            <v>12.5</v>
          </cell>
          <cell r="CN21">
            <v>0</v>
          </cell>
          <cell r="CO21">
            <v>0</v>
          </cell>
          <cell r="CP21">
            <v>0</v>
          </cell>
          <cell r="CQ21">
            <v>0</v>
          </cell>
          <cell r="CR21" t="str">
            <v>n/a</v>
          </cell>
          <cell r="CS21" t="str">
            <v>n/a</v>
          </cell>
          <cell r="CT21" t="str">
            <v>n/a</v>
          </cell>
          <cell r="CU21" t="str">
            <v>n/a</v>
          </cell>
          <cell r="CV21" t="str">
            <v>n/a</v>
          </cell>
          <cell r="CW21" t="str">
            <v>n/a</v>
          </cell>
          <cell r="CX21" t="str">
            <v>n/a</v>
          </cell>
          <cell r="CY21" t="str">
            <v>n/a</v>
          </cell>
          <cell r="CZ21" t="str">
            <v>n/a</v>
          </cell>
        </row>
        <row r="22">
          <cell r="A22" t="str">
            <v>Infineon Technologies AG</v>
          </cell>
          <cell r="B22">
            <v>32.912059999999997</v>
          </cell>
          <cell r="C22" t="str">
            <v>Germany</v>
          </cell>
          <cell r="D22" t="str">
            <v>XTRA:IFX</v>
          </cell>
          <cell r="E22" t="str">
            <v>No</v>
          </cell>
          <cell r="F22">
            <v>100</v>
          </cell>
          <cell r="G22">
            <v>100</v>
          </cell>
          <cell r="H22">
            <v>40</v>
          </cell>
          <cell r="I22">
            <v>10</v>
          </cell>
          <cell r="J22">
            <v>0</v>
          </cell>
          <cell r="K22">
            <v>20</v>
          </cell>
          <cell r="L22">
            <v>0</v>
          </cell>
          <cell r="M22">
            <v>10</v>
          </cell>
          <cell r="N22">
            <v>25</v>
          </cell>
          <cell r="O22">
            <v>25</v>
          </cell>
          <cell r="P22">
            <v>0</v>
          </cell>
          <cell r="Q22">
            <v>25</v>
          </cell>
          <cell r="R22">
            <v>25</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50</v>
          </cell>
          <cell r="AJ22">
            <v>50</v>
          </cell>
          <cell r="AK22">
            <v>0</v>
          </cell>
          <cell r="AL22">
            <v>0</v>
          </cell>
          <cell r="AM22">
            <v>100</v>
          </cell>
          <cell r="AN22">
            <v>100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30</v>
          </cell>
          <cell r="BR22">
            <v>20</v>
          </cell>
          <cell r="BS22">
            <v>10</v>
          </cell>
          <cell r="BT22">
            <v>0</v>
          </cell>
          <cell r="BU22">
            <v>0</v>
          </cell>
          <cell r="BV22">
            <v>0</v>
          </cell>
          <cell r="BW22">
            <v>10</v>
          </cell>
          <cell r="BX22">
            <v>0</v>
          </cell>
          <cell r="BY22">
            <v>10</v>
          </cell>
          <cell r="BZ22">
            <v>0</v>
          </cell>
          <cell r="CA22">
            <v>0</v>
          </cell>
          <cell r="CB22">
            <v>0</v>
          </cell>
          <cell r="CC22">
            <v>0</v>
          </cell>
          <cell r="CD22">
            <v>0</v>
          </cell>
          <cell r="CE22">
            <v>0</v>
          </cell>
          <cell r="CF22">
            <v>0</v>
          </cell>
          <cell r="CG22">
            <v>0</v>
          </cell>
          <cell r="CH22">
            <v>0</v>
          </cell>
          <cell r="CI22">
            <v>25</v>
          </cell>
          <cell r="CJ22">
            <v>0</v>
          </cell>
          <cell r="CK22">
            <v>0</v>
          </cell>
          <cell r="CL22">
            <v>25</v>
          </cell>
          <cell r="CM22">
            <v>0</v>
          </cell>
          <cell r="CN22">
            <v>0</v>
          </cell>
          <cell r="CO22">
            <v>0</v>
          </cell>
          <cell r="CP22">
            <v>0</v>
          </cell>
          <cell r="CQ22">
            <v>0</v>
          </cell>
          <cell r="CR22" t="str">
            <v>n/a</v>
          </cell>
          <cell r="CS22" t="str">
            <v>n/a</v>
          </cell>
          <cell r="CT22" t="str">
            <v>N/A</v>
          </cell>
          <cell r="CU22" t="str">
            <v>N/A</v>
          </cell>
          <cell r="CV22" t="str">
            <v>N/A</v>
          </cell>
          <cell r="CW22" t="str">
            <v>n/a</v>
          </cell>
          <cell r="CX22" t="str">
            <v>n/a</v>
          </cell>
          <cell r="CY22" t="str">
            <v>n/a</v>
          </cell>
          <cell r="CZ22" t="str">
            <v>n/a</v>
          </cell>
        </row>
        <row r="23">
          <cell r="A23" t="str">
            <v>Intel Corporation</v>
          </cell>
          <cell r="B23">
            <v>225.29520000000002</v>
          </cell>
          <cell r="C23" t="str">
            <v>United States</v>
          </cell>
          <cell r="D23" t="str">
            <v>NasdaqGS:INTC</v>
          </cell>
          <cell r="E23" t="str">
            <v>Yes</v>
          </cell>
          <cell r="F23">
            <v>100</v>
          </cell>
          <cell r="G23">
            <v>100</v>
          </cell>
          <cell r="H23">
            <v>80</v>
          </cell>
          <cell r="I23">
            <v>20</v>
          </cell>
          <cell r="J23">
            <v>20</v>
          </cell>
          <cell r="K23">
            <v>0</v>
          </cell>
          <cell r="L23">
            <v>20</v>
          </cell>
          <cell r="M23">
            <v>20</v>
          </cell>
          <cell r="N23">
            <v>100</v>
          </cell>
          <cell r="O23">
            <v>50</v>
          </cell>
          <cell r="P23">
            <v>50</v>
          </cell>
          <cell r="Q23">
            <v>100</v>
          </cell>
          <cell r="R23">
            <v>50</v>
          </cell>
          <cell r="S23">
            <v>50</v>
          </cell>
          <cell r="T23">
            <v>100</v>
          </cell>
          <cell r="U23">
            <v>50</v>
          </cell>
          <cell r="V23">
            <v>50</v>
          </cell>
          <cell r="W23">
            <v>75</v>
          </cell>
          <cell r="X23">
            <v>12.5</v>
          </cell>
          <cell r="Y23">
            <v>25</v>
          </cell>
          <cell r="Z23">
            <v>25</v>
          </cell>
          <cell r="AA23">
            <v>12.5</v>
          </cell>
          <cell r="AB23">
            <v>100</v>
          </cell>
          <cell r="AC23">
            <v>50</v>
          </cell>
          <cell r="AD23">
            <v>50</v>
          </cell>
          <cell r="AE23">
            <v>45</v>
          </cell>
          <cell r="AF23">
            <v>15</v>
          </cell>
          <cell r="AG23">
            <v>0</v>
          </cell>
          <cell r="AH23">
            <v>30</v>
          </cell>
          <cell r="AI23">
            <v>50</v>
          </cell>
          <cell r="AJ23">
            <v>50</v>
          </cell>
          <cell r="AK23">
            <v>50</v>
          </cell>
          <cell r="AL23">
            <v>50</v>
          </cell>
          <cell r="AM23">
            <v>100</v>
          </cell>
          <cell r="AN23">
            <v>100</v>
          </cell>
          <cell r="AO23">
            <v>45</v>
          </cell>
          <cell r="AP23">
            <v>0</v>
          </cell>
          <cell r="AQ23">
            <v>30</v>
          </cell>
          <cell r="AR23">
            <v>15</v>
          </cell>
          <cell r="AS23">
            <v>100</v>
          </cell>
          <cell r="AT23">
            <v>50</v>
          </cell>
          <cell r="AU23">
            <v>50</v>
          </cell>
          <cell r="AV23">
            <v>100</v>
          </cell>
          <cell r="AW23">
            <v>50</v>
          </cell>
          <cell r="AX23">
            <v>50</v>
          </cell>
          <cell r="AY23">
            <v>100</v>
          </cell>
          <cell r="AZ23">
            <v>25</v>
          </cell>
          <cell r="BA23">
            <v>25</v>
          </cell>
          <cell r="BB23">
            <v>25</v>
          </cell>
          <cell r="BC23">
            <v>25</v>
          </cell>
          <cell r="BD23">
            <v>50</v>
          </cell>
          <cell r="BE23">
            <v>50</v>
          </cell>
          <cell r="BF23">
            <v>0</v>
          </cell>
          <cell r="BG23">
            <v>0</v>
          </cell>
          <cell r="BH23">
            <v>0</v>
          </cell>
          <cell r="BI23">
            <v>0</v>
          </cell>
          <cell r="BJ23">
            <v>0</v>
          </cell>
          <cell r="BK23">
            <v>0</v>
          </cell>
          <cell r="BL23">
            <v>0</v>
          </cell>
          <cell r="BM23">
            <v>0</v>
          </cell>
          <cell r="BN23">
            <v>0</v>
          </cell>
          <cell r="BO23">
            <v>0</v>
          </cell>
          <cell r="BP23">
            <v>0</v>
          </cell>
          <cell r="BQ23">
            <v>40</v>
          </cell>
          <cell r="BR23">
            <v>20</v>
          </cell>
          <cell r="BS23">
            <v>10</v>
          </cell>
          <cell r="BT23">
            <v>10</v>
          </cell>
          <cell r="BU23">
            <v>0</v>
          </cell>
          <cell r="BV23">
            <v>0</v>
          </cell>
          <cell r="BW23">
            <v>100</v>
          </cell>
          <cell r="BX23">
            <v>20</v>
          </cell>
          <cell r="BY23">
            <v>20</v>
          </cell>
          <cell r="BZ23">
            <v>20</v>
          </cell>
          <cell r="CA23">
            <v>20</v>
          </cell>
          <cell r="CB23">
            <v>20</v>
          </cell>
          <cell r="CC23">
            <v>80</v>
          </cell>
          <cell r="CD23">
            <v>20</v>
          </cell>
          <cell r="CE23">
            <v>0</v>
          </cell>
          <cell r="CF23">
            <v>20</v>
          </cell>
          <cell r="CG23">
            <v>20</v>
          </cell>
          <cell r="CH23">
            <v>20</v>
          </cell>
          <cell r="CI23">
            <v>87.5</v>
          </cell>
          <cell r="CJ23">
            <v>25</v>
          </cell>
          <cell r="CK23">
            <v>25</v>
          </cell>
          <cell r="CL23">
            <v>25</v>
          </cell>
          <cell r="CM23">
            <v>12.5</v>
          </cell>
          <cell r="CN23">
            <v>75</v>
          </cell>
          <cell r="CO23">
            <v>0</v>
          </cell>
          <cell r="CP23">
            <v>25</v>
          </cell>
          <cell r="CQ23">
            <v>50</v>
          </cell>
          <cell r="CR23" t="str">
            <v>n/a</v>
          </cell>
          <cell r="CS23" t="str">
            <v>n/a</v>
          </cell>
          <cell r="CT23" t="str">
            <v>n/a</v>
          </cell>
          <cell r="CU23" t="str">
            <v>n/a</v>
          </cell>
          <cell r="CV23" t="str">
            <v>n/a</v>
          </cell>
          <cell r="CW23" t="str">
            <v>n/a</v>
          </cell>
          <cell r="CX23" t="str">
            <v>n/a</v>
          </cell>
          <cell r="CY23" t="str">
            <v>n/a</v>
          </cell>
          <cell r="CZ23" t="str">
            <v>n/a</v>
          </cell>
        </row>
        <row r="24">
          <cell r="A24" t="str">
            <v>Keyence Corporation</v>
          </cell>
          <cell r="B24">
            <v>73.72563000000001</v>
          </cell>
          <cell r="C24" t="str">
            <v>Japan</v>
          </cell>
          <cell r="D24" t="str">
            <v>TSE:6861</v>
          </cell>
          <cell r="E24" t="str">
            <v>Yes</v>
          </cell>
          <cell r="F24">
            <v>100</v>
          </cell>
          <cell r="G24">
            <v>100</v>
          </cell>
          <cell r="H24">
            <v>30</v>
          </cell>
          <cell r="I24">
            <v>10</v>
          </cell>
          <cell r="J24">
            <v>0</v>
          </cell>
          <cell r="K24">
            <v>20</v>
          </cell>
          <cell r="L24">
            <v>0</v>
          </cell>
          <cell r="M24">
            <v>0</v>
          </cell>
          <cell r="N24">
            <v>25</v>
          </cell>
          <cell r="O24">
            <v>0</v>
          </cell>
          <cell r="P24">
            <v>25</v>
          </cell>
          <cell r="Q24">
            <v>0</v>
          </cell>
          <cell r="R24">
            <v>0</v>
          </cell>
          <cell r="S24">
            <v>0</v>
          </cell>
          <cell r="T24">
            <v>0</v>
          </cell>
          <cell r="U24">
            <v>0</v>
          </cell>
          <cell r="V24">
            <v>0</v>
          </cell>
          <cell r="W24">
            <v>12.5</v>
          </cell>
          <cell r="X24">
            <v>0</v>
          </cell>
          <cell r="Y24">
            <v>0</v>
          </cell>
          <cell r="Z24">
            <v>12.5</v>
          </cell>
          <cell r="AA24">
            <v>0</v>
          </cell>
          <cell r="AB24">
            <v>0</v>
          </cell>
          <cell r="AC24">
            <v>0</v>
          </cell>
          <cell r="AD24">
            <v>0</v>
          </cell>
          <cell r="AE24">
            <v>0</v>
          </cell>
          <cell r="AF24">
            <v>0</v>
          </cell>
          <cell r="AG24">
            <v>0</v>
          </cell>
          <cell r="AH24">
            <v>0</v>
          </cell>
          <cell r="AI24">
            <v>0</v>
          </cell>
          <cell r="AJ24">
            <v>0</v>
          </cell>
          <cell r="AK24">
            <v>50</v>
          </cell>
          <cell r="AL24">
            <v>50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t="str">
            <v>n/a</v>
          </cell>
          <cell r="CS24" t="str">
            <v>n/a</v>
          </cell>
          <cell r="CT24" t="str">
            <v>n/a</v>
          </cell>
          <cell r="CU24" t="str">
            <v>n/a</v>
          </cell>
          <cell r="CV24" t="str">
            <v>n/a</v>
          </cell>
          <cell r="CW24" t="str">
            <v>n/a</v>
          </cell>
          <cell r="CX24" t="str">
            <v>n/a</v>
          </cell>
          <cell r="CY24" t="str">
            <v>n/a</v>
          </cell>
          <cell r="CZ24" t="str">
            <v>n/a</v>
          </cell>
        </row>
        <row r="25">
          <cell r="A25" t="str">
            <v>Kyocera Corporation</v>
          </cell>
          <cell r="B25">
            <v>24.401799999999998</v>
          </cell>
          <cell r="C25" t="str">
            <v>Japan</v>
          </cell>
          <cell r="D25" t="str">
            <v>TSE:6971</v>
          </cell>
          <cell r="E25" t="str">
            <v>No</v>
          </cell>
          <cell r="F25">
            <v>100</v>
          </cell>
          <cell r="G25">
            <v>100</v>
          </cell>
          <cell r="H25">
            <v>70</v>
          </cell>
          <cell r="I25">
            <v>20</v>
          </cell>
          <cell r="J25">
            <v>0</v>
          </cell>
          <cell r="K25">
            <v>20</v>
          </cell>
          <cell r="L25">
            <v>20</v>
          </cell>
          <cell r="M25">
            <v>10</v>
          </cell>
          <cell r="N25">
            <v>0</v>
          </cell>
          <cell r="O25">
            <v>0</v>
          </cell>
          <cell r="P25">
            <v>0</v>
          </cell>
          <cell r="Q25">
            <v>0</v>
          </cell>
          <cell r="R25">
            <v>0</v>
          </cell>
          <cell r="S25">
            <v>0</v>
          </cell>
          <cell r="T25">
            <v>0</v>
          </cell>
          <cell r="U25">
            <v>0</v>
          </cell>
          <cell r="V25">
            <v>0</v>
          </cell>
          <cell r="W25">
            <v>50</v>
          </cell>
          <cell r="X25">
            <v>0</v>
          </cell>
          <cell r="Y25">
            <v>25</v>
          </cell>
          <cell r="Z25">
            <v>25</v>
          </cell>
          <cell r="AA25">
            <v>0</v>
          </cell>
          <cell r="AB25">
            <v>0</v>
          </cell>
          <cell r="AC25">
            <v>0</v>
          </cell>
          <cell r="AD25">
            <v>0</v>
          </cell>
          <cell r="AE25">
            <v>0</v>
          </cell>
          <cell r="AF25">
            <v>0</v>
          </cell>
          <cell r="AG25">
            <v>0</v>
          </cell>
          <cell r="AH25">
            <v>0</v>
          </cell>
          <cell r="AI25">
            <v>0</v>
          </cell>
          <cell r="AJ25">
            <v>0</v>
          </cell>
          <cell r="AK25">
            <v>0</v>
          </cell>
          <cell r="AL25">
            <v>0</v>
          </cell>
          <cell r="AM25">
            <v>100</v>
          </cell>
          <cell r="AN25">
            <v>100</v>
          </cell>
          <cell r="AO25">
            <v>0</v>
          </cell>
          <cell r="AP25">
            <v>0</v>
          </cell>
          <cell r="AQ25">
            <v>0</v>
          </cell>
          <cell r="AR25">
            <v>0</v>
          </cell>
          <cell r="AS25">
            <v>0</v>
          </cell>
          <cell r="AT25">
            <v>0</v>
          </cell>
          <cell r="AU25">
            <v>0</v>
          </cell>
          <cell r="AV25">
            <v>0</v>
          </cell>
          <cell r="AW25">
            <v>0</v>
          </cell>
          <cell r="AX25">
            <v>0</v>
          </cell>
          <cell r="AY25">
            <v>25</v>
          </cell>
          <cell r="AZ25">
            <v>0</v>
          </cell>
          <cell r="BA25">
            <v>25</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t="str">
            <v>n/a</v>
          </cell>
          <cell r="CS25" t="str">
            <v>n/a</v>
          </cell>
          <cell r="CT25" t="str">
            <v>n/a</v>
          </cell>
          <cell r="CU25" t="str">
            <v>n/a</v>
          </cell>
          <cell r="CV25" t="str">
            <v>n/a</v>
          </cell>
          <cell r="CW25" t="str">
            <v>n/a</v>
          </cell>
          <cell r="CX25" t="str">
            <v>n/a</v>
          </cell>
          <cell r="CY25" t="str">
            <v>n/a</v>
          </cell>
          <cell r="CZ25" t="str">
            <v>n/a</v>
          </cell>
        </row>
        <row r="26">
          <cell r="A26" t="str">
            <v>Lam Research Corporation</v>
          </cell>
          <cell r="B26">
            <v>31.208659999999998</v>
          </cell>
          <cell r="C26" t="str">
            <v>United States</v>
          </cell>
          <cell r="D26" t="str">
            <v>NasdaqGS:LRCX</v>
          </cell>
          <cell r="E26" t="str">
            <v>No</v>
          </cell>
          <cell r="F26">
            <v>50</v>
          </cell>
          <cell r="G26">
            <v>50</v>
          </cell>
          <cell r="H26">
            <v>20</v>
          </cell>
          <cell r="I26">
            <v>10</v>
          </cell>
          <cell r="J26">
            <v>0</v>
          </cell>
          <cell r="K26">
            <v>0</v>
          </cell>
          <cell r="L26">
            <v>10</v>
          </cell>
          <cell r="M26">
            <v>0</v>
          </cell>
          <cell r="N26">
            <v>25</v>
          </cell>
          <cell r="O26">
            <v>25</v>
          </cell>
          <cell r="P26">
            <v>0</v>
          </cell>
          <cell r="Q26">
            <v>50</v>
          </cell>
          <cell r="R26">
            <v>50</v>
          </cell>
          <cell r="S26">
            <v>0</v>
          </cell>
          <cell r="T26">
            <v>25</v>
          </cell>
          <cell r="U26">
            <v>0</v>
          </cell>
          <cell r="V26">
            <v>25</v>
          </cell>
          <cell r="W26">
            <v>37.5</v>
          </cell>
          <cell r="X26">
            <v>0</v>
          </cell>
          <cell r="Y26">
            <v>12.5</v>
          </cell>
          <cell r="Z26">
            <v>25</v>
          </cell>
          <cell r="AA26">
            <v>0</v>
          </cell>
          <cell r="AB26">
            <v>0</v>
          </cell>
          <cell r="AC26">
            <v>0</v>
          </cell>
          <cell r="AD26">
            <v>0</v>
          </cell>
          <cell r="AE26">
            <v>0</v>
          </cell>
          <cell r="AF26">
            <v>0</v>
          </cell>
          <cell r="AG26">
            <v>0</v>
          </cell>
          <cell r="AH26">
            <v>0</v>
          </cell>
          <cell r="AI26">
            <v>50</v>
          </cell>
          <cell r="AJ26">
            <v>50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10</v>
          </cell>
          <cell r="BX26">
            <v>10</v>
          </cell>
          <cell r="BY26">
            <v>0</v>
          </cell>
          <cell r="BZ26">
            <v>0</v>
          </cell>
          <cell r="CA26">
            <v>0</v>
          </cell>
          <cell r="CB26">
            <v>0</v>
          </cell>
          <cell r="CC26">
            <v>0</v>
          </cell>
          <cell r="CD26">
            <v>0</v>
          </cell>
          <cell r="CE26">
            <v>0</v>
          </cell>
          <cell r="CF26">
            <v>0</v>
          </cell>
          <cell r="CG26">
            <v>0</v>
          </cell>
          <cell r="CH26">
            <v>0</v>
          </cell>
          <cell r="CI26">
            <v>12.5</v>
          </cell>
          <cell r="CJ26">
            <v>12.5</v>
          </cell>
          <cell r="CK26">
            <v>0</v>
          </cell>
          <cell r="CL26">
            <v>0</v>
          </cell>
          <cell r="CM26">
            <v>0</v>
          </cell>
          <cell r="CN26">
            <v>0</v>
          </cell>
          <cell r="CO26">
            <v>0</v>
          </cell>
          <cell r="CP26">
            <v>0</v>
          </cell>
          <cell r="CQ26">
            <v>0</v>
          </cell>
          <cell r="CR26" t="str">
            <v>n/a</v>
          </cell>
          <cell r="CS26" t="str">
            <v>n/a</v>
          </cell>
          <cell r="CT26" t="str">
            <v>n/a</v>
          </cell>
          <cell r="CU26" t="str">
            <v>n/a</v>
          </cell>
          <cell r="CV26" t="str">
            <v>n/a</v>
          </cell>
          <cell r="CW26" t="str">
            <v>n/a</v>
          </cell>
          <cell r="CX26" t="str">
            <v>n/a</v>
          </cell>
          <cell r="CY26" t="str">
            <v>n/a</v>
          </cell>
          <cell r="CZ26" t="str">
            <v>n/a</v>
          </cell>
        </row>
        <row r="27">
          <cell r="A27" t="str">
            <v>Largan Precision Co., Ltd.</v>
          </cell>
          <cell r="B27">
            <v>18.419150000000002</v>
          </cell>
          <cell r="C27" t="str">
            <v>Taiwan</v>
          </cell>
          <cell r="D27" t="str">
            <v>TSEC:3008</v>
          </cell>
          <cell r="E27" t="str">
            <v>No</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t="str">
            <v>n/a</v>
          </cell>
          <cell r="CS27" t="str">
            <v>n/a</v>
          </cell>
          <cell r="CT27" t="str">
            <v>n/a</v>
          </cell>
          <cell r="CU27" t="str">
            <v>n/a</v>
          </cell>
          <cell r="CV27" t="str">
            <v>n/a</v>
          </cell>
          <cell r="CW27" t="str">
            <v>n/a</v>
          </cell>
          <cell r="CX27" t="str">
            <v>n/a</v>
          </cell>
          <cell r="CY27" t="str">
            <v>n/a</v>
          </cell>
          <cell r="CZ27" t="str">
            <v>n/a</v>
          </cell>
        </row>
        <row r="28">
          <cell r="A28" t="str">
            <v>Microchip Technology Incorporated</v>
          </cell>
          <cell r="B28">
            <v>22.272470000000002</v>
          </cell>
          <cell r="C28" t="str">
            <v>United States</v>
          </cell>
          <cell r="D28" t="str">
            <v>NasdaqGS:MCHP</v>
          </cell>
          <cell r="E28" t="str">
            <v>No</v>
          </cell>
          <cell r="F28">
            <v>50</v>
          </cell>
          <cell r="G28">
            <v>50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50</v>
          </cell>
          <cell r="X28">
            <v>0</v>
          </cell>
          <cell r="Y28">
            <v>25</v>
          </cell>
          <cell r="Z28">
            <v>25</v>
          </cell>
          <cell r="AA28">
            <v>0</v>
          </cell>
          <cell r="AB28">
            <v>0</v>
          </cell>
          <cell r="AC28">
            <v>0</v>
          </cell>
          <cell r="AD28">
            <v>0</v>
          </cell>
          <cell r="AE28">
            <v>0</v>
          </cell>
          <cell r="AF28">
            <v>0</v>
          </cell>
          <cell r="AG28">
            <v>0</v>
          </cell>
          <cell r="AH28">
            <v>0</v>
          </cell>
          <cell r="AI28">
            <v>0</v>
          </cell>
          <cell r="AJ28">
            <v>0</v>
          </cell>
          <cell r="AK28">
            <v>50</v>
          </cell>
          <cell r="AL28">
            <v>50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t="str">
            <v>n/a</v>
          </cell>
          <cell r="CS28" t="str">
            <v>n/a</v>
          </cell>
          <cell r="CT28" t="str">
            <v>n/a</v>
          </cell>
          <cell r="CU28" t="str">
            <v>n/a</v>
          </cell>
          <cell r="CV28" t="str">
            <v>n/a</v>
          </cell>
          <cell r="CW28" t="str">
            <v>n/a</v>
          </cell>
          <cell r="CX28" t="str">
            <v>n/a</v>
          </cell>
          <cell r="CY28" t="str">
            <v>n/a</v>
          </cell>
          <cell r="CZ28" t="str">
            <v>n/a</v>
          </cell>
        </row>
        <row r="29">
          <cell r="A29" t="str">
            <v>Micron Technology, Inc.</v>
          </cell>
          <cell r="B29">
            <v>50.554089999999995</v>
          </cell>
          <cell r="C29" t="str">
            <v>United States</v>
          </cell>
          <cell r="D29" t="str">
            <v>NasdaqGS:MU</v>
          </cell>
          <cell r="E29" t="str">
            <v>No</v>
          </cell>
          <cell r="F29">
            <v>100</v>
          </cell>
          <cell r="G29">
            <v>100</v>
          </cell>
          <cell r="H29">
            <v>100</v>
          </cell>
          <cell r="I29">
            <v>20</v>
          </cell>
          <cell r="J29">
            <v>20</v>
          </cell>
          <cell r="K29">
            <v>20</v>
          </cell>
          <cell r="L29">
            <v>20</v>
          </cell>
          <cell r="M29">
            <v>20</v>
          </cell>
          <cell r="N29">
            <v>75</v>
          </cell>
          <cell r="O29">
            <v>50</v>
          </cell>
          <cell r="P29">
            <v>25</v>
          </cell>
          <cell r="Q29">
            <v>50</v>
          </cell>
          <cell r="R29">
            <v>25</v>
          </cell>
          <cell r="S29">
            <v>25</v>
          </cell>
          <cell r="T29">
            <v>25</v>
          </cell>
          <cell r="U29">
            <v>0</v>
          </cell>
          <cell r="V29">
            <v>25</v>
          </cell>
          <cell r="W29">
            <v>37.5</v>
          </cell>
          <cell r="X29">
            <v>0</v>
          </cell>
          <cell r="Y29">
            <v>12.5</v>
          </cell>
          <cell r="Z29">
            <v>25</v>
          </cell>
          <cell r="AA29">
            <v>0</v>
          </cell>
          <cell r="AB29">
            <v>0</v>
          </cell>
          <cell r="AC29">
            <v>0</v>
          </cell>
          <cell r="AD29">
            <v>0</v>
          </cell>
          <cell r="AE29">
            <v>0</v>
          </cell>
          <cell r="AF29">
            <v>0</v>
          </cell>
          <cell r="AG29">
            <v>0</v>
          </cell>
          <cell r="AH29">
            <v>0</v>
          </cell>
          <cell r="AI29">
            <v>0</v>
          </cell>
          <cell r="AJ29">
            <v>0</v>
          </cell>
          <cell r="AK29">
            <v>100</v>
          </cell>
          <cell r="AL29">
            <v>100</v>
          </cell>
          <cell r="AM29">
            <v>100</v>
          </cell>
          <cell r="AN29">
            <v>100</v>
          </cell>
          <cell r="AO29">
            <v>0</v>
          </cell>
          <cell r="AP29">
            <v>0</v>
          </cell>
          <cell r="AQ29">
            <v>0</v>
          </cell>
          <cell r="AR29">
            <v>0</v>
          </cell>
          <cell r="AS29">
            <v>75</v>
          </cell>
          <cell r="AT29">
            <v>50</v>
          </cell>
          <cell r="AU29">
            <v>25</v>
          </cell>
          <cell r="AV29">
            <v>0</v>
          </cell>
          <cell r="AW29">
            <v>0</v>
          </cell>
          <cell r="AX29">
            <v>0</v>
          </cell>
          <cell r="AY29">
            <v>50</v>
          </cell>
          <cell r="AZ29">
            <v>25</v>
          </cell>
          <cell r="BA29">
            <v>25</v>
          </cell>
          <cell r="BB29">
            <v>0</v>
          </cell>
          <cell r="BC29">
            <v>0</v>
          </cell>
          <cell r="BD29">
            <v>50</v>
          </cell>
          <cell r="BE29">
            <v>50</v>
          </cell>
          <cell r="BF29">
            <v>0</v>
          </cell>
          <cell r="BG29">
            <v>0</v>
          </cell>
          <cell r="BH29">
            <v>0</v>
          </cell>
          <cell r="BI29">
            <v>0</v>
          </cell>
          <cell r="BJ29">
            <v>0</v>
          </cell>
          <cell r="BK29">
            <v>0</v>
          </cell>
          <cell r="BL29">
            <v>0</v>
          </cell>
          <cell r="BM29">
            <v>0</v>
          </cell>
          <cell r="BN29">
            <v>0</v>
          </cell>
          <cell r="BO29">
            <v>0</v>
          </cell>
          <cell r="BP29">
            <v>0</v>
          </cell>
          <cell r="BQ29">
            <v>40</v>
          </cell>
          <cell r="BR29">
            <v>20</v>
          </cell>
          <cell r="BS29">
            <v>10</v>
          </cell>
          <cell r="BT29">
            <v>10</v>
          </cell>
          <cell r="BU29">
            <v>0</v>
          </cell>
          <cell r="BV29">
            <v>0</v>
          </cell>
          <cell r="BW29">
            <v>60</v>
          </cell>
          <cell r="BX29">
            <v>0</v>
          </cell>
          <cell r="BY29">
            <v>20</v>
          </cell>
          <cell r="BZ29">
            <v>20</v>
          </cell>
          <cell r="CA29">
            <v>20</v>
          </cell>
          <cell r="CB29">
            <v>0</v>
          </cell>
          <cell r="CC29">
            <v>20</v>
          </cell>
          <cell r="CD29">
            <v>0</v>
          </cell>
          <cell r="CE29">
            <v>0</v>
          </cell>
          <cell r="CF29">
            <v>0</v>
          </cell>
          <cell r="CG29">
            <v>20</v>
          </cell>
          <cell r="CH29">
            <v>0</v>
          </cell>
          <cell r="CI29">
            <v>50</v>
          </cell>
          <cell r="CJ29">
            <v>25</v>
          </cell>
          <cell r="CK29">
            <v>25</v>
          </cell>
          <cell r="CL29">
            <v>0</v>
          </cell>
          <cell r="CM29">
            <v>0</v>
          </cell>
          <cell r="CN29">
            <v>0</v>
          </cell>
          <cell r="CO29">
            <v>0</v>
          </cell>
          <cell r="CP29">
            <v>0</v>
          </cell>
          <cell r="CQ29">
            <v>0</v>
          </cell>
          <cell r="CR29" t="str">
            <v>n/a</v>
          </cell>
          <cell r="CS29" t="str">
            <v>n/a</v>
          </cell>
          <cell r="CT29" t="str">
            <v>n/a</v>
          </cell>
          <cell r="CU29" t="str">
            <v>n/a</v>
          </cell>
          <cell r="CV29" t="str">
            <v>n/a</v>
          </cell>
          <cell r="CW29" t="str">
            <v>n/a</v>
          </cell>
          <cell r="CX29" t="str">
            <v>n/a</v>
          </cell>
          <cell r="CY29" t="str">
            <v>n/a</v>
          </cell>
          <cell r="CZ29" t="str">
            <v>n/a</v>
          </cell>
        </row>
        <row r="30">
          <cell r="A30" t="str">
            <v>Microsoft Corporation</v>
          </cell>
          <cell r="B30">
            <v>731.55732</v>
          </cell>
          <cell r="C30" t="str">
            <v>United States</v>
          </cell>
          <cell r="D30" t="str">
            <v>NasdaqGS:MSFT</v>
          </cell>
          <cell r="E30" t="str">
            <v>Yes</v>
          </cell>
          <cell r="F30">
            <v>100</v>
          </cell>
          <cell r="G30">
            <v>100</v>
          </cell>
          <cell r="H30">
            <v>100</v>
          </cell>
          <cell r="I30">
            <v>20</v>
          </cell>
          <cell r="J30">
            <v>20</v>
          </cell>
          <cell r="K30">
            <v>20</v>
          </cell>
          <cell r="L30">
            <v>20</v>
          </cell>
          <cell r="M30">
            <v>20</v>
          </cell>
          <cell r="N30">
            <v>100</v>
          </cell>
          <cell r="O30">
            <v>50</v>
          </cell>
          <cell r="P30">
            <v>50</v>
          </cell>
          <cell r="Q30">
            <v>75</v>
          </cell>
          <cell r="R30">
            <v>50</v>
          </cell>
          <cell r="S30">
            <v>25</v>
          </cell>
          <cell r="T30">
            <v>100</v>
          </cell>
          <cell r="U30">
            <v>50</v>
          </cell>
          <cell r="V30">
            <v>50</v>
          </cell>
          <cell r="W30">
            <v>50</v>
          </cell>
          <cell r="X30">
            <v>12.5</v>
          </cell>
          <cell r="Y30">
            <v>25</v>
          </cell>
          <cell r="Z30">
            <v>12.5</v>
          </cell>
          <cell r="AA30">
            <v>0</v>
          </cell>
          <cell r="AB30">
            <v>0</v>
          </cell>
          <cell r="AC30">
            <v>0</v>
          </cell>
          <cell r="AD30">
            <v>0</v>
          </cell>
          <cell r="AE30">
            <v>30</v>
          </cell>
          <cell r="AF30">
            <v>30</v>
          </cell>
          <cell r="AG30">
            <v>0</v>
          </cell>
          <cell r="AH30">
            <v>0</v>
          </cell>
          <cell r="AI30">
            <v>100</v>
          </cell>
          <cell r="AJ30">
            <v>100</v>
          </cell>
          <cell r="AK30">
            <v>50</v>
          </cell>
          <cell r="AL30">
            <v>50</v>
          </cell>
          <cell r="AM30">
            <v>100</v>
          </cell>
          <cell r="AN30">
            <v>100</v>
          </cell>
          <cell r="AO30">
            <v>15</v>
          </cell>
          <cell r="AP30">
            <v>0</v>
          </cell>
          <cell r="AQ30">
            <v>15</v>
          </cell>
          <cell r="AR30">
            <v>0</v>
          </cell>
          <cell r="AS30">
            <v>75</v>
          </cell>
          <cell r="AT30">
            <v>50</v>
          </cell>
          <cell r="AU30">
            <v>25</v>
          </cell>
          <cell r="AV30">
            <v>25</v>
          </cell>
          <cell r="AW30">
            <v>25</v>
          </cell>
          <cell r="AX30">
            <v>0</v>
          </cell>
          <cell r="AY30">
            <v>75</v>
          </cell>
          <cell r="AZ30">
            <v>25</v>
          </cell>
          <cell r="BA30">
            <v>25</v>
          </cell>
          <cell r="BB30">
            <v>25</v>
          </cell>
          <cell r="BC30">
            <v>0</v>
          </cell>
          <cell r="BD30">
            <v>100</v>
          </cell>
          <cell r="BE30">
            <v>50</v>
          </cell>
          <cell r="BF30">
            <v>50</v>
          </cell>
          <cell r="BG30">
            <v>25</v>
          </cell>
          <cell r="BH30">
            <v>25</v>
          </cell>
          <cell r="BI30">
            <v>0</v>
          </cell>
          <cell r="BJ30">
            <v>0</v>
          </cell>
          <cell r="BK30">
            <v>0</v>
          </cell>
          <cell r="BL30">
            <v>12.5</v>
          </cell>
          <cell r="BM30">
            <v>12.5</v>
          </cell>
          <cell r="BN30">
            <v>0</v>
          </cell>
          <cell r="BO30">
            <v>0</v>
          </cell>
          <cell r="BP30">
            <v>0</v>
          </cell>
          <cell r="BQ30">
            <v>90</v>
          </cell>
          <cell r="BR30">
            <v>20</v>
          </cell>
          <cell r="BS30">
            <v>20</v>
          </cell>
          <cell r="BT30">
            <v>20</v>
          </cell>
          <cell r="BU30">
            <v>20</v>
          </cell>
          <cell r="BV30">
            <v>10</v>
          </cell>
          <cell r="BW30">
            <v>80</v>
          </cell>
          <cell r="BX30">
            <v>0</v>
          </cell>
          <cell r="BY30">
            <v>20</v>
          </cell>
          <cell r="BZ30">
            <v>20</v>
          </cell>
          <cell r="CA30">
            <v>20</v>
          </cell>
          <cell r="CB30">
            <v>20</v>
          </cell>
          <cell r="CC30">
            <v>40</v>
          </cell>
          <cell r="CD30">
            <v>0</v>
          </cell>
          <cell r="CE30">
            <v>0</v>
          </cell>
          <cell r="CF30">
            <v>0</v>
          </cell>
          <cell r="CG30">
            <v>20</v>
          </cell>
          <cell r="CH30">
            <v>20</v>
          </cell>
          <cell r="CI30">
            <v>100</v>
          </cell>
          <cell r="CJ30">
            <v>25</v>
          </cell>
          <cell r="CK30">
            <v>25</v>
          </cell>
          <cell r="CL30">
            <v>25</v>
          </cell>
          <cell r="CM30">
            <v>25</v>
          </cell>
          <cell r="CN30">
            <v>50</v>
          </cell>
          <cell r="CO30">
            <v>0</v>
          </cell>
          <cell r="CP30">
            <v>25</v>
          </cell>
          <cell r="CQ30">
            <v>25</v>
          </cell>
          <cell r="CR30" t="str">
            <v>n/a</v>
          </cell>
          <cell r="CS30" t="str">
            <v>n/a</v>
          </cell>
          <cell r="CT30" t="str">
            <v>n/a</v>
          </cell>
          <cell r="CU30" t="str">
            <v>n/a</v>
          </cell>
          <cell r="CV30" t="str">
            <v>n/a</v>
          </cell>
          <cell r="CW30" t="str">
            <v>n/a</v>
          </cell>
          <cell r="CX30" t="str">
            <v>n/a</v>
          </cell>
          <cell r="CY30" t="str">
            <v>n/a</v>
          </cell>
          <cell r="CZ30" t="str">
            <v>n/a</v>
          </cell>
        </row>
        <row r="31">
          <cell r="A31" t="str">
            <v>Murata Manufacturing Co., Ltd.</v>
          </cell>
          <cell r="B31">
            <v>31.441759999999999</v>
          </cell>
          <cell r="C31" t="str">
            <v>Japan</v>
          </cell>
          <cell r="D31" t="str">
            <v>TSE:6981</v>
          </cell>
          <cell r="E31" t="str">
            <v>Yes</v>
          </cell>
          <cell r="F31">
            <v>100</v>
          </cell>
          <cell r="G31">
            <v>100</v>
          </cell>
          <cell r="H31">
            <v>70</v>
          </cell>
          <cell r="I31">
            <v>10</v>
          </cell>
          <cell r="J31">
            <v>20</v>
          </cell>
          <cell r="K31">
            <v>20</v>
          </cell>
          <cell r="L31">
            <v>10</v>
          </cell>
          <cell r="M31">
            <v>10</v>
          </cell>
          <cell r="N31">
            <v>50</v>
          </cell>
          <cell r="O31">
            <v>25</v>
          </cell>
          <cell r="P31">
            <v>25</v>
          </cell>
          <cell r="Q31">
            <v>25</v>
          </cell>
          <cell r="R31">
            <v>25</v>
          </cell>
          <cell r="S31">
            <v>0</v>
          </cell>
          <cell r="T31">
            <v>25</v>
          </cell>
          <cell r="U31">
            <v>0</v>
          </cell>
          <cell r="V31">
            <v>25</v>
          </cell>
          <cell r="W31">
            <v>0</v>
          </cell>
          <cell r="X31">
            <v>0</v>
          </cell>
          <cell r="Y31">
            <v>0</v>
          </cell>
          <cell r="Z31">
            <v>0</v>
          </cell>
          <cell r="AA31">
            <v>0</v>
          </cell>
          <cell r="AB31">
            <v>0</v>
          </cell>
          <cell r="AC31">
            <v>0</v>
          </cell>
          <cell r="AD31">
            <v>0</v>
          </cell>
          <cell r="AE31">
            <v>0</v>
          </cell>
          <cell r="AF31">
            <v>0</v>
          </cell>
          <cell r="AG31">
            <v>0</v>
          </cell>
          <cell r="AH31">
            <v>0</v>
          </cell>
          <cell r="AI31">
            <v>50</v>
          </cell>
          <cell r="AJ31">
            <v>50</v>
          </cell>
          <cell r="AK31">
            <v>50</v>
          </cell>
          <cell r="AL31">
            <v>50</v>
          </cell>
          <cell r="AM31">
            <v>50</v>
          </cell>
          <cell r="AN31">
            <v>50</v>
          </cell>
          <cell r="AO31">
            <v>0</v>
          </cell>
          <cell r="AP31">
            <v>0</v>
          </cell>
          <cell r="AQ31">
            <v>0</v>
          </cell>
          <cell r="AR31">
            <v>0</v>
          </cell>
          <cell r="AS31">
            <v>50</v>
          </cell>
          <cell r="AT31">
            <v>25</v>
          </cell>
          <cell r="AU31">
            <v>25</v>
          </cell>
          <cell r="AV31">
            <v>25</v>
          </cell>
          <cell r="AW31">
            <v>25</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20</v>
          </cell>
          <cell r="BR31">
            <v>10</v>
          </cell>
          <cell r="BS31">
            <v>0</v>
          </cell>
          <cell r="BT31">
            <v>10</v>
          </cell>
          <cell r="BU31">
            <v>0</v>
          </cell>
          <cell r="BV31">
            <v>0</v>
          </cell>
          <cell r="BW31">
            <v>10</v>
          </cell>
          <cell r="BX31">
            <v>0</v>
          </cell>
          <cell r="BY31">
            <v>10</v>
          </cell>
          <cell r="BZ31">
            <v>0</v>
          </cell>
          <cell r="CA31">
            <v>0</v>
          </cell>
          <cell r="CB31">
            <v>0</v>
          </cell>
          <cell r="CC31">
            <v>0</v>
          </cell>
          <cell r="CD31">
            <v>0</v>
          </cell>
          <cell r="CE31">
            <v>0</v>
          </cell>
          <cell r="CF31">
            <v>0</v>
          </cell>
          <cell r="CG31">
            <v>0</v>
          </cell>
          <cell r="CH31">
            <v>0</v>
          </cell>
          <cell r="CI31">
            <v>25</v>
          </cell>
          <cell r="CJ31">
            <v>25</v>
          </cell>
          <cell r="CK31">
            <v>0</v>
          </cell>
          <cell r="CL31">
            <v>0</v>
          </cell>
          <cell r="CM31">
            <v>0</v>
          </cell>
          <cell r="CN31">
            <v>0</v>
          </cell>
          <cell r="CO31">
            <v>0</v>
          </cell>
          <cell r="CP31">
            <v>0</v>
          </cell>
          <cell r="CQ31">
            <v>0</v>
          </cell>
          <cell r="CR31" t="str">
            <v>n/a</v>
          </cell>
          <cell r="CS31" t="str">
            <v>n/a</v>
          </cell>
          <cell r="CT31" t="str">
            <v>n/a</v>
          </cell>
          <cell r="CU31" t="str">
            <v>n/a</v>
          </cell>
          <cell r="CV31" t="str">
            <v>n/a</v>
          </cell>
          <cell r="CW31" t="str">
            <v>n/a</v>
          </cell>
          <cell r="CX31" t="str">
            <v>n/a</v>
          </cell>
          <cell r="CY31" t="str">
            <v>n/a</v>
          </cell>
          <cell r="CZ31" t="str">
            <v>n/a</v>
          </cell>
        </row>
        <row r="32">
          <cell r="A32" t="str">
            <v>Nintendo Co., Ltd.</v>
          </cell>
          <cell r="B32">
            <v>52.738309999999998</v>
          </cell>
          <cell r="C32" t="str">
            <v>Japan</v>
          </cell>
          <cell r="D32" t="str">
            <v>TSE:7974</v>
          </cell>
          <cell r="E32" t="str">
            <v>No</v>
          </cell>
          <cell r="F32">
            <v>100</v>
          </cell>
          <cell r="G32">
            <v>100</v>
          </cell>
          <cell r="H32">
            <v>50</v>
          </cell>
          <cell r="I32">
            <v>20</v>
          </cell>
          <cell r="J32">
            <v>0</v>
          </cell>
          <cell r="K32">
            <v>0</v>
          </cell>
          <cell r="L32">
            <v>10</v>
          </cell>
          <cell r="M32">
            <v>20</v>
          </cell>
          <cell r="N32">
            <v>0</v>
          </cell>
          <cell r="O32">
            <v>0</v>
          </cell>
          <cell r="P32">
            <v>0</v>
          </cell>
          <cell r="Q32">
            <v>25</v>
          </cell>
          <cell r="R32">
            <v>25</v>
          </cell>
          <cell r="S32">
            <v>0</v>
          </cell>
          <cell r="T32">
            <v>0</v>
          </cell>
          <cell r="U32">
            <v>0</v>
          </cell>
          <cell r="V32">
            <v>0</v>
          </cell>
          <cell r="W32">
            <v>25</v>
          </cell>
          <cell r="X32">
            <v>0</v>
          </cell>
          <cell r="Y32">
            <v>25</v>
          </cell>
          <cell r="Z32">
            <v>0</v>
          </cell>
          <cell r="AA32">
            <v>0</v>
          </cell>
          <cell r="AB32">
            <v>0</v>
          </cell>
          <cell r="AC32">
            <v>0</v>
          </cell>
          <cell r="AD32">
            <v>0</v>
          </cell>
          <cell r="AE32">
            <v>15</v>
          </cell>
          <cell r="AF32">
            <v>15</v>
          </cell>
          <cell r="AG32">
            <v>0</v>
          </cell>
          <cell r="AH32">
            <v>0</v>
          </cell>
          <cell r="AI32">
            <v>0</v>
          </cell>
          <cell r="AJ32">
            <v>0</v>
          </cell>
          <cell r="AK32">
            <v>50</v>
          </cell>
          <cell r="AL32">
            <v>50</v>
          </cell>
          <cell r="AM32">
            <v>100</v>
          </cell>
          <cell r="AN32">
            <v>100</v>
          </cell>
          <cell r="AO32">
            <v>0</v>
          </cell>
          <cell r="AP32">
            <v>0</v>
          </cell>
          <cell r="AQ32">
            <v>0</v>
          </cell>
          <cell r="AR32">
            <v>0</v>
          </cell>
          <cell r="AS32">
            <v>0</v>
          </cell>
          <cell r="AT32">
            <v>0</v>
          </cell>
          <cell r="AU32">
            <v>0</v>
          </cell>
          <cell r="AV32">
            <v>0</v>
          </cell>
          <cell r="AW32">
            <v>0</v>
          </cell>
          <cell r="AX32">
            <v>0</v>
          </cell>
          <cell r="AY32">
            <v>25</v>
          </cell>
          <cell r="AZ32">
            <v>0</v>
          </cell>
          <cell r="BA32">
            <v>25</v>
          </cell>
          <cell r="BB32">
            <v>0</v>
          </cell>
          <cell r="BC32">
            <v>0</v>
          </cell>
          <cell r="BD32">
            <v>50</v>
          </cell>
          <cell r="BE32">
            <v>0</v>
          </cell>
          <cell r="BF32">
            <v>50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80</v>
          </cell>
          <cell r="BX32">
            <v>0</v>
          </cell>
          <cell r="BY32">
            <v>20</v>
          </cell>
          <cell r="BZ32">
            <v>20</v>
          </cell>
          <cell r="CA32">
            <v>20</v>
          </cell>
          <cell r="CB32">
            <v>20</v>
          </cell>
          <cell r="CC32">
            <v>20</v>
          </cell>
          <cell r="CD32">
            <v>0</v>
          </cell>
          <cell r="CE32">
            <v>0</v>
          </cell>
          <cell r="CF32">
            <v>0</v>
          </cell>
          <cell r="CG32">
            <v>20</v>
          </cell>
          <cell r="CH32">
            <v>0</v>
          </cell>
          <cell r="CI32">
            <v>37.5</v>
          </cell>
          <cell r="CJ32">
            <v>12.5</v>
          </cell>
          <cell r="CK32">
            <v>25</v>
          </cell>
          <cell r="CL32">
            <v>0</v>
          </cell>
          <cell r="CM32">
            <v>0</v>
          </cell>
          <cell r="CN32">
            <v>0</v>
          </cell>
          <cell r="CO32">
            <v>0</v>
          </cell>
          <cell r="CP32">
            <v>0</v>
          </cell>
          <cell r="CQ32">
            <v>0</v>
          </cell>
          <cell r="CR32" t="str">
            <v>n/a</v>
          </cell>
          <cell r="CS32" t="str">
            <v>n/a</v>
          </cell>
          <cell r="CT32" t="str">
            <v>n/a</v>
          </cell>
          <cell r="CU32" t="str">
            <v>n/a</v>
          </cell>
          <cell r="CV32" t="str">
            <v>n/a</v>
          </cell>
          <cell r="CW32" t="str">
            <v>n/a</v>
          </cell>
          <cell r="CX32" t="str">
            <v>n/a</v>
          </cell>
          <cell r="CY32" t="str">
            <v>n/a</v>
          </cell>
          <cell r="CZ32" t="str">
            <v>n/a</v>
          </cell>
        </row>
        <row r="33">
          <cell r="A33" t="str">
            <v>Nokia Corporation</v>
          </cell>
          <cell r="B33">
            <v>26.963819999999998</v>
          </cell>
          <cell r="C33" t="str">
            <v>Finland</v>
          </cell>
          <cell r="D33" t="str">
            <v>HLSE:NOKIA</v>
          </cell>
          <cell r="E33" t="str">
            <v>No</v>
          </cell>
          <cell r="F33">
            <v>100</v>
          </cell>
          <cell r="G33">
            <v>100</v>
          </cell>
          <cell r="H33">
            <v>60</v>
          </cell>
          <cell r="I33">
            <v>20</v>
          </cell>
          <cell r="J33">
            <v>0</v>
          </cell>
          <cell r="K33">
            <v>20</v>
          </cell>
          <cell r="L33">
            <v>0</v>
          </cell>
          <cell r="M33">
            <v>20</v>
          </cell>
          <cell r="N33">
            <v>0</v>
          </cell>
          <cell r="O33">
            <v>0</v>
          </cell>
          <cell r="P33">
            <v>0</v>
          </cell>
          <cell r="Q33">
            <v>100</v>
          </cell>
          <cell r="R33">
            <v>50</v>
          </cell>
          <cell r="S33">
            <v>50</v>
          </cell>
          <cell r="T33">
            <v>0</v>
          </cell>
          <cell r="U33">
            <v>0</v>
          </cell>
          <cell r="V33">
            <v>0</v>
          </cell>
          <cell r="W33">
            <v>50</v>
          </cell>
          <cell r="X33">
            <v>0</v>
          </cell>
          <cell r="Y33">
            <v>25</v>
          </cell>
          <cell r="Z33">
            <v>25</v>
          </cell>
          <cell r="AA33">
            <v>0</v>
          </cell>
          <cell r="AB33">
            <v>75</v>
          </cell>
          <cell r="AC33">
            <v>25</v>
          </cell>
          <cell r="AD33">
            <v>50</v>
          </cell>
          <cell r="AE33">
            <v>0</v>
          </cell>
          <cell r="AF33">
            <v>0</v>
          </cell>
          <cell r="AG33">
            <v>0</v>
          </cell>
          <cell r="AH33">
            <v>0</v>
          </cell>
          <cell r="AI33">
            <v>50</v>
          </cell>
          <cell r="AJ33">
            <v>50</v>
          </cell>
          <cell r="AK33">
            <v>100</v>
          </cell>
          <cell r="AL33">
            <v>100</v>
          </cell>
          <cell r="AM33">
            <v>50</v>
          </cell>
          <cell r="AN33">
            <v>50</v>
          </cell>
          <cell r="AO33">
            <v>0</v>
          </cell>
          <cell r="AP33">
            <v>0</v>
          </cell>
          <cell r="AQ33">
            <v>0</v>
          </cell>
          <cell r="AR33">
            <v>0</v>
          </cell>
          <cell r="AS33">
            <v>25</v>
          </cell>
          <cell r="AT33">
            <v>25</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40</v>
          </cell>
          <cell r="BR33">
            <v>20</v>
          </cell>
          <cell r="BS33">
            <v>10</v>
          </cell>
          <cell r="BT33">
            <v>10</v>
          </cell>
          <cell r="BU33">
            <v>0</v>
          </cell>
          <cell r="BV33">
            <v>0</v>
          </cell>
          <cell r="BW33">
            <v>80</v>
          </cell>
          <cell r="BX33">
            <v>20</v>
          </cell>
          <cell r="BY33">
            <v>20</v>
          </cell>
          <cell r="BZ33">
            <v>20</v>
          </cell>
          <cell r="CA33">
            <v>20</v>
          </cell>
          <cell r="CB33">
            <v>0</v>
          </cell>
          <cell r="CC33">
            <v>40</v>
          </cell>
          <cell r="CD33">
            <v>0</v>
          </cell>
          <cell r="CE33">
            <v>0</v>
          </cell>
          <cell r="CF33">
            <v>0</v>
          </cell>
          <cell r="CG33">
            <v>20</v>
          </cell>
          <cell r="CH33">
            <v>20</v>
          </cell>
          <cell r="CI33">
            <v>50</v>
          </cell>
          <cell r="CJ33">
            <v>25</v>
          </cell>
          <cell r="CK33">
            <v>0</v>
          </cell>
          <cell r="CL33">
            <v>0</v>
          </cell>
          <cell r="CM33">
            <v>25</v>
          </cell>
          <cell r="CN33">
            <v>0</v>
          </cell>
          <cell r="CO33">
            <v>0</v>
          </cell>
          <cell r="CP33">
            <v>0</v>
          </cell>
          <cell r="CQ33">
            <v>0</v>
          </cell>
          <cell r="CR33" t="str">
            <v>n/a</v>
          </cell>
          <cell r="CS33" t="str">
            <v>n/a</v>
          </cell>
          <cell r="CT33" t="str">
            <v>n/a</v>
          </cell>
          <cell r="CU33" t="str">
            <v>n/a</v>
          </cell>
          <cell r="CV33" t="str">
            <v>n/a</v>
          </cell>
          <cell r="CW33" t="str">
            <v>n/a</v>
          </cell>
          <cell r="CX33" t="str">
            <v>n/a</v>
          </cell>
          <cell r="CY33" t="str">
            <v>n/a</v>
          </cell>
          <cell r="CZ33" t="str">
            <v>n/a</v>
          </cell>
        </row>
        <row r="34">
          <cell r="A34" t="str">
            <v>NVIDIA Corporation</v>
          </cell>
          <cell r="B34">
            <v>148.95479999999998</v>
          </cell>
          <cell r="C34" t="str">
            <v>United States</v>
          </cell>
          <cell r="D34" t="str">
            <v>NasdaqGS:NVDA</v>
          </cell>
          <cell r="E34" t="str">
            <v>No</v>
          </cell>
          <cell r="F34">
            <v>100</v>
          </cell>
          <cell r="G34">
            <v>100</v>
          </cell>
          <cell r="H34">
            <v>60</v>
          </cell>
          <cell r="I34">
            <v>20</v>
          </cell>
          <cell r="J34">
            <v>0</v>
          </cell>
          <cell r="K34">
            <v>0</v>
          </cell>
          <cell r="L34">
            <v>20</v>
          </cell>
          <cell r="M34">
            <v>20</v>
          </cell>
          <cell r="N34">
            <v>50</v>
          </cell>
          <cell r="O34">
            <v>50</v>
          </cell>
          <cell r="P34">
            <v>0</v>
          </cell>
          <cell r="Q34">
            <v>50</v>
          </cell>
          <cell r="R34">
            <v>25</v>
          </cell>
          <cell r="S34">
            <v>25</v>
          </cell>
          <cell r="T34">
            <v>25</v>
          </cell>
          <cell r="U34">
            <v>0</v>
          </cell>
          <cell r="V34">
            <v>25</v>
          </cell>
          <cell r="W34">
            <v>62.5</v>
          </cell>
          <cell r="X34">
            <v>12.5</v>
          </cell>
          <cell r="Y34">
            <v>25</v>
          </cell>
          <cell r="Z34">
            <v>25</v>
          </cell>
          <cell r="AA34">
            <v>0</v>
          </cell>
          <cell r="AB34">
            <v>25</v>
          </cell>
          <cell r="AC34">
            <v>25</v>
          </cell>
          <cell r="AD34">
            <v>0</v>
          </cell>
          <cell r="AE34">
            <v>30</v>
          </cell>
          <cell r="AF34">
            <v>15</v>
          </cell>
          <cell r="AG34">
            <v>0</v>
          </cell>
          <cell r="AH34">
            <v>15</v>
          </cell>
          <cell r="AI34">
            <v>0</v>
          </cell>
          <cell r="AJ34">
            <v>0</v>
          </cell>
          <cell r="AK34">
            <v>0</v>
          </cell>
          <cell r="AL34">
            <v>0</v>
          </cell>
          <cell r="AM34">
            <v>100</v>
          </cell>
          <cell r="AN34">
            <v>100</v>
          </cell>
          <cell r="AO34">
            <v>0</v>
          </cell>
          <cell r="AP34">
            <v>0</v>
          </cell>
          <cell r="AQ34">
            <v>0</v>
          </cell>
          <cell r="AR34">
            <v>0</v>
          </cell>
          <cell r="AS34">
            <v>75</v>
          </cell>
          <cell r="AT34">
            <v>50</v>
          </cell>
          <cell r="AU34">
            <v>25</v>
          </cell>
          <cell r="AV34">
            <v>0</v>
          </cell>
          <cell r="AW34">
            <v>0</v>
          </cell>
          <cell r="AX34">
            <v>0</v>
          </cell>
          <cell r="AY34">
            <v>50</v>
          </cell>
          <cell r="AZ34">
            <v>25</v>
          </cell>
          <cell r="BA34">
            <v>25</v>
          </cell>
          <cell r="BB34">
            <v>0</v>
          </cell>
          <cell r="BC34">
            <v>0</v>
          </cell>
          <cell r="BD34">
            <v>25</v>
          </cell>
          <cell r="BE34">
            <v>25</v>
          </cell>
          <cell r="BF34">
            <v>0</v>
          </cell>
          <cell r="BG34">
            <v>0</v>
          </cell>
          <cell r="BH34">
            <v>0</v>
          </cell>
          <cell r="BI34">
            <v>0</v>
          </cell>
          <cell r="BJ34">
            <v>0</v>
          </cell>
          <cell r="BK34">
            <v>0</v>
          </cell>
          <cell r="BL34">
            <v>0</v>
          </cell>
          <cell r="BM34">
            <v>0</v>
          </cell>
          <cell r="BN34">
            <v>0</v>
          </cell>
          <cell r="BO34">
            <v>0</v>
          </cell>
          <cell r="BP34">
            <v>0</v>
          </cell>
          <cell r="BQ34">
            <v>10</v>
          </cell>
          <cell r="BR34">
            <v>10</v>
          </cell>
          <cell r="BS34">
            <v>0</v>
          </cell>
          <cell r="BT34">
            <v>0</v>
          </cell>
          <cell r="BU34">
            <v>0</v>
          </cell>
          <cell r="BV34">
            <v>0</v>
          </cell>
          <cell r="BW34">
            <v>60</v>
          </cell>
          <cell r="BX34">
            <v>0</v>
          </cell>
          <cell r="BY34">
            <v>20</v>
          </cell>
          <cell r="BZ34">
            <v>20</v>
          </cell>
          <cell r="CA34">
            <v>20</v>
          </cell>
          <cell r="CB34">
            <v>0</v>
          </cell>
          <cell r="CC34">
            <v>30</v>
          </cell>
          <cell r="CD34">
            <v>0</v>
          </cell>
          <cell r="CE34">
            <v>0</v>
          </cell>
          <cell r="CF34">
            <v>0</v>
          </cell>
          <cell r="CG34">
            <v>20</v>
          </cell>
          <cell r="CH34">
            <v>10</v>
          </cell>
          <cell r="CI34">
            <v>50</v>
          </cell>
          <cell r="CJ34">
            <v>25</v>
          </cell>
          <cell r="CK34">
            <v>25</v>
          </cell>
          <cell r="CL34">
            <v>0</v>
          </cell>
          <cell r="CM34">
            <v>0</v>
          </cell>
          <cell r="CN34">
            <v>0</v>
          </cell>
          <cell r="CO34">
            <v>0</v>
          </cell>
          <cell r="CP34">
            <v>0</v>
          </cell>
          <cell r="CQ34">
            <v>0</v>
          </cell>
          <cell r="CR34" t="str">
            <v>n/a</v>
          </cell>
          <cell r="CS34" t="str">
            <v>n/a</v>
          </cell>
          <cell r="CT34" t="str">
            <v>n/a</v>
          </cell>
          <cell r="CU34" t="str">
            <v>n/a</v>
          </cell>
          <cell r="CV34" t="str">
            <v>n/a</v>
          </cell>
          <cell r="CW34" t="str">
            <v>n/a</v>
          </cell>
          <cell r="CX34" t="str">
            <v>n/a</v>
          </cell>
          <cell r="CY34" t="str">
            <v>n/a</v>
          </cell>
          <cell r="CZ34" t="str">
            <v>n/a</v>
          </cell>
        </row>
        <row r="35">
          <cell r="A35" t="str">
            <v>NXP Semiconductors NV</v>
          </cell>
          <cell r="B35">
            <v>40.792070000000002</v>
          </cell>
          <cell r="C35" t="str">
            <v>Netherlands</v>
          </cell>
          <cell r="D35" t="str">
            <v>NasdaqGS:NXPI</v>
          </cell>
          <cell r="E35" t="str">
            <v>No</v>
          </cell>
          <cell r="F35">
            <v>100</v>
          </cell>
          <cell r="G35">
            <v>100</v>
          </cell>
          <cell r="H35">
            <v>100</v>
          </cell>
          <cell r="I35">
            <v>20</v>
          </cell>
          <cell r="J35">
            <v>20</v>
          </cell>
          <cell r="K35">
            <v>20</v>
          </cell>
          <cell r="L35">
            <v>20</v>
          </cell>
          <cell r="M35">
            <v>20</v>
          </cell>
          <cell r="N35">
            <v>75</v>
          </cell>
          <cell r="O35">
            <v>50</v>
          </cell>
          <cell r="P35">
            <v>25</v>
          </cell>
          <cell r="Q35">
            <v>100</v>
          </cell>
          <cell r="R35">
            <v>50</v>
          </cell>
          <cell r="S35">
            <v>50</v>
          </cell>
          <cell r="T35">
            <v>50</v>
          </cell>
          <cell r="U35">
            <v>0</v>
          </cell>
          <cell r="V35">
            <v>50</v>
          </cell>
          <cell r="W35">
            <v>50</v>
          </cell>
          <cell r="X35">
            <v>0</v>
          </cell>
          <cell r="Y35">
            <v>25</v>
          </cell>
          <cell r="Z35">
            <v>12.5</v>
          </cell>
          <cell r="AA35">
            <v>12.5</v>
          </cell>
          <cell r="AB35">
            <v>75</v>
          </cell>
          <cell r="AC35">
            <v>50</v>
          </cell>
          <cell r="AD35">
            <v>25</v>
          </cell>
          <cell r="AE35">
            <v>15</v>
          </cell>
          <cell r="AF35">
            <v>15</v>
          </cell>
          <cell r="AG35">
            <v>0</v>
          </cell>
          <cell r="AH35">
            <v>0</v>
          </cell>
          <cell r="AI35">
            <v>0</v>
          </cell>
          <cell r="AJ35">
            <v>0</v>
          </cell>
          <cell r="AK35">
            <v>50</v>
          </cell>
          <cell r="AL35">
            <v>50</v>
          </cell>
          <cell r="AM35">
            <v>100</v>
          </cell>
          <cell r="AN35">
            <v>100</v>
          </cell>
          <cell r="AO35">
            <v>30</v>
          </cell>
          <cell r="AP35">
            <v>0</v>
          </cell>
          <cell r="AQ35">
            <v>30</v>
          </cell>
          <cell r="AR35">
            <v>0</v>
          </cell>
          <cell r="AS35">
            <v>75</v>
          </cell>
          <cell r="AT35">
            <v>50</v>
          </cell>
          <cell r="AU35">
            <v>25</v>
          </cell>
          <cell r="AV35">
            <v>100</v>
          </cell>
          <cell r="AW35">
            <v>50</v>
          </cell>
          <cell r="AX35">
            <v>50</v>
          </cell>
          <cell r="AY35">
            <v>87.5</v>
          </cell>
          <cell r="AZ35">
            <v>25</v>
          </cell>
          <cell r="BA35">
            <v>25</v>
          </cell>
          <cell r="BB35">
            <v>25</v>
          </cell>
          <cell r="BC35">
            <v>12.5</v>
          </cell>
          <cell r="BD35">
            <v>100</v>
          </cell>
          <cell r="BE35">
            <v>50</v>
          </cell>
          <cell r="BF35">
            <v>50</v>
          </cell>
          <cell r="BG35">
            <v>25</v>
          </cell>
          <cell r="BH35">
            <v>25</v>
          </cell>
          <cell r="BI35">
            <v>0</v>
          </cell>
          <cell r="BJ35">
            <v>0</v>
          </cell>
          <cell r="BK35">
            <v>0</v>
          </cell>
          <cell r="BL35">
            <v>0</v>
          </cell>
          <cell r="BM35">
            <v>0</v>
          </cell>
          <cell r="BN35">
            <v>0</v>
          </cell>
          <cell r="BO35">
            <v>0</v>
          </cell>
          <cell r="BP35">
            <v>0</v>
          </cell>
          <cell r="BQ35">
            <v>30</v>
          </cell>
          <cell r="BR35">
            <v>20</v>
          </cell>
          <cell r="BS35">
            <v>10</v>
          </cell>
          <cell r="BT35">
            <v>0</v>
          </cell>
          <cell r="BU35">
            <v>0</v>
          </cell>
          <cell r="BV35">
            <v>0</v>
          </cell>
          <cell r="BW35">
            <v>90</v>
          </cell>
          <cell r="BX35">
            <v>10</v>
          </cell>
          <cell r="BY35">
            <v>20</v>
          </cell>
          <cell r="BZ35">
            <v>20</v>
          </cell>
          <cell r="CA35">
            <v>20</v>
          </cell>
          <cell r="CB35">
            <v>20</v>
          </cell>
          <cell r="CC35">
            <v>30</v>
          </cell>
          <cell r="CD35">
            <v>10</v>
          </cell>
          <cell r="CE35">
            <v>0</v>
          </cell>
          <cell r="CF35">
            <v>0</v>
          </cell>
          <cell r="CG35">
            <v>0</v>
          </cell>
          <cell r="CH35">
            <v>20</v>
          </cell>
          <cell r="CI35">
            <v>87.5</v>
          </cell>
          <cell r="CJ35">
            <v>25</v>
          </cell>
          <cell r="CK35">
            <v>25</v>
          </cell>
          <cell r="CL35">
            <v>25</v>
          </cell>
          <cell r="CM35">
            <v>12.5</v>
          </cell>
          <cell r="CN35">
            <v>75</v>
          </cell>
          <cell r="CO35">
            <v>0</v>
          </cell>
          <cell r="CP35">
            <v>25</v>
          </cell>
          <cell r="CQ35">
            <v>50</v>
          </cell>
          <cell r="CR35" t="str">
            <v>n/a</v>
          </cell>
          <cell r="CS35" t="str">
            <v>n/a</v>
          </cell>
          <cell r="CT35" t="str">
            <v>n/a</v>
          </cell>
          <cell r="CU35" t="str">
            <v>n/a</v>
          </cell>
          <cell r="CV35" t="str">
            <v>n/a</v>
          </cell>
          <cell r="CW35" t="str">
            <v>n/a</v>
          </cell>
          <cell r="CX35" t="str">
            <v>n/a</v>
          </cell>
          <cell r="CY35" t="str">
            <v>n/a</v>
          </cell>
          <cell r="CZ35" t="str">
            <v>n/a</v>
          </cell>
        </row>
        <row r="36">
          <cell r="A36" t="str">
            <v>QUALCOMM Incorporated</v>
          </cell>
          <cell r="B36">
            <v>101.0348</v>
          </cell>
          <cell r="C36" t="str">
            <v>United States</v>
          </cell>
          <cell r="D36" t="str">
            <v>NasdaqGS:QCOM</v>
          </cell>
          <cell r="E36" t="str">
            <v>Yes</v>
          </cell>
          <cell r="F36">
            <v>100</v>
          </cell>
          <cell r="G36">
            <v>100</v>
          </cell>
          <cell r="H36">
            <v>80</v>
          </cell>
          <cell r="I36">
            <v>20</v>
          </cell>
          <cell r="J36">
            <v>0</v>
          </cell>
          <cell r="K36">
            <v>20</v>
          </cell>
          <cell r="L36">
            <v>20</v>
          </cell>
          <cell r="M36">
            <v>20</v>
          </cell>
          <cell r="N36">
            <v>50</v>
          </cell>
          <cell r="O36">
            <v>25</v>
          </cell>
          <cell r="P36">
            <v>25</v>
          </cell>
          <cell r="Q36">
            <v>75</v>
          </cell>
          <cell r="R36">
            <v>50</v>
          </cell>
          <cell r="S36">
            <v>25</v>
          </cell>
          <cell r="T36">
            <v>25</v>
          </cell>
          <cell r="U36">
            <v>0</v>
          </cell>
          <cell r="V36">
            <v>25</v>
          </cell>
          <cell r="W36">
            <v>62.5</v>
          </cell>
          <cell r="X36">
            <v>12.5</v>
          </cell>
          <cell r="Y36">
            <v>25</v>
          </cell>
          <cell r="Z36">
            <v>12.5</v>
          </cell>
          <cell r="AA36">
            <v>12.5</v>
          </cell>
          <cell r="AB36">
            <v>75</v>
          </cell>
          <cell r="AC36">
            <v>50</v>
          </cell>
          <cell r="AD36">
            <v>25</v>
          </cell>
          <cell r="AE36">
            <v>15</v>
          </cell>
          <cell r="AF36">
            <v>0</v>
          </cell>
          <cell r="AG36">
            <v>15</v>
          </cell>
          <cell r="AH36">
            <v>0</v>
          </cell>
          <cell r="AI36">
            <v>50</v>
          </cell>
          <cell r="AJ36">
            <v>50</v>
          </cell>
          <cell r="AK36">
            <v>100</v>
          </cell>
          <cell r="AL36">
            <v>100</v>
          </cell>
          <cell r="AM36">
            <v>100</v>
          </cell>
          <cell r="AN36">
            <v>100</v>
          </cell>
          <cell r="AO36">
            <v>0</v>
          </cell>
          <cell r="AP36">
            <v>0</v>
          </cell>
          <cell r="AQ36">
            <v>0</v>
          </cell>
          <cell r="AR36">
            <v>0</v>
          </cell>
          <cell r="AS36">
            <v>75</v>
          </cell>
          <cell r="AT36">
            <v>50</v>
          </cell>
          <cell r="AU36">
            <v>25</v>
          </cell>
          <cell r="AV36">
            <v>0</v>
          </cell>
          <cell r="AW36">
            <v>0</v>
          </cell>
          <cell r="AX36">
            <v>0</v>
          </cell>
          <cell r="AY36">
            <v>50</v>
          </cell>
          <cell r="AZ36">
            <v>25</v>
          </cell>
          <cell r="BA36">
            <v>25</v>
          </cell>
          <cell r="BB36">
            <v>0</v>
          </cell>
          <cell r="BC36">
            <v>0</v>
          </cell>
          <cell r="BD36">
            <v>50</v>
          </cell>
          <cell r="BE36">
            <v>50</v>
          </cell>
          <cell r="BF36">
            <v>0</v>
          </cell>
          <cell r="BG36">
            <v>12.5</v>
          </cell>
          <cell r="BH36">
            <v>12.5</v>
          </cell>
          <cell r="BI36">
            <v>0</v>
          </cell>
          <cell r="BJ36">
            <v>0</v>
          </cell>
          <cell r="BK36">
            <v>0</v>
          </cell>
          <cell r="BL36">
            <v>0</v>
          </cell>
          <cell r="BM36">
            <v>0</v>
          </cell>
          <cell r="BN36">
            <v>0</v>
          </cell>
          <cell r="BO36">
            <v>0</v>
          </cell>
          <cell r="BP36">
            <v>0</v>
          </cell>
          <cell r="BQ36">
            <v>20</v>
          </cell>
          <cell r="BR36">
            <v>20</v>
          </cell>
          <cell r="BS36">
            <v>0</v>
          </cell>
          <cell r="BT36">
            <v>0</v>
          </cell>
          <cell r="BU36">
            <v>0</v>
          </cell>
          <cell r="BV36">
            <v>0</v>
          </cell>
          <cell r="BW36">
            <v>60</v>
          </cell>
          <cell r="BX36">
            <v>0</v>
          </cell>
          <cell r="BY36">
            <v>20</v>
          </cell>
          <cell r="BZ36">
            <v>20</v>
          </cell>
          <cell r="CA36">
            <v>20</v>
          </cell>
          <cell r="CB36">
            <v>0</v>
          </cell>
          <cell r="CC36">
            <v>40</v>
          </cell>
          <cell r="CD36">
            <v>20</v>
          </cell>
          <cell r="CE36">
            <v>0</v>
          </cell>
          <cell r="CF36">
            <v>0</v>
          </cell>
          <cell r="CG36">
            <v>20</v>
          </cell>
          <cell r="CH36">
            <v>0</v>
          </cell>
          <cell r="CI36">
            <v>75</v>
          </cell>
          <cell r="CJ36">
            <v>25</v>
          </cell>
          <cell r="CK36">
            <v>25</v>
          </cell>
          <cell r="CL36">
            <v>25</v>
          </cell>
          <cell r="CM36">
            <v>0</v>
          </cell>
          <cell r="CN36">
            <v>0</v>
          </cell>
          <cell r="CO36">
            <v>0</v>
          </cell>
          <cell r="CP36">
            <v>0</v>
          </cell>
          <cell r="CQ36">
            <v>0</v>
          </cell>
          <cell r="CR36" t="str">
            <v>n/a</v>
          </cell>
          <cell r="CS36" t="str">
            <v>n/a</v>
          </cell>
          <cell r="CT36" t="str">
            <v>n/a</v>
          </cell>
          <cell r="CU36" t="str">
            <v>n/a</v>
          </cell>
          <cell r="CV36" t="str">
            <v>n/a</v>
          </cell>
          <cell r="CW36" t="str">
            <v>n/a</v>
          </cell>
          <cell r="CX36" t="str">
            <v>n/a</v>
          </cell>
          <cell r="CY36" t="str">
            <v>n/a</v>
          </cell>
          <cell r="CZ36" t="str">
            <v>n/a</v>
          </cell>
        </row>
        <row r="37">
          <cell r="A37" t="str">
            <v>Samsung Electronics Co. Ltd.</v>
          </cell>
          <cell r="B37">
            <v>309.60737999999998</v>
          </cell>
          <cell r="C37" t="str">
            <v>South Korea</v>
          </cell>
          <cell r="D37" t="str">
            <v>KOSE:A005930</v>
          </cell>
          <cell r="E37" t="str">
            <v>Yes</v>
          </cell>
          <cell r="F37">
            <v>100</v>
          </cell>
          <cell r="G37">
            <v>100</v>
          </cell>
          <cell r="H37">
            <v>100</v>
          </cell>
          <cell r="I37">
            <v>20</v>
          </cell>
          <cell r="J37">
            <v>20</v>
          </cell>
          <cell r="K37">
            <v>20</v>
          </cell>
          <cell r="L37">
            <v>20</v>
          </cell>
          <cell r="M37">
            <v>20</v>
          </cell>
          <cell r="N37">
            <v>75</v>
          </cell>
          <cell r="O37">
            <v>50</v>
          </cell>
          <cell r="P37">
            <v>25</v>
          </cell>
          <cell r="Q37">
            <v>100</v>
          </cell>
          <cell r="R37">
            <v>50</v>
          </cell>
          <cell r="S37">
            <v>50</v>
          </cell>
          <cell r="T37">
            <v>75</v>
          </cell>
          <cell r="U37">
            <v>25</v>
          </cell>
          <cell r="V37">
            <v>50</v>
          </cell>
          <cell r="W37">
            <v>12.5</v>
          </cell>
          <cell r="X37">
            <v>0</v>
          </cell>
          <cell r="Y37">
            <v>12.5</v>
          </cell>
          <cell r="Z37">
            <v>0</v>
          </cell>
          <cell r="AA37">
            <v>0</v>
          </cell>
          <cell r="AB37">
            <v>50</v>
          </cell>
          <cell r="AC37">
            <v>25</v>
          </cell>
          <cell r="AD37">
            <v>25</v>
          </cell>
          <cell r="AE37">
            <v>45</v>
          </cell>
          <cell r="AF37">
            <v>15</v>
          </cell>
          <cell r="AG37">
            <v>30</v>
          </cell>
          <cell r="AH37">
            <v>0</v>
          </cell>
          <cell r="AI37">
            <v>100</v>
          </cell>
          <cell r="AJ37">
            <v>100</v>
          </cell>
          <cell r="AK37">
            <v>100</v>
          </cell>
          <cell r="AL37">
            <v>100</v>
          </cell>
          <cell r="AM37">
            <v>100</v>
          </cell>
          <cell r="AN37">
            <v>100</v>
          </cell>
          <cell r="AO37">
            <v>30</v>
          </cell>
          <cell r="AP37">
            <v>0</v>
          </cell>
          <cell r="AQ37">
            <v>15</v>
          </cell>
          <cell r="AR37">
            <v>15</v>
          </cell>
          <cell r="AS37">
            <v>75</v>
          </cell>
          <cell r="AT37">
            <v>25</v>
          </cell>
          <cell r="AU37">
            <v>50</v>
          </cell>
          <cell r="AV37">
            <v>100</v>
          </cell>
          <cell r="AW37">
            <v>50</v>
          </cell>
          <cell r="AX37">
            <v>50</v>
          </cell>
          <cell r="AY37">
            <v>100</v>
          </cell>
          <cell r="AZ37">
            <v>25</v>
          </cell>
          <cell r="BA37">
            <v>25</v>
          </cell>
          <cell r="BB37">
            <v>25</v>
          </cell>
          <cell r="BC37">
            <v>25</v>
          </cell>
          <cell r="BD37">
            <v>100</v>
          </cell>
          <cell r="BE37">
            <v>50</v>
          </cell>
          <cell r="BF37">
            <v>50</v>
          </cell>
          <cell r="BG37">
            <v>0</v>
          </cell>
          <cell r="BH37">
            <v>0</v>
          </cell>
          <cell r="BI37">
            <v>0</v>
          </cell>
          <cell r="BJ37">
            <v>0</v>
          </cell>
          <cell r="BK37">
            <v>0</v>
          </cell>
          <cell r="BL37">
            <v>0</v>
          </cell>
          <cell r="BM37">
            <v>0</v>
          </cell>
          <cell r="BN37">
            <v>0</v>
          </cell>
          <cell r="BO37">
            <v>0</v>
          </cell>
          <cell r="BP37">
            <v>0</v>
          </cell>
          <cell r="BQ37">
            <v>70</v>
          </cell>
          <cell r="BR37">
            <v>10</v>
          </cell>
          <cell r="BS37">
            <v>20</v>
          </cell>
          <cell r="BT37">
            <v>10</v>
          </cell>
          <cell r="BU37">
            <v>20</v>
          </cell>
          <cell r="BV37">
            <v>10</v>
          </cell>
          <cell r="BW37">
            <v>70</v>
          </cell>
          <cell r="BX37">
            <v>20</v>
          </cell>
          <cell r="BY37">
            <v>10</v>
          </cell>
          <cell r="BZ37">
            <v>20</v>
          </cell>
          <cell r="CA37">
            <v>0</v>
          </cell>
          <cell r="CB37">
            <v>20</v>
          </cell>
          <cell r="CC37">
            <v>50</v>
          </cell>
          <cell r="CD37">
            <v>10</v>
          </cell>
          <cell r="CE37">
            <v>0</v>
          </cell>
          <cell r="CF37">
            <v>0</v>
          </cell>
          <cell r="CG37">
            <v>20</v>
          </cell>
          <cell r="CH37">
            <v>20</v>
          </cell>
          <cell r="CI37">
            <v>62.5</v>
          </cell>
          <cell r="CJ37">
            <v>12.5</v>
          </cell>
          <cell r="CK37">
            <v>25</v>
          </cell>
          <cell r="CL37">
            <v>0</v>
          </cell>
          <cell r="CM37">
            <v>25</v>
          </cell>
          <cell r="CN37">
            <v>37.5</v>
          </cell>
          <cell r="CO37">
            <v>1</v>
          </cell>
          <cell r="CP37" t="str">
            <v>n/a</v>
          </cell>
          <cell r="CQ37" t="str">
            <v>n/a</v>
          </cell>
          <cell r="CR37" t="str">
            <v>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v>
          </cell>
          <cell r="CS37">
            <v>12.5</v>
          </cell>
          <cell r="CT37">
            <v>12.5</v>
          </cell>
          <cell r="CU37">
            <v>12.5</v>
          </cell>
          <cell r="CV37">
            <v>0</v>
          </cell>
          <cell r="CW37" t="str">
            <v>n/a</v>
          </cell>
          <cell r="CX37" t="str">
            <v>n/a</v>
          </cell>
          <cell r="CY37" t="str">
            <v>n/a</v>
          </cell>
          <cell r="CZ37" t="str">
            <v>n/a</v>
          </cell>
        </row>
        <row r="38">
          <cell r="A38" t="str">
            <v>SK Hynix Inc.</v>
          </cell>
          <cell r="B38">
            <v>48.557989999999997</v>
          </cell>
          <cell r="C38" t="str">
            <v>South Korea</v>
          </cell>
          <cell r="D38" t="str">
            <v>KOSE:A000660</v>
          </cell>
          <cell r="E38" t="str">
            <v>Yes</v>
          </cell>
          <cell r="F38">
            <v>100</v>
          </cell>
          <cell r="G38">
            <v>100</v>
          </cell>
          <cell r="H38">
            <v>50</v>
          </cell>
          <cell r="I38">
            <v>20</v>
          </cell>
          <cell r="J38">
            <v>0</v>
          </cell>
          <cell r="K38">
            <v>20</v>
          </cell>
          <cell r="L38">
            <v>0</v>
          </cell>
          <cell r="M38">
            <v>10</v>
          </cell>
          <cell r="N38">
            <v>0</v>
          </cell>
          <cell r="O38">
            <v>0</v>
          </cell>
          <cell r="P38">
            <v>0</v>
          </cell>
          <cell r="Q38">
            <v>0</v>
          </cell>
          <cell r="R38">
            <v>0</v>
          </cell>
          <cell r="S38">
            <v>0</v>
          </cell>
          <cell r="T38">
            <v>25</v>
          </cell>
          <cell r="U38">
            <v>0</v>
          </cell>
          <cell r="V38">
            <v>25</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100</v>
          </cell>
          <cell r="AN38">
            <v>100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60</v>
          </cell>
          <cell r="BX38">
            <v>0</v>
          </cell>
          <cell r="BY38">
            <v>20</v>
          </cell>
          <cell r="BZ38">
            <v>20</v>
          </cell>
          <cell r="CA38">
            <v>20</v>
          </cell>
          <cell r="CB38">
            <v>0</v>
          </cell>
          <cell r="CC38">
            <v>20</v>
          </cell>
          <cell r="CD38">
            <v>0</v>
          </cell>
          <cell r="CE38">
            <v>0</v>
          </cell>
          <cell r="CF38">
            <v>0</v>
          </cell>
          <cell r="CG38">
            <v>20</v>
          </cell>
          <cell r="CH38">
            <v>0</v>
          </cell>
          <cell r="CI38">
            <v>62.5</v>
          </cell>
          <cell r="CJ38">
            <v>25</v>
          </cell>
          <cell r="CK38">
            <v>25</v>
          </cell>
          <cell r="CL38">
            <v>0</v>
          </cell>
          <cell r="CM38">
            <v>12.5</v>
          </cell>
          <cell r="CN38">
            <v>0</v>
          </cell>
          <cell r="CO38">
            <v>0</v>
          </cell>
          <cell r="CP38">
            <v>0</v>
          </cell>
          <cell r="CQ38">
            <v>0</v>
          </cell>
          <cell r="CR38" t="str">
            <v>n/a</v>
          </cell>
          <cell r="CS38" t="str">
            <v>n/a</v>
          </cell>
          <cell r="CT38" t="str">
            <v>n/a</v>
          </cell>
          <cell r="CU38" t="str">
            <v>n/a</v>
          </cell>
          <cell r="CV38" t="str">
            <v>n/a</v>
          </cell>
          <cell r="CW38" t="str">
            <v>n/a</v>
          </cell>
          <cell r="CX38" t="str">
            <v>n/a</v>
          </cell>
          <cell r="CY38" t="str">
            <v>n/a</v>
          </cell>
          <cell r="CZ38" t="str">
            <v>n/a</v>
          </cell>
        </row>
        <row r="39">
          <cell r="A39" t="str">
            <v>Skyworks Solutions, Inc.</v>
          </cell>
          <cell r="B39">
            <v>17.737669999999998</v>
          </cell>
          <cell r="C39" t="str">
            <v>United States</v>
          </cell>
          <cell r="D39" t="str">
            <v>NasdaqGS:SWKS</v>
          </cell>
          <cell r="E39" t="str">
            <v>No</v>
          </cell>
          <cell r="F39">
            <v>100</v>
          </cell>
          <cell r="G39">
            <v>100</v>
          </cell>
          <cell r="H39">
            <v>80</v>
          </cell>
          <cell r="I39">
            <v>20</v>
          </cell>
          <cell r="J39">
            <v>0</v>
          </cell>
          <cell r="K39">
            <v>20</v>
          </cell>
          <cell r="L39">
            <v>20</v>
          </cell>
          <cell r="M39">
            <v>20</v>
          </cell>
          <cell r="N39">
            <v>0</v>
          </cell>
          <cell r="O39">
            <v>0</v>
          </cell>
          <cell r="P39">
            <v>0</v>
          </cell>
          <cell r="Q39">
            <v>25</v>
          </cell>
          <cell r="R39">
            <v>25</v>
          </cell>
          <cell r="S39">
            <v>0</v>
          </cell>
          <cell r="T39">
            <v>25</v>
          </cell>
          <cell r="U39">
            <v>0</v>
          </cell>
          <cell r="V39">
            <v>25</v>
          </cell>
          <cell r="W39">
            <v>62.5</v>
          </cell>
          <cell r="X39">
            <v>12.5</v>
          </cell>
          <cell r="Y39">
            <v>25</v>
          </cell>
          <cell r="Z39">
            <v>25</v>
          </cell>
          <cell r="AA39">
            <v>0</v>
          </cell>
          <cell r="AB39">
            <v>0</v>
          </cell>
          <cell r="AC39">
            <v>0</v>
          </cell>
          <cell r="AD39">
            <v>0</v>
          </cell>
          <cell r="AE39">
            <v>0</v>
          </cell>
          <cell r="AF39">
            <v>0</v>
          </cell>
          <cell r="AG39">
            <v>0</v>
          </cell>
          <cell r="AH39">
            <v>0</v>
          </cell>
          <cell r="AI39">
            <v>0</v>
          </cell>
          <cell r="AJ39">
            <v>0</v>
          </cell>
          <cell r="AK39">
            <v>50</v>
          </cell>
          <cell r="AL39">
            <v>50</v>
          </cell>
          <cell r="AM39">
            <v>100</v>
          </cell>
          <cell r="AN39">
            <v>100</v>
          </cell>
          <cell r="AO39">
            <v>0</v>
          </cell>
          <cell r="AP39">
            <v>0</v>
          </cell>
          <cell r="AQ39">
            <v>0</v>
          </cell>
          <cell r="AR39">
            <v>0</v>
          </cell>
          <cell r="AS39">
            <v>75</v>
          </cell>
          <cell r="AT39">
            <v>50</v>
          </cell>
          <cell r="AU39">
            <v>25</v>
          </cell>
          <cell r="AV39">
            <v>0</v>
          </cell>
          <cell r="AW39">
            <v>0</v>
          </cell>
          <cell r="AX39">
            <v>0</v>
          </cell>
          <cell r="AY39">
            <v>50</v>
          </cell>
          <cell r="AZ39">
            <v>25</v>
          </cell>
          <cell r="BA39">
            <v>25</v>
          </cell>
          <cell r="BB39">
            <v>0</v>
          </cell>
          <cell r="BC39">
            <v>0</v>
          </cell>
          <cell r="BD39">
            <v>50</v>
          </cell>
          <cell r="BE39">
            <v>50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60</v>
          </cell>
          <cell r="BX39">
            <v>0</v>
          </cell>
          <cell r="BY39">
            <v>20</v>
          </cell>
          <cell r="BZ39">
            <v>20</v>
          </cell>
          <cell r="CA39">
            <v>20</v>
          </cell>
          <cell r="CB39">
            <v>0</v>
          </cell>
          <cell r="CC39">
            <v>20</v>
          </cell>
          <cell r="CD39">
            <v>0</v>
          </cell>
          <cell r="CE39">
            <v>0</v>
          </cell>
          <cell r="CF39">
            <v>0</v>
          </cell>
          <cell r="CG39">
            <v>20</v>
          </cell>
          <cell r="CH39">
            <v>0</v>
          </cell>
          <cell r="CI39">
            <v>75</v>
          </cell>
          <cell r="CJ39">
            <v>25</v>
          </cell>
          <cell r="CK39">
            <v>25</v>
          </cell>
          <cell r="CL39">
            <v>25</v>
          </cell>
          <cell r="CM39">
            <v>0</v>
          </cell>
          <cell r="CN39">
            <v>0</v>
          </cell>
          <cell r="CO39">
            <v>0</v>
          </cell>
          <cell r="CP39">
            <v>0</v>
          </cell>
          <cell r="CQ39">
            <v>0</v>
          </cell>
          <cell r="CR39" t="str">
            <v>n/a</v>
          </cell>
          <cell r="CS39" t="str">
            <v>n/a</v>
          </cell>
          <cell r="CT39" t="str">
            <v>n/a</v>
          </cell>
          <cell r="CU39" t="str">
            <v>n/a</v>
          </cell>
          <cell r="CV39" t="str">
            <v>n/a</v>
          </cell>
          <cell r="CW39" t="str">
            <v>n/a</v>
          </cell>
          <cell r="CX39" t="str">
            <v>n/a</v>
          </cell>
          <cell r="CY39" t="str">
            <v>n/a</v>
          </cell>
          <cell r="CZ39" t="str">
            <v>n/a</v>
          </cell>
        </row>
        <row r="40">
          <cell r="A40" t="str">
            <v>Taiwan Semiconductor Manufacturing Company Limited</v>
          </cell>
          <cell r="B40">
            <v>226.70301000000001</v>
          </cell>
          <cell r="C40" t="str">
            <v>Taiwan</v>
          </cell>
          <cell r="D40" t="str">
            <v>TSEC:2330</v>
          </cell>
          <cell r="E40" t="str">
            <v>Yes</v>
          </cell>
          <cell r="F40">
            <v>100</v>
          </cell>
          <cell r="G40">
            <v>100</v>
          </cell>
          <cell r="H40">
            <v>80</v>
          </cell>
          <cell r="I40">
            <v>20</v>
          </cell>
          <cell r="J40">
            <v>0</v>
          </cell>
          <cell r="K40">
            <v>20</v>
          </cell>
          <cell r="L40">
            <v>20</v>
          </cell>
          <cell r="M40">
            <v>20</v>
          </cell>
          <cell r="N40">
            <v>100</v>
          </cell>
          <cell r="O40">
            <v>50</v>
          </cell>
          <cell r="P40">
            <v>50</v>
          </cell>
          <cell r="Q40">
            <v>50</v>
          </cell>
          <cell r="R40">
            <v>25</v>
          </cell>
          <cell r="S40">
            <v>25</v>
          </cell>
          <cell r="T40">
            <v>25</v>
          </cell>
          <cell r="U40">
            <v>0</v>
          </cell>
          <cell r="V40">
            <v>25</v>
          </cell>
          <cell r="W40">
            <v>62.5</v>
          </cell>
          <cell r="X40">
            <v>12.5</v>
          </cell>
          <cell r="Y40">
            <v>25</v>
          </cell>
          <cell r="Z40">
            <v>25</v>
          </cell>
          <cell r="AA40">
            <v>0</v>
          </cell>
          <cell r="AB40">
            <v>75</v>
          </cell>
          <cell r="AC40">
            <v>50</v>
          </cell>
          <cell r="AD40">
            <v>25</v>
          </cell>
          <cell r="AE40">
            <v>45</v>
          </cell>
          <cell r="AF40">
            <v>0</v>
          </cell>
          <cell r="AG40">
            <v>30</v>
          </cell>
          <cell r="AH40">
            <v>15</v>
          </cell>
          <cell r="AI40">
            <v>50</v>
          </cell>
          <cell r="AJ40">
            <v>50</v>
          </cell>
          <cell r="AK40">
            <v>100</v>
          </cell>
          <cell r="AL40">
            <v>100</v>
          </cell>
          <cell r="AM40">
            <v>100</v>
          </cell>
          <cell r="AN40">
            <v>100</v>
          </cell>
          <cell r="AO40">
            <v>0</v>
          </cell>
          <cell r="AP40">
            <v>0</v>
          </cell>
          <cell r="AQ40">
            <v>0</v>
          </cell>
          <cell r="AR40">
            <v>0</v>
          </cell>
          <cell r="AS40">
            <v>100</v>
          </cell>
          <cell r="AT40">
            <v>50</v>
          </cell>
          <cell r="AU40">
            <v>50</v>
          </cell>
          <cell r="AV40">
            <v>0</v>
          </cell>
          <cell r="AW40">
            <v>0</v>
          </cell>
          <cell r="AX40">
            <v>0</v>
          </cell>
          <cell r="AY40">
            <v>50</v>
          </cell>
          <cell r="AZ40">
            <v>25</v>
          </cell>
          <cell r="BA40">
            <v>25</v>
          </cell>
          <cell r="BB40">
            <v>0</v>
          </cell>
          <cell r="BC40">
            <v>0</v>
          </cell>
          <cell r="BD40">
            <v>25</v>
          </cell>
          <cell r="BE40">
            <v>25</v>
          </cell>
          <cell r="BF40">
            <v>0</v>
          </cell>
          <cell r="BG40">
            <v>0</v>
          </cell>
          <cell r="BH40">
            <v>0</v>
          </cell>
          <cell r="BI40">
            <v>0</v>
          </cell>
          <cell r="BJ40">
            <v>0</v>
          </cell>
          <cell r="BK40">
            <v>0</v>
          </cell>
          <cell r="BL40">
            <v>0</v>
          </cell>
          <cell r="BM40">
            <v>0</v>
          </cell>
          <cell r="BN40">
            <v>0</v>
          </cell>
          <cell r="BO40">
            <v>0</v>
          </cell>
          <cell r="BP40">
            <v>0</v>
          </cell>
          <cell r="BQ40">
            <v>10</v>
          </cell>
          <cell r="BR40">
            <v>10</v>
          </cell>
          <cell r="BS40">
            <v>0</v>
          </cell>
          <cell r="BT40">
            <v>0</v>
          </cell>
          <cell r="BU40">
            <v>0</v>
          </cell>
          <cell r="BV40">
            <v>0</v>
          </cell>
          <cell r="BW40">
            <v>60</v>
          </cell>
          <cell r="BX40">
            <v>0</v>
          </cell>
          <cell r="BY40">
            <v>20</v>
          </cell>
          <cell r="BZ40">
            <v>20</v>
          </cell>
          <cell r="CA40">
            <v>20</v>
          </cell>
          <cell r="CB40">
            <v>0</v>
          </cell>
          <cell r="CC40">
            <v>60</v>
          </cell>
          <cell r="CD40">
            <v>20</v>
          </cell>
          <cell r="CE40">
            <v>0</v>
          </cell>
          <cell r="CF40">
            <v>0</v>
          </cell>
          <cell r="CG40">
            <v>20</v>
          </cell>
          <cell r="CH40">
            <v>20</v>
          </cell>
          <cell r="CI40">
            <v>75</v>
          </cell>
          <cell r="CJ40">
            <v>25</v>
          </cell>
          <cell r="CK40">
            <v>25</v>
          </cell>
          <cell r="CL40">
            <v>25</v>
          </cell>
          <cell r="CM40">
            <v>0</v>
          </cell>
          <cell r="CN40">
            <v>25</v>
          </cell>
          <cell r="CO40">
            <v>0</v>
          </cell>
          <cell r="CP40">
            <v>0</v>
          </cell>
          <cell r="CQ40">
            <v>25</v>
          </cell>
          <cell r="CR40" t="str">
            <v>n/a</v>
          </cell>
          <cell r="CS40" t="str">
            <v>n/a</v>
          </cell>
          <cell r="CT40" t="str">
            <v>n/a</v>
          </cell>
          <cell r="CU40" t="str">
            <v>n/a</v>
          </cell>
          <cell r="CV40" t="str">
            <v>n/a</v>
          </cell>
          <cell r="CW40" t="str">
            <v>n/a</v>
          </cell>
          <cell r="CX40" t="str">
            <v>n/a</v>
          </cell>
          <cell r="CY40" t="str">
            <v>n/a</v>
          </cell>
          <cell r="CZ40" t="str">
            <v>n/a</v>
          </cell>
        </row>
        <row r="41">
          <cell r="A41" t="str">
            <v>TE Connectivity Ltd.</v>
          </cell>
          <cell r="B41">
            <v>36.009190000000004</v>
          </cell>
          <cell r="C41" t="str">
            <v>Switzerland</v>
          </cell>
          <cell r="D41" t="str">
            <v>NYSE:TEL</v>
          </cell>
          <cell r="E41" t="str">
            <v>No</v>
          </cell>
          <cell r="F41">
            <v>100</v>
          </cell>
          <cell r="G41">
            <v>100</v>
          </cell>
          <cell r="H41">
            <v>100</v>
          </cell>
          <cell r="I41">
            <v>20</v>
          </cell>
          <cell r="J41">
            <v>20</v>
          </cell>
          <cell r="K41">
            <v>20</v>
          </cell>
          <cell r="L41">
            <v>20</v>
          </cell>
          <cell r="M41">
            <v>20</v>
          </cell>
          <cell r="N41">
            <v>50</v>
          </cell>
          <cell r="O41">
            <v>50</v>
          </cell>
          <cell r="P41">
            <v>0</v>
          </cell>
          <cell r="Q41">
            <v>50</v>
          </cell>
          <cell r="R41">
            <v>25</v>
          </cell>
          <cell r="S41">
            <v>25</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50</v>
          </cell>
          <cell r="AN41">
            <v>50</v>
          </cell>
          <cell r="AO41">
            <v>0</v>
          </cell>
          <cell r="AP41">
            <v>0</v>
          </cell>
          <cell r="AQ41">
            <v>0</v>
          </cell>
          <cell r="AR41">
            <v>0</v>
          </cell>
          <cell r="AS41">
            <v>0</v>
          </cell>
          <cell r="AT41">
            <v>0</v>
          </cell>
          <cell r="AU41">
            <v>0</v>
          </cell>
          <cell r="AV41">
            <v>0</v>
          </cell>
          <cell r="AW41">
            <v>0</v>
          </cell>
          <cell r="AX41">
            <v>0</v>
          </cell>
          <cell r="AY41">
            <v>25</v>
          </cell>
          <cell r="AZ41">
            <v>0</v>
          </cell>
          <cell r="BA41">
            <v>25</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40</v>
          </cell>
          <cell r="BR41">
            <v>20</v>
          </cell>
          <cell r="BS41">
            <v>10</v>
          </cell>
          <cell r="BT41">
            <v>0</v>
          </cell>
          <cell r="BU41">
            <v>0</v>
          </cell>
          <cell r="BV41">
            <v>10</v>
          </cell>
          <cell r="BW41">
            <v>10</v>
          </cell>
          <cell r="BX41">
            <v>0</v>
          </cell>
          <cell r="BY41">
            <v>10</v>
          </cell>
          <cell r="BZ41">
            <v>0</v>
          </cell>
          <cell r="CA41">
            <v>0</v>
          </cell>
          <cell r="CB41">
            <v>0</v>
          </cell>
          <cell r="CC41">
            <v>10</v>
          </cell>
          <cell r="CD41">
            <v>10</v>
          </cell>
          <cell r="CE41">
            <v>0</v>
          </cell>
          <cell r="CF41">
            <v>0</v>
          </cell>
          <cell r="CG41">
            <v>0</v>
          </cell>
          <cell r="CH41">
            <v>0</v>
          </cell>
          <cell r="CI41">
            <v>37.5</v>
          </cell>
          <cell r="CJ41">
            <v>12.5</v>
          </cell>
          <cell r="CK41">
            <v>25</v>
          </cell>
          <cell r="CL41">
            <v>0</v>
          </cell>
          <cell r="CM41">
            <v>0</v>
          </cell>
          <cell r="CN41">
            <v>0</v>
          </cell>
          <cell r="CO41">
            <v>0</v>
          </cell>
          <cell r="CP41">
            <v>0</v>
          </cell>
          <cell r="CQ41">
            <v>0</v>
          </cell>
          <cell r="CR41" t="str">
            <v>n/a</v>
          </cell>
          <cell r="CS41" t="str">
            <v>n/a</v>
          </cell>
          <cell r="CT41" t="str">
            <v>n/a</v>
          </cell>
          <cell r="CU41" t="str">
            <v>n/a</v>
          </cell>
          <cell r="CV41" t="str">
            <v>n/a</v>
          </cell>
          <cell r="CW41" t="str">
            <v>n/a</v>
          </cell>
          <cell r="CX41" t="str">
            <v>n/a</v>
          </cell>
          <cell r="CY41" t="str">
            <v>n/a</v>
          </cell>
          <cell r="CZ41" t="str">
            <v>n/a</v>
          </cell>
        </row>
        <row r="42">
          <cell r="A42" t="str">
            <v>Texas Instruments Incorporated</v>
          </cell>
          <cell r="B42">
            <v>107.82302</v>
          </cell>
          <cell r="C42" t="str">
            <v>United States</v>
          </cell>
          <cell r="D42" t="str">
            <v>NasdaqGS:TXN</v>
          </cell>
          <cell r="E42" t="str">
            <v>Yes</v>
          </cell>
          <cell r="F42">
            <v>100</v>
          </cell>
          <cell r="G42">
            <v>100</v>
          </cell>
          <cell r="H42">
            <v>70</v>
          </cell>
          <cell r="I42">
            <v>20</v>
          </cell>
          <cell r="J42">
            <v>20</v>
          </cell>
          <cell r="K42">
            <v>0</v>
          </cell>
          <cell r="L42">
            <v>20</v>
          </cell>
          <cell r="M42">
            <v>10</v>
          </cell>
          <cell r="N42">
            <v>75</v>
          </cell>
          <cell r="O42">
            <v>50</v>
          </cell>
          <cell r="P42">
            <v>25</v>
          </cell>
          <cell r="Q42">
            <v>75</v>
          </cell>
          <cell r="R42">
            <v>50</v>
          </cell>
          <cell r="S42">
            <v>25</v>
          </cell>
          <cell r="T42">
            <v>25</v>
          </cell>
          <cell r="U42">
            <v>0</v>
          </cell>
          <cell r="V42">
            <v>25</v>
          </cell>
          <cell r="W42">
            <v>37.5</v>
          </cell>
          <cell r="X42">
            <v>0</v>
          </cell>
          <cell r="Y42">
            <v>25</v>
          </cell>
          <cell r="Z42">
            <v>12.5</v>
          </cell>
          <cell r="AA42">
            <v>0</v>
          </cell>
          <cell r="AB42">
            <v>0</v>
          </cell>
          <cell r="AC42">
            <v>0</v>
          </cell>
          <cell r="AD42">
            <v>0</v>
          </cell>
          <cell r="AE42">
            <v>0</v>
          </cell>
          <cell r="AF42">
            <v>0</v>
          </cell>
          <cell r="AG42">
            <v>0</v>
          </cell>
          <cell r="AH42">
            <v>0</v>
          </cell>
          <cell r="AI42">
            <v>50</v>
          </cell>
          <cell r="AJ42">
            <v>50</v>
          </cell>
          <cell r="AK42">
            <v>50</v>
          </cell>
          <cell r="AL42">
            <v>50</v>
          </cell>
          <cell r="AM42">
            <v>100</v>
          </cell>
          <cell r="AN42">
            <v>100</v>
          </cell>
          <cell r="AO42">
            <v>0</v>
          </cell>
          <cell r="AP42">
            <v>0</v>
          </cell>
          <cell r="AQ42">
            <v>0</v>
          </cell>
          <cell r="AR42">
            <v>0</v>
          </cell>
          <cell r="AS42">
            <v>75</v>
          </cell>
          <cell r="AT42">
            <v>50</v>
          </cell>
          <cell r="AU42">
            <v>25</v>
          </cell>
          <cell r="AV42">
            <v>0</v>
          </cell>
          <cell r="AW42">
            <v>0</v>
          </cell>
          <cell r="AX42">
            <v>0</v>
          </cell>
          <cell r="AY42">
            <v>50</v>
          </cell>
          <cell r="AZ42">
            <v>25</v>
          </cell>
          <cell r="BA42">
            <v>25</v>
          </cell>
          <cell r="BB42">
            <v>0</v>
          </cell>
          <cell r="BC42">
            <v>0</v>
          </cell>
          <cell r="BD42">
            <v>50</v>
          </cell>
          <cell r="BE42">
            <v>50</v>
          </cell>
          <cell r="BF42">
            <v>0</v>
          </cell>
          <cell r="BG42">
            <v>0</v>
          </cell>
          <cell r="BH42">
            <v>0</v>
          </cell>
          <cell r="BI42">
            <v>0</v>
          </cell>
          <cell r="BJ42">
            <v>0</v>
          </cell>
          <cell r="BK42">
            <v>0</v>
          </cell>
          <cell r="BL42">
            <v>0</v>
          </cell>
          <cell r="BM42">
            <v>0</v>
          </cell>
          <cell r="BN42">
            <v>0</v>
          </cell>
          <cell r="BO42">
            <v>0</v>
          </cell>
          <cell r="BP42">
            <v>0</v>
          </cell>
          <cell r="BQ42">
            <v>10</v>
          </cell>
          <cell r="BR42">
            <v>10</v>
          </cell>
          <cell r="BS42">
            <v>0</v>
          </cell>
          <cell r="BT42">
            <v>0</v>
          </cell>
          <cell r="BU42">
            <v>0</v>
          </cell>
          <cell r="BV42">
            <v>0</v>
          </cell>
          <cell r="BW42">
            <v>60</v>
          </cell>
          <cell r="BX42">
            <v>0</v>
          </cell>
          <cell r="BY42">
            <v>20</v>
          </cell>
          <cell r="BZ42">
            <v>20</v>
          </cell>
          <cell r="CA42">
            <v>20</v>
          </cell>
          <cell r="CB42">
            <v>0</v>
          </cell>
          <cell r="CC42">
            <v>30</v>
          </cell>
          <cell r="CD42">
            <v>0</v>
          </cell>
          <cell r="CE42">
            <v>0</v>
          </cell>
          <cell r="CF42">
            <v>0</v>
          </cell>
          <cell r="CG42">
            <v>20</v>
          </cell>
          <cell r="CH42">
            <v>10</v>
          </cell>
          <cell r="CI42">
            <v>75</v>
          </cell>
          <cell r="CJ42">
            <v>25</v>
          </cell>
          <cell r="CK42">
            <v>25</v>
          </cell>
          <cell r="CL42">
            <v>25</v>
          </cell>
          <cell r="CM42">
            <v>0</v>
          </cell>
          <cell r="CN42">
            <v>0</v>
          </cell>
          <cell r="CO42">
            <v>0</v>
          </cell>
          <cell r="CP42">
            <v>0</v>
          </cell>
          <cell r="CQ42">
            <v>0</v>
          </cell>
          <cell r="CR42" t="str">
            <v>n/a</v>
          </cell>
          <cell r="CS42" t="str">
            <v>n/a</v>
          </cell>
          <cell r="CT42" t="str">
            <v>n/a</v>
          </cell>
          <cell r="CU42" t="str">
            <v>n/a</v>
          </cell>
          <cell r="CV42" t="str">
            <v>n/a</v>
          </cell>
          <cell r="CW42" t="str">
            <v>n/a</v>
          </cell>
          <cell r="CX42" t="str">
            <v>n/a</v>
          </cell>
          <cell r="CY42" t="str">
            <v>n/a</v>
          </cell>
          <cell r="CZ42" t="str">
            <v>n/a</v>
          </cell>
        </row>
        <row r="43">
          <cell r="A43" t="str">
            <v>Tokyo Electron Limited</v>
          </cell>
          <cell r="B43">
            <v>30.728830000000002</v>
          </cell>
          <cell r="C43" t="str">
            <v>Japan</v>
          </cell>
          <cell r="D43" t="str">
            <v>TSE:8035</v>
          </cell>
          <cell r="E43" t="str">
            <v>No</v>
          </cell>
          <cell r="F43">
            <v>100</v>
          </cell>
          <cell r="G43">
            <v>100</v>
          </cell>
          <cell r="H43">
            <v>100</v>
          </cell>
          <cell r="I43">
            <v>20</v>
          </cell>
          <cell r="J43">
            <v>20</v>
          </cell>
          <cell r="K43">
            <v>20</v>
          </cell>
          <cell r="L43">
            <v>20</v>
          </cell>
          <cell r="M43">
            <v>20</v>
          </cell>
          <cell r="N43">
            <v>25</v>
          </cell>
          <cell r="O43">
            <v>25</v>
          </cell>
          <cell r="P43">
            <v>0</v>
          </cell>
          <cell r="Q43">
            <v>0</v>
          </cell>
          <cell r="R43">
            <v>0</v>
          </cell>
          <cell r="S43">
            <v>0</v>
          </cell>
          <cell r="T43">
            <v>25</v>
          </cell>
          <cell r="U43">
            <v>0</v>
          </cell>
          <cell r="V43">
            <v>25</v>
          </cell>
          <cell r="W43">
            <v>12.5</v>
          </cell>
          <cell r="X43">
            <v>0</v>
          </cell>
          <cell r="Y43">
            <v>0</v>
          </cell>
          <cell r="Z43">
            <v>12.5</v>
          </cell>
          <cell r="AA43">
            <v>0</v>
          </cell>
          <cell r="AB43">
            <v>0</v>
          </cell>
          <cell r="AC43">
            <v>0</v>
          </cell>
          <cell r="AD43">
            <v>0</v>
          </cell>
          <cell r="AE43">
            <v>0</v>
          </cell>
          <cell r="AF43">
            <v>0</v>
          </cell>
          <cell r="AG43">
            <v>0</v>
          </cell>
          <cell r="AH43">
            <v>0</v>
          </cell>
          <cell r="AI43">
            <v>50</v>
          </cell>
          <cell r="AJ43">
            <v>50</v>
          </cell>
          <cell r="AK43">
            <v>0</v>
          </cell>
          <cell r="AL43">
            <v>0</v>
          </cell>
          <cell r="AM43">
            <v>100</v>
          </cell>
          <cell r="AN43">
            <v>100</v>
          </cell>
          <cell r="AO43">
            <v>0</v>
          </cell>
          <cell r="AP43">
            <v>0</v>
          </cell>
          <cell r="AQ43">
            <v>0</v>
          </cell>
          <cell r="AR43">
            <v>0</v>
          </cell>
          <cell r="AS43">
            <v>75</v>
          </cell>
          <cell r="AT43">
            <v>50</v>
          </cell>
          <cell r="AU43">
            <v>25</v>
          </cell>
          <cell r="AV43">
            <v>0</v>
          </cell>
          <cell r="AW43">
            <v>0</v>
          </cell>
          <cell r="AX43">
            <v>0</v>
          </cell>
          <cell r="AY43">
            <v>50</v>
          </cell>
          <cell r="AZ43">
            <v>25</v>
          </cell>
          <cell r="BA43">
            <v>25</v>
          </cell>
          <cell r="BB43">
            <v>0</v>
          </cell>
          <cell r="BC43">
            <v>0</v>
          </cell>
          <cell r="BD43">
            <v>50</v>
          </cell>
          <cell r="BE43">
            <v>50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t="str">
            <v>n/a</v>
          </cell>
          <cell r="CS43" t="str">
            <v>n/a</v>
          </cell>
          <cell r="CT43" t="str">
            <v>n/a</v>
          </cell>
          <cell r="CU43" t="str">
            <v>n/a</v>
          </cell>
          <cell r="CV43" t="str">
            <v>n/a</v>
          </cell>
          <cell r="CW43" t="str">
            <v>n/a</v>
          </cell>
          <cell r="CX43" t="str">
            <v>n/a</v>
          </cell>
          <cell r="CY43" t="str">
            <v>n/a</v>
          </cell>
          <cell r="CZ43" t="str">
            <v>n/a</v>
          </cell>
        </row>
        <row r="44">
          <cell r="A44" t="str">
            <v>Western Digital Corporation</v>
          </cell>
          <cell r="B44">
            <v>26.319089999999999</v>
          </cell>
          <cell r="C44" t="str">
            <v>United States</v>
          </cell>
          <cell r="D44" t="str">
            <v>NasdaqGS:WDC</v>
          </cell>
          <cell r="E44" t="str">
            <v>No</v>
          </cell>
          <cell r="F44">
            <v>100</v>
          </cell>
          <cell r="G44">
            <v>100</v>
          </cell>
          <cell r="H44">
            <v>60</v>
          </cell>
          <cell r="I44">
            <v>20</v>
          </cell>
          <cell r="J44">
            <v>0</v>
          </cell>
          <cell r="K44">
            <v>0</v>
          </cell>
          <cell r="L44">
            <v>20</v>
          </cell>
          <cell r="M44">
            <v>20</v>
          </cell>
          <cell r="N44">
            <v>75</v>
          </cell>
          <cell r="O44">
            <v>50</v>
          </cell>
          <cell r="P44">
            <v>25</v>
          </cell>
          <cell r="Q44">
            <v>50</v>
          </cell>
          <cell r="R44">
            <v>25</v>
          </cell>
          <cell r="S44">
            <v>25</v>
          </cell>
          <cell r="T44">
            <v>50</v>
          </cell>
          <cell r="U44">
            <v>0</v>
          </cell>
          <cell r="V44">
            <v>50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100</v>
          </cell>
          <cell r="AN44">
            <v>100</v>
          </cell>
          <cell r="AO44">
            <v>0</v>
          </cell>
          <cell r="AP44">
            <v>0</v>
          </cell>
          <cell r="AQ44">
            <v>0</v>
          </cell>
          <cell r="AR44">
            <v>0</v>
          </cell>
          <cell r="AS44">
            <v>75</v>
          </cell>
          <cell r="AT44">
            <v>50</v>
          </cell>
          <cell r="AU44">
            <v>25</v>
          </cell>
          <cell r="AV44">
            <v>0</v>
          </cell>
          <cell r="AW44">
            <v>0</v>
          </cell>
          <cell r="AX44">
            <v>0</v>
          </cell>
          <cell r="AY44">
            <v>50</v>
          </cell>
          <cell r="AZ44">
            <v>25</v>
          </cell>
          <cell r="BA44">
            <v>25</v>
          </cell>
          <cell r="BB44">
            <v>0</v>
          </cell>
          <cell r="BC44">
            <v>0</v>
          </cell>
          <cell r="BD44">
            <v>50</v>
          </cell>
          <cell r="BE44">
            <v>50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60</v>
          </cell>
          <cell r="BX44">
            <v>0</v>
          </cell>
          <cell r="BY44">
            <v>20</v>
          </cell>
          <cell r="BZ44">
            <v>20</v>
          </cell>
          <cell r="CA44">
            <v>20</v>
          </cell>
          <cell r="CB44">
            <v>0</v>
          </cell>
          <cell r="CC44">
            <v>40</v>
          </cell>
          <cell r="CD44">
            <v>20</v>
          </cell>
          <cell r="CE44">
            <v>0</v>
          </cell>
          <cell r="CF44">
            <v>0</v>
          </cell>
          <cell r="CG44">
            <v>20</v>
          </cell>
          <cell r="CH44">
            <v>0</v>
          </cell>
          <cell r="CI44">
            <v>50</v>
          </cell>
          <cell r="CJ44">
            <v>25</v>
          </cell>
          <cell r="CK44">
            <v>25</v>
          </cell>
          <cell r="CL44">
            <v>0</v>
          </cell>
          <cell r="CM44">
            <v>0</v>
          </cell>
          <cell r="CN44">
            <v>0</v>
          </cell>
          <cell r="CO44">
            <v>0</v>
          </cell>
          <cell r="CP44">
            <v>0</v>
          </cell>
          <cell r="CQ44">
            <v>0</v>
          </cell>
          <cell r="CR44" t="str">
            <v>n/a</v>
          </cell>
          <cell r="CS44" t="str">
            <v>n/a</v>
          </cell>
          <cell r="CT44" t="str">
            <v>n/a</v>
          </cell>
          <cell r="CU44" t="str">
            <v>n/a</v>
          </cell>
          <cell r="CV44" t="str">
            <v>n/a</v>
          </cell>
          <cell r="CW44" t="str">
            <v>n/a</v>
          </cell>
          <cell r="CX44" t="str">
            <v>n/a</v>
          </cell>
          <cell r="CY44" t="str">
            <v>n/a</v>
          </cell>
          <cell r="CZ44" t="str">
            <v>n/a</v>
          </cell>
        </row>
      </sheetData>
      <sheetData sheetId="3">
        <row r="5">
          <cell r="A5" t="str">
            <v>Amazon.com, Inc.</v>
          </cell>
          <cell r="B5">
            <v>699.14351999999997</v>
          </cell>
          <cell r="C5" t="str">
            <v>United States</v>
          </cell>
          <cell r="D5" t="str">
            <v>No</v>
          </cell>
          <cell r="E5" t="str">
            <v>No</v>
          </cell>
          <cell r="F5">
            <v>31.8258651730346</v>
          </cell>
          <cell r="G5" t="str">
            <v>Yes</v>
          </cell>
          <cell r="H5" t="str">
            <v>None</v>
          </cell>
          <cell r="I5" t="str">
            <v>Not relevant</v>
          </cell>
          <cell r="J5" t="str">
            <v>Not disclosed</v>
          </cell>
          <cell r="K5" t="str">
            <v>N/A</v>
          </cell>
          <cell r="L5" t="str">
            <v>Yes</v>
          </cell>
          <cell r="M5" t="str">
            <v>Yes</v>
          </cell>
          <cell r="N5" t="str">
            <v>Yes</v>
          </cell>
          <cell r="O5" t="str">
            <v>The company published a statement (publication date unclear).
(1) Signed by director: Yes (signed by Doug Gurr, Managing Director of Amazon UK)
(2) Board approved: Yes (approved by the Amazon European Board of Directors)
(3) Homepage: Yes (link titled "UK Modern Slavery Statement" on homepage of UK website)</v>
          </cell>
          <cell r="P5" t="str">
            <v>Modern Day Slavery Statement, accessed 19 June 2018, https://www.amazon.co.uk/gp/help/customer/display.html/ref=help_search_1?ie=UTF8&amp;nodeId=202151760</v>
          </cell>
          <cell r="Q5" t="str">
            <v>Yes</v>
          </cell>
          <cell r="R5" t="str">
            <v>Yes</v>
          </cell>
          <cell r="S5" t="str">
            <v>No</v>
          </cell>
          <cell r="T5" t="str">
            <v>The company published a California Supply Chain Transparency Act Statement.
(1) Conspicuous link: No (...? -&gt; Legal Policies -&gt; Supply Chain Standards -&gt; California Supply Chain Transparency Act Statement)
(2) Five areas of disclosure (verification, audits, certification, internal accountability, training): Yes</v>
          </cell>
          <cell r="U5" t="str">
            <v>California Supply Chain Transparency Act Statement, accessed 19 June 2018, https://www.amazon.com/gp/help/customer/display.html?ie=UTF8&amp;nodeId=GXYZF9M33FRJ5TMA</v>
          </cell>
          <cell r="V5" t="str">
            <v>Not applicable</v>
          </cell>
          <cell r="W5" t="str">
            <v>N/A</v>
          </cell>
        </row>
        <row r="6">
          <cell r="A6" t="str">
            <v>Amphenol Corporation</v>
          </cell>
          <cell r="B6">
            <v>28.326310000000003</v>
          </cell>
          <cell r="C6" t="str">
            <v>United States</v>
          </cell>
          <cell r="D6" t="str">
            <v>No</v>
          </cell>
          <cell r="E6" t="str">
            <v>Yes</v>
          </cell>
          <cell r="F6">
            <v>8.5757151430286047</v>
          </cell>
          <cell r="G6" t="str">
            <v>Yes</v>
          </cell>
          <cell r="H6" t="str">
            <v>None</v>
          </cell>
          <cell r="I6" t="str">
            <v>Not relevant</v>
          </cell>
          <cell r="J6" t="str">
            <v>No relevant commitments disclosed.
[Amphenol states that it is developing training programs directed at addressing risks of trafficking, but does not provide further details.]</v>
          </cell>
          <cell r="K6" t="str">
            <v xml:space="preserve">Slavery and Human Trafficking Statement, accessed 24 November 2017: https://www.amphenol.com/investors/governance/slavery_human_trafficking_statement
</v>
          </cell>
          <cell r="L6" t="str">
            <v>Yes</v>
          </cell>
          <cell r="M6" t="str">
            <v>Yes</v>
          </cell>
          <cell r="N6" t="str">
            <v>No</v>
          </cell>
          <cell r="O6" t="str">
            <v xml:space="preserve">The company published a statement (publication date unclear).
(1) Signed by director: No. 
(2) Board approved: Not explicit. 
(3) Homepage: Yes </v>
          </cell>
          <cell r="P6" t="str">
            <v>Amphenol Corporation Slavery and Human Trafficking Statement, accessed 19 June 2018: https://www.amphenol.com/slavery-and-human-trafficking-statement</v>
          </cell>
          <cell r="Q6" t="str">
            <v>Yes</v>
          </cell>
          <cell r="R6" t="str">
            <v>Yes</v>
          </cell>
          <cell r="S6" t="str">
            <v>No</v>
          </cell>
          <cell r="T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U6" t="str">
            <v>Amphenol Corporation Slavery and Human Trafficking Statement, accessed 4 April 2018: https://www.amphenol.com/investors/governance/slavery_human_trafficking_statement</v>
          </cell>
          <cell r="V6" t="str">
            <v>Not applicable</v>
          </cell>
          <cell r="W6" t="str">
            <v>N/A</v>
          </cell>
        </row>
        <row r="7">
          <cell r="A7" t="str">
            <v>Analog Devices, Inc.</v>
          </cell>
          <cell r="B7">
            <v>34.241289999999999</v>
          </cell>
          <cell r="C7" t="str">
            <v>United States</v>
          </cell>
          <cell r="D7" t="str">
            <v>No</v>
          </cell>
          <cell r="E7" t="str">
            <v>Yes</v>
          </cell>
          <cell r="F7">
            <v>27.647529505901172</v>
          </cell>
          <cell r="G7" t="str">
            <v>Yes</v>
          </cell>
          <cell r="H7" t="str">
            <v>None</v>
          </cell>
          <cell r="I7" t="str">
            <v>Not relevant</v>
          </cell>
          <cell r="J7" t="str">
            <v>Not disclosed</v>
          </cell>
          <cell r="K7" t="str">
            <v>N/A</v>
          </cell>
          <cell r="L7" t="str">
            <v>Yes</v>
          </cell>
          <cell r="M7" t="str">
            <v>Yes</v>
          </cell>
          <cell r="N7" t="str">
            <v>No</v>
          </cell>
          <cell r="O7" t="str">
            <v>The company published a statement in December 2016.
(1) Signed by director: No.
(2) Board approved: Not explicit. 
(3) Homepage: No. Home&gt;About&gt;Sustainability&gt;Modern Slavery Act Statement</v>
          </cell>
          <cell r="P7" t="str">
            <v>Statement on Slavery and Human Trafficking, accessed 27 November 2017: http://www.analog.com/media/en/Other/About-ADI/Sustainability/Modern-Slavery-Act-Statement-2016.pdf</v>
          </cell>
          <cell r="Q7" t="str">
            <v>Yes</v>
          </cell>
          <cell r="R7" t="str">
            <v>Yes</v>
          </cell>
          <cell r="S7" t="str">
            <v>No</v>
          </cell>
          <cell r="T7" t="str">
            <v>Statement published January 1, 2012.
(1) Conspicuous link: No (Home&gt;About&gt;Sustainability&gt;Modern Slavery Act Statement)
(2) Five areas of disclosure (verification, audits, certification, internal accountability, training): Yes</v>
          </cell>
          <cell r="U7" t="str">
            <v>California Transparency in Supply Chains Act of 2010, accessed 4 April 2018: http://www.analog.com/media/en/Other/About-ADI/Sustainability/California_Transparency_in_Supply_Chains_Act_of_2010.pdf</v>
          </cell>
          <cell r="V7" t="str">
            <v>Not applicable</v>
          </cell>
          <cell r="W7" t="str">
            <v>N/A</v>
          </cell>
        </row>
        <row r="8">
          <cell r="A8" t="str">
            <v>Apple Inc.</v>
          </cell>
          <cell r="B8">
            <v>851.72579000000007</v>
          </cell>
          <cell r="C8" t="str">
            <v>United States</v>
          </cell>
          <cell r="D8" t="str">
            <v>Yes</v>
          </cell>
          <cell r="E8" t="str">
            <v>Sent links</v>
          </cell>
          <cell r="F8">
            <v>71.020454090818149</v>
          </cell>
          <cell r="G8" t="str">
            <v>Yes</v>
          </cell>
          <cell r="H8" t="str">
            <v>Yes</v>
          </cell>
          <cell r="I8" t="str">
            <v>Yes</v>
          </cell>
          <cell r="J8" t="str">
            <v>Apple states it requires smelters and refiners in its supply chain to undergo third party conflict minerals audit programs and that these will include forced labor by 2017.</v>
          </cell>
          <cell r="K8" t="str">
            <v>Statement on Efforts to Combat Human Trafficking
and Slavery in Our Business and Supply Chains, accessed 2 January 2018: https://images.apple.com/ca/supplier-responsibility/pdf/Apple-Combat-Human-Trafficking-and-Slavery-in-Supply-Chain.pdf, p. 4.</v>
          </cell>
          <cell r="L8" t="str">
            <v>Yes</v>
          </cell>
          <cell r="M8" t="str">
            <v>Yes</v>
          </cell>
          <cell r="N8" t="str">
            <v>No</v>
          </cell>
          <cell r="O8" t="str">
            <v>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v>
          </cell>
          <cell r="P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Q8" t="str">
            <v>Yes</v>
          </cell>
          <cell r="R8" t="str">
            <v>Yes</v>
          </cell>
          <cell r="S8" t="str">
            <v>No</v>
          </cell>
          <cell r="T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U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V8" t="str">
            <v>Not applicable</v>
          </cell>
          <cell r="W8" t="str">
            <v>N/A</v>
          </cell>
        </row>
        <row r="9">
          <cell r="A9" t="str">
            <v>Applied Materials, Inc.</v>
          </cell>
          <cell r="B9">
            <v>56.408190000000005</v>
          </cell>
          <cell r="C9" t="str">
            <v>United States</v>
          </cell>
          <cell r="D9" t="str">
            <v>No</v>
          </cell>
          <cell r="E9" t="str">
            <v>Yes</v>
          </cell>
          <cell r="F9">
            <v>27.150430086017202</v>
          </cell>
          <cell r="G9" t="str">
            <v>Yes</v>
          </cell>
          <cell r="H9" t="str">
            <v>None</v>
          </cell>
          <cell r="I9" t="str">
            <v>Not relevant</v>
          </cell>
          <cell r="J9" t="str">
            <v>Not disclosed</v>
          </cell>
          <cell r="K9" t="str">
            <v>N/A</v>
          </cell>
          <cell r="L9" t="str">
            <v>Yes</v>
          </cell>
          <cell r="M9" t="str">
            <v>Yes</v>
          </cell>
          <cell r="N9" t="str">
            <v>No</v>
          </cell>
          <cell r="O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P9" t="str">
            <v>Additional Disclosure 2018, accessed 6 April 2018, https://www.business-humanrights.org/en/knowthechain-ict-company-disclosure</v>
          </cell>
          <cell r="Q9" t="str">
            <v>Yes</v>
          </cell>
          <cell r="R9" t="str">
            <v>Yes</v>
          </cell>
          <cell r="S9" t="str">
            <v>No</v>
          </cell>
          <cell r="T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U9" t="str">
            <v>CA Transparency in Supply Chains Act, accessed 4 April 2018:
http://www.appliedmaterials.com/files/ca-transparency.pdf</v>
          </cell>
          <cell r="V9" t="str">
            <v>The company disclosed information, but the information was not related to its business model.</v>
          </cell>
          <cell r="W9" t="str">
            <v>* Additional Disclosure 2018, accessed 19 April 2018, https://www.business-humanrights.org/en/knowthechain-ict-company-disclosure</v>
          </cell>
        </row>
        <row r="10">
          <cell r="A10" t="str">
            <v>ASML Holding N.V.</v>
          </cell>
          <cell r="B10">
            <v>87.269869999999997</v>
          </cell>
          <cell r="C10" t="str">
            <v>Netherlands</v>
          </cell>
          <cell r="D10" t="str">
            <v>Yes</v>
          </cell>
          <cell r="E10" t="str">
            <v>Yes</v>
          </cell>
          <cell r="F10">
            <v>36.399779955991193</v>
          </cell>
          <cell r="G10" t="str">
            <v>Yes</v>
          </cell>
          <cell r="H10" t="str">
            <v>Yes</v>
          </cell>
          <cell r="I10" t="str">
            <v>Yes</v>
          </cell>
          <cell r="J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v>
          </cell>
          <cell r="K10" t="str">
            <v>*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L10" t="str">
            <v>Yes</v>
          </cell>
          <cell r="M10" t="str">
            <v>Yes</v>
          </cell>
          <cell r="N10" t="str">
            <v>No</v>
          </cell>
          <cell r="O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P10" t="str">
            <v>*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v>
          </cell>
          <cell r="Q10" t="str">
            <v>Yes</v>
          </cell>
          <cell r="R10" t="str">
            <v>Yes</v>
          </cell>
          <cell r="S10" t="str">
            <v>No</v>
          </cell>
          <cell r="T10" t="str">
            <v>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v>
          </cell>
          <cell r="U10" t="str">
            <v>* Human Rights, accessed 14 December 2017: https://www.asml.com/governance/code-of-conduct/human-rights/en/s9859?rid=55870
* 2018 Additional Disclosure, accessed 11 April 2018, https://www.business-humanrights.org/sites/default/files/2018-03%20KTC%20ICT%20-%20Additional%20disclosure%20ASML.xlsx</v>
          </cell>
          <cell r="V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W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row>
        <row r="11">
          <cell r="A11" t="str">
            <v>BOE Technology Group Co. Ltd.</v>
          </cell>
          <cell r="B11">
            <v>33.373539999999998</v>
          </cell>
          <cell r="C11" t="str">
            <v>China</v>
          </cell>
          <cell r="D11" t="str">
            <v>Yes</v>
          </cell>
          <cell r="E11" t="str">
            <v>No</v>
          </cell>
          <cell r="F11">
            <v>3.7502500500100013</v>
          </cell>
          <cell r="G11" t="str">
            <v>No</v>
          </cell>
          <cell r="H11" t="str">
            <v>None</v>
          </cell>
          <cell r="I11" t="str">
            <v>Not relevant</v>
          </cell>
          <cell r="J11" t="str">
            <v>Not disclosed</v>
          </cell>
          <cell r="K11" t="str">
            <v>N/A</v>
          </cell>
          <cell r="L11" t="str">
            <v>No</v>
          </cell>
          <cell r="M11" t="str">
            <v>Not applicable</v>
          </cell>
          <cell r="N11" t="str">
            <v>Not applicable</v>
          </cell>
          <cell r="O11" t="str">
            <v>N/A</v>
          </cell>
          <cell r="P11" t="str">
            <v>N/A</v>
          </cell>
          <cell r="Q11" t="str">
            <v>No</v>
          </cell>
          <cell r="R11" t="str">
            <v>Not applicable</v>
          </cell>
          <cell r="S11" t="str">
            <v>Not applicable</v>
          </cell>
          <cell r="T11" t="str">
            <v>N/A</v>
          </cell>
          <cell r="U11" t="str">
            <v>N/A</v>
          </cell>
          <cell r="V11" t="str">
            <v>Not applicable</v>
          </cell>
          <cell r="W11" t="str">
            <v>N/A</v>
          </cell>
        </row>
        <row r="12">
          <cell r="A12" t="str">
            <v>Broadcom Inc.</v>
          </cell>
          <cell r="B12">
            <v>101.53417</v>
          </cell>
          <cell r="C12" t="str">
            <v>United States</v>
          </cell>
          <cell r="D12" t="str">
            <v>Yes</v>
          </cell>
          <cell r="E12" t="str">
            <v>No</v>
          </cell>
          <cell r="F12">
            <v>5.6076215243048608</v>
          </cell>
          <cell r="G12" t="str">
            <v>No</v>
          </cell>
          <cell r="H12" t="str">
            <v>None</v>
          </cell>
          <cell r="I12" t="str">
            <v>Not relevant</v>
          </cell>
          <cell r="J12" t="str">
            <v>Not disclosed</v>
          </cell>
          <cell r="K12" t="str">
            <v>N/A</v>
          </cell>
          <cell r="L12" t="str">
            <v>Yes</v>
          </cell>
          <cell r="M12" t="str">
            <v>No</v>
          </cell>
          <cell r="N12" t="str">
            <v>No</v>
          </cell>
          <cell r="O12" t="str">
            <v>Not disclosed</v>
          </cell>
          <cell r="P12" t="str">
            <v>N/A</v>
          </cell>
          <cell r="Q12" t="str">
            <v>No</v>
          </cell>
          <cell r="R12" t="str">
            <v>Not applicable</v>
          </cell>
          <cell r="S12" t="str">
            <v>Not applicable</v>
          </cell>
          <cell r="T12" t="str">
            <v>N/A</v>
          </cell>
          <cell r="U12" t="str">
            <v>N/A</v>
          </cell>
          <cell r="V12" t="str">
            <v>Not applicable</v>
          </cell>
          <cell r="W12" t="str">
            <v>N/A</v>
          </cell>
        </row>
        <row r="13">
          <cell r="A13" t="str">
            <v>Canon Inc.</v>
          </cell>
          <cell r="B13">
            <v>42.976910000000004</v>
          </cell>
          <cell r="C13" t="str">
            <v>Japan</v>
          </cell>
          <cell r="D13" t="str">
            <v>Yes</v>
          </cell>
          <cell r="E13" t="str">
            <v>Yes</v>
          </cell>
          <cell r="F13">
            <v>15.648129625925185</v>
          </cell>
          <cell r="G13" t="str">
            <v>No</v>
          </cell>
          <cell r="H13" t="str">
            <v>None</v>
          </cell>
          <cell r="I13" t="str">
            <v>Not relevant</v>
          </cell>
          <cell r="J13" t="str">
            <v>Not disclosed</v>
          </cell>
          <cell r="K13" t="str">
            <v>N/A</v>
          </cell>
          <cell r="L13" t="str">
            <v>Yes</v>
          </cell>
          <cell r="M13" t="str">
            <v>Yes</v>
          </cell>
          <cell r="N13" t="str">
            <v>No</v>
          </cell>
          <cell r="O13" t="str">
            <v>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P13" t="str">
            <v xml:space="preserve">Anti Slavery and Human Trafficking Policy, accessed 28 December 2017: https://www.canon.co.uk/Images/Modern-Slavery-Act-Statement_tcm14-1587513.pdf
</v>
          </cell>
          <cell r="Q13" t="str">
            <v>No</v>
          </cell>
          <cell r="R13" t="str">
            <v>Not applicable</v>
          </cell>
          <cell r="S13" t="str">
            <v>Not applicable</v>
          </cell>
          <cell r="T13" t="str">
            <v>N/A</v>
          </cell>
          <cell r="U13" t="str">
            <v>N/A</v>
          </cell>
          <cell r="V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W13" t="str">
            <v>*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row>
        <row r="14">
          <cell r="A14" t="str">
            <v>Cisco Systems, Inc.</v>
          </cell>
          <cell r="B14">
            <v>205.35805999999999</v>
          </cell>
          <cell r="C14" t="str">
            <v>United States</v>
          </cell>
          <cell r="D14" t="str">
            <v>Yes</v>
          </cell>
          <cell r="E14" t="str">
            <v>Yes</v>
          </cell>
          <cell r="F14">
            <v>51.398779755951189</v>
          </cell>
          <cell r="G14" t="str">
            <v>Yes</v>
          </cell>
          <cell r="H14" t="str">
            <v>Yes</v>
          </cell>
          <cell r="I14" t="str">
            <v>Yes</v>
          </cell>
          <cell r="J14" t="str">
            <v>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v>
          </cell>
          <cell r="K14" t="str">
            <v>* CSR Report 2017, accessed 5 January 2018: https://www.cisco.com/c/dam/assets/csr/pdf/CSR-Report-2017.pdf, p. 33 and 75.
* 2018 Additional Disclosure, accessed 10April 2018, https://www.business-humanrights.org/sites/default/files/2018%20KTC%20ICT%20benchmark%20research%20-%20Cisco%20additional%20disclosure.xlsx</v>
          </cell>
          <cell r="L14" t="str">
            <v>Yes</v>
          </cell>
          <cell r="M14" t="str">
            <v>Yes</v>
          </cell>
          <cell r="N14" t="str">
            <v>No</v>
          </cell>
          <cell r="O14" t="str">
            <v xml:space="preserve">The company published a statement in January 2017.
(1) Signed by director: Yes. Signed by Senior Vice President &amp; Chief of Operations and Chair of Board &amp; Director, Supply Chain Value Protection.
(2) Board approved: Not explicit.
(3) Homepage: Yes. </v>
          </cell>
          <cell r="P14" t="str">
            <v>Cisco Statement on the Prevention of Slavery and Human Trafficking, accessed 5 January 2018: https://www.cisco.com/c/en/us/about/corporate-social-responsibility/statement-slavery-human-trafficking.html</v>
          </cell>
          <cell r="Q14" t="str">
            <v>Yes</v>
          </cell>
          <cell r="R14" t="str">
            <v>Yes</v>
          </cell>
          <cell r="S14" t="str">
            <v>Yes</v>
          </cell>
          <cell r="T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U14" t="str">
            <v>Cisco Statement on the Prevention of Slavery and Human Trafficking, accessed 4 April 2018: https://www.cisco.com/c/en/us/about/corporate-social-responsibility/statement-slavery-human-trafficking.html</v>
          </cell>
          <cell r="V14" t="str">
            <v xml:space="preserve">In its 2017 CSR report, the company discloses information about the scope of its supply chain, which includes 62,000+ components, manufacturing sites and logistics hubs in 12 countries, and an extended workforce of 25,000+. </v>
          </cell>
          <cell r="W14" t="str">
            <v>* Additional Disclosure 2018, accessed 19 April 2018, https://www.business-humanrights.org/en/knowthechain-ict-company-disclosure
* 2017 CSR Report, accessed 19 April 2018, https://www.cisco.com/c/dam/assets/csr/pdf/CSR-Report-2017.pdf</v>
          </cell>
        </row>
        <row r="15">
          <cell r="A15" t="str">
            <v>Corning Incorporated</v>
          </cell>
          <cell r="B15">
            <v>26.786759999999997</v>
          </cell>
          <cell r="C15" t="str">
            <v>United States</v>
          </cell>
          <cell r="D15" t="str">
            <v>No</v>
          </cell>
          <cell r="E15" t="str">
            <v>No</v>
          </cell>
          <cell r="F15">
            <v>6.2192438487697528</v>
          </cell>
          <cell r="G15" t="str">
            <v>No</v>
          </cell>
          <cell r="H15" t="str">
            <v>None</v>
          </cell>
          <cell r="I15" t="str">
            <v>Not relevant</v>
          </cell>
          <cell r="J15" t="str">
            <v>Not disclosed</v>
          </cell>
          <cell r="K15" t="str">
            <v>N/A</v>
          </cell>
          <cell r="L15" t="str">
            <v>Yes</v>
          </cell>
          <cell r="M15" t="str">
            <v>Yes</v>
          </cell>
          <cell r="N15" t="str">
            <v>No</v>
          </cell>
          <cell r="O15" t="str">
            <v xml:space="preserve">The company's UK subsidiary published a statement in June 2017.
(1) Signed by director: Yes, signed by Director
(2) Board approved: Not explicit.
(3) Homepage: No. Home&gt;Disclosure Statements&gt;UK Modern Slavery Act </v>
          </cell>
          <cell r="P15" t="str">
            <v>U.K. Modern Slavery Act Disclosure Statement, accessed 10 January 2018: https://www.corning.com/worldwide/en/uk-modern-slavery-act.html</v>
          </cell>
          <cell r="Q15" t="str">
            <v>Yes</v>
          </cell>
          <cell r="R15" t="str">
            <v>Yes</v>
          </cell>
          <cell r="S15" t="str">
            <v>No</v>
          </cell>
          <cell r="T15" t="str">
            <v>Statement published on 6 August 2015.
(1) Conspicuous link: No (Home &gt; Disclosure Statements &gt; CTSC Act) 
(2) Five areas of disclosure (verification, audits, certification, internal accountability, training): Yes</v>
          </cell>
          <cell r="U15" t="str">
            <v>California Transparency in Supply Chains Act Disclosure, accessed 4 April 2018: https://www.corning.com/worldwide/en/about-us/suppliers/california-transparency-in-supply-chains-act-disclosure.html</v>
          </cell>
          <cell r="V15" t="str">
            <v>Not applicable</v>
          </cell>
          <cell r="W15" t="str">
            <v>N/A</v>
          </cell>
        </row>
        <row r="16">
          <cell r="A16" t="str">
            <v>Ericsson (Telefonaktiebolaget LM Ericsson (publ))</v>
          </cell>
          <cell r="B16">
            <v>21.12416</v>
          </cell>
          <cell r="C16" t="str">
            <v>Sweden</v>
          </cell>
          <cell r="D16" t="str">
            <v>Yes</v>
          </cell>
          <cell r="E16" t="str">
            <v>Yes</v>
          </cell>
          <cell r="F16">
            <v>46.289257851570312</v>
          </cell>
          <cell r="G16" t="str">
            <v>No</v>
          </cell>
          <cell r="H16" t="str">
            <v>Yes</v>
          </cell>
          <cell r="I16" t="str">
            <v>Yes</v>
          </cell>
          <cell r="J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K16" t="str">
            <v>Modern slavery and human trafficking statement 2017, accessed 11 April 2018: https://www.ericsson.com/assets/local/about-ericsson/sustainability-and-corporate-responsibility/documents/2017/ericsson_statement_on_modern_slavery_2017.pdf, p. 2</v>
          </cell>
          <cell r="L16" t="str">
            <v>Yes</v>
          </cell>
          <cell r="M16" t="str">
            <v>Yes</v>
          </cell>
          <cell r="N16" t="str">
            <v>Yes</v>
          </cell>
          <cell r="O16" t="str">
            <v>The company published its first statement in March 2017, and has since published another statement in February 2018. The 2018 statement is:
(1) Signed by director: Yes. Signed by President and CEO
(2) Board approval: Yes
(3) Homepage: Yes.</v>
          </cell>
          <cell r="P16" t="str">
            <v>Modern slavery and human trafficking statement 2017, accessed 11 April 2018: https://www.ericsson.com/assets/local/about-ericsson/sustainability-and-corporate-responsibility/documents/2017/ericsson_statement_on_modern_slavery_2017.pdf</v>
          </cell>
          <cell r="Q16" t="str">
            <v>No</v>
          </cell>
          <cell r="R16" t="str">
            <v>Not applicable</v>
          </cell>
          <cell r="S16" t="str">
            <v>Not applicable</v>
          </cell>
          <cell r="T16" t="str">
            <v>N/A</v>
          </cell>
          <cell r="U16" t="str">
            <v>N/A</v>
          </cell>
          <cell r="V16" t="str">
            <v>Not applicable</v>
          </cell>
          <cell r="W16" t="str">
            <v>N/A</v>
          </cell>
        </row>
        <row r="17">
          <cell r="A17" t="str">
            <v>Foxconn (Hon Hai Precision Industry Co., Ltd.)</v>
          </cell>
          <cell r="B17">
            <v>54.772129999999997</v>
          </cell>
          <cell r="C17" t="str">
            <v>Taiwan</v>
          </cell>
          <cell r="D17" t="str">
            <v>Yes</v>
          </cell>
          <cell r="E17" t="str">
            <v>Yes</v>
          </cell>
          <cell r="F17">
            <v>33.362672534506906</v>
          </cell>
          <cell r="G17" t="str">
            <v>Yes</v>
          </cell>
          <cell r="H17" t="str">
            <v>None</v>
          </cell>
          <cell r="I17" t="str">
            <v>Not relevant</v>
          </cell>
          <cell r="J17" t="str">
            <v>Not disclosed</v>
          </cell>
          <cell r="K17" t="str">
            <v>N/A</v>
          </cell>
          <cell r="L17" t="str">
            <v>No</v>
          </cell>
          <cell r="M17" t="str">
            <v>Not applicable</v>
          </cell>
          <cell r="N17" t="str">
            <v>Not applicable</v>
          </cell>
          <cell r="O17" t="str">
            <v>N/A</v>
          </cell>
          <cell r="P17" t="str">
            <v>N/A</v>
          </cell>
          <cell r="Q17" t="str">
            <v>No</v>
          </cell>
          <cell r="R17" t="str">
            <v>Not applicable</v>
          </cell>
          <cell r="S17" t="str">
            <v>Not applicable</v>
          </cell>
          <cell r="T17" t="str">
            <v>N/A</v>
          </cell>
          <cell r="U17" t="str">
            <v>N/A</v>
          </cell>
          <cell r="V17" t="str">
            <v>Not applicable</v>
          </cell>
          <cell r="W17" t="str">
            <v>N/A</v>
          </cell>
        </row>
        <row r="18">
          <cell r="A18" t="str">
            <v>Hewlett Packard Enterprise Company</v>
          </cell>
          <cell r="B18">
            <v>26.139720000000001</v>
          </cell>
          <cell r="C18" t="str">
            <v>United States</v>
          </cell>
          <cell r="D18" t="str">
            <v>No</v>
          </cell>
          <cell r="E18" t="str">
            <v>Yes</v>
          </cell>
          <cell r="F18">
            <v>71.43328665733145</v>
          </cell>
          <cell r="G18" t="str">
            <v>Yes</v>
          </cell>
          <cell r="H18" t="str">
            <v>None</v>
          </cell>
          <cell r="I18" t="str">
            <v>Not relevant</v>
          </cell>
          <cell r="J18" t="str">
            <v>Not disclosed</v>
          </cell>
          <cell r="K18" t="str">
            <v>N/A</v>
          </cell>
          <cell r="L18" t="str">
            <v>Yes</v>
          </cell>
          <cell r="M18" t="str">
            <v>Yes</v>
          </cell>
          <cell r="N18" t="str">
            <v>Yes</v>
          </cell>
          <cell r="O18" t="str">
            <v>The company published a statement in April 2017.
(1) Signed by director: Yes, Gary Reiner, Director.
(2) Board approved: Yes.
(3) Homepage: Yes.</v>
          </cell>
          <cell r="P18" t="str">
            <v>Statement Pursant to the California Transparency in Supply Chains Act of 2010 and the UK Modern Slavery Act of 2015, accessed 24 January 2018, https://h20195.www2.hpe.com/V2/GetDocument.aspx?docname=A00005807ENW</v>
          </cell>
          <cell r="Q18" t="str">
            <v>Yes</v>
          </cell>
          <cell r="R18" t="str">
            <v>Yes</v>
          </cell>
          <cell r="S18" t="str">
            <v>Yes</v>
          </cell>
          <cell r="T18" t="str">
            <v>Statement dated April 2017.
(1) Conspicuous link: Yes "Supply Chain Transparency"
(2) Five areas of disclosure (verification, audits, certification, internal accountability, training): Yes</v>
          </cell>
          <cell r="U18" t="str">
            <v>Statement Pursant to the California Transparency in Supply Chains Act of 2010 and the UK Modern Slavery Act of 2015, accessed 4 April 2018, https://h20195.www2.hpe.com/V2/GetDocument.aspx?docname=A00005807ENW</v>
          </cell>
          <cell r="V18" t="str">
            <v>Not applicable</v>
          </cell>
          <cell r="W18" t="str">
            <v>N/A</v>
          </cell>
        </row>
        <row r="19">
          <cell r="A19" t="str">
            <v>Hitachi, Ltd.</v>
          </cell>
          <cell r="B19">
            <v>38.280680000000004</v>
          </cell>
          <cell r="C19" t="str">
            <v>Japan</v>
          </cell>
          <cell r="D19" t="str">
            <v>Yes</v>
          </cell>
          <cell r="E19" t="str">
            <v>Yes</v>
          </cell>
          <cell r="F19">
            <v>38.72274454890978</v>
          </cell>
          <cell r="G19" t="str">
            <v>No</v>
          </cell>
          <cell r="H19" t="str">
            <v>Yes</v>
          </cell>
          <cell r="I19" t="str">
            <v>Yes</v>
          </cell>
          <cell r="J19" t="str">
            <v>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v>
          </cell>
          <cell r="K19" t="str">
            <v>Statement in Accordance with the UK Modern Slavery Act, accessed 28 December 2017: http://www.hitachi.eu/en-gb/modern-slavery-act, page 4.</v>
          </cell>
          <cell r="L19" t="str">
            <v>Yes</v>
          </cell>
          <cell r="M19" t="str">
            <v>Yes</v>
          </cell>
          <cell r="N19" t="str">
            <v>No</v>
          </cell>
          <cell r="O19" t="str">
            <v>The company published a statement in 2017. 
(1) Signed by director: Yes. Signed by President &amp; CEO.
(2) Board approved: Not explicit. The statements of Hitachi Europe Ltd and Hitachi Automotive Systems Europe GmbH and Hitachi Automotive Systems UK Ltd are board approved, however the statement from Hitachi Ltd does not include explicit board approval.
(3) Homepage: Yes (on homepage of the UK website)</v>
          </cell>
          <cell r="P19" t="str">
            <v>Statement in Accordance with the UK Modern Slavery Act, accessed 19 June 2018: http://www.hitachi.eu/en-gb/modern-slavery-act</v>
          </cell>
          <cell r="Q19" t="str">
            <v>No</v>
          </cell>
          <cell r="R19" t="str">
            <v>Not applicable</v>
          </cell>
          <cell r="S19" t="str">
            <v>Not applicable</v>
          </cell>
          <cell r="T19" t="str">
            <v>N/A</v>
          </cell>
          <cell r="U19" t="str">
            <v>N/A</v>
          </cell>
          <cell r="V19" t="str">
            <v>Not applicable</v>
          </cell>
          <cell r="W19" t="str">
            <v>N/A</v>
          </cell>
        </row>
        <row r="20">
          <cell r="A20" t="str">
            <v>HOYA Corporation</v>
          </cell>
          <cell r="B20">
            <v>19.340310000000002</v>
          </cell>
          <cell r="C20" t="str">
            <v>Japan</v>
          </cell>
          <cell r="D20" t="str">
            <v>No</v>
          </cell>
          <cell r="E20" t="str">
            <v>Yes</v>
          </cell>
          <cell r="F20">
            <v>13.506701340268052</v>
          </cell>
          <cell r="G20" t="str">
            <v>No</v>
          </cell>
          <cell r="H20" t="str">
            <v>Yes</v>
          </cell>
          <cell r="I20" t="str">
            <v>Yes</v>
          </cell>
          <cell r="J20" t="str">
            <v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v>
          </cell>
          <cell r="K20" t="str">
            <v xml:space="preserve">Additional Disclosure 2018, accessed 9 April 2018, https://www.business-humanrights.org/sites/default/files/2018%20KTC%20ICT%20benchmark%20research_Hoya%20additional%20disclosure.xlsx.
</v>
          </cell>
          <cell r="L20" t="str">
            <v>Yes</v>
          </cell>
          <cell r="M20" t="str">
            <v>Yes</v>
          </cell>
          <cell r="N20" t="str">
            <v>No</v>
          </cell>
          <cell r="O20" t="str">
            <v>The company published a statement in September 2016 and September 2017. The 2017 statement is: 
(1) Signed by director: Yes. Signed by Group President and CEO
(2) Board approved: Not explicit. Approved by Group President and CEO.
(3) Homepage: Yes</v>
          </cell>
          <cell r="P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Q20" t="str">
            <v>No</v>
          </cell>
          <cell r="R20" t="str">
            <v>Not applicable</v>
          </cell>
          <cell r="S20" t="str">
            <v>Not applicable</v>
          </cell>
          <cell r="T20" t="str">
            <v>N/A</v>
          </cell>
          <cell r="U20" t="str">
            <v>N/A</v>
          </cell>
          <cell r="V20" t="str">
            <v>Not applicable</v>
          </cell>
          <cell r="W20" t="str">
            <v>N/A</v>
          </cell>
        </row>
        <row r="21">
          <cell r="A21" t="str">
            <v>HP Inc.</v>
          </cell>
          <cell r="B21">
            <v>38.366730000000004</v>
          </cell>
          <cell r="C21" t="str">
            <v>United States</v>
          </cell>
          <cell r="D21" t="str">
            <v>Yes</v>
          </cell>
          <cell r="E21" t="str">
            <v>Yes</v>
          </cell>
          <cell r="F21">
            <v>72.022654530906181</v>
          </cell>
          <cell r="G21" t="str">
            <v>Yes</v>
          </cell>
          <cell r="H21" t="str">
            <v>Yes</v>
          </cell>
          <cell r="I21" t="str">
            <v>Yes</v>
          </cell>
          <cell r="J21" t="str">
            <v>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K21" t="str">
            <v>Sustainability Report 2016, accessed 11 January 2018, http://h20195.www2.hp.com/V2/GetDocument.aspx?docname=c05507473.</v>
          </cell>
          <cell r="L21" t="str">
            <v>Yes</v>
          </cell>
          <cell r="M21" t="str">
            <v>Yes</v>
          </cell>
          <cell r="N21" t="str">
            <v>No</v>
          </cell>
          <cell r="O21" t="str">
            <v>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P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Q21" t="str">
            <v>Yes</v>
          </cell>
          <cell r="R21" t="str">
            <v>Yes</v>
          </cell>
          <cell r="S21" t="str">
            <v>Yes</v>
          </cell>
          <cell r="T21" t="str">
            <v>Statement published.
(1) Conspicuous link: Yes (Link titled "CA Supply Chains Act" on US homepage: https://www8.hp.com/us/en/home.html)
(2) Five areas of disclosure (verification, audits, certification, internal accountability, training): Yes</v>
          </cell>
          <cell r="U21" t="str">
            <v>CA Transparency in Supply Chains Act of 2010, accessed 4 April 2018, http://www8.hp.com/us/en/hp-information/global-citizenship/society/california-transparency-in-supply-chains-act-of-2010.html</v>
          </cell>
          <cell r="V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W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row>
        <row r="22">
          <cell r="A22" t="str">
            <v>Infineon Technologies AG</v>
          </cell>
          <cell r="B22">
            <v>32.912059999999997</v>
          </cell>
          <cell r="C22" t="str">
            <v>Germany</v>
          </cell>
          <cell r="D22" t="str">
            <v>No</v>
          </cell>
          <cell r="E22" t="str">
            <v>Sent links</v>
          </cell>
          <cell r="F22">
            <v>14.361872374474894</v>
          </cell>
          <cell r="G22" t="str">
            <v>No</v>
          </cell>
          <cell r="H22" t="str">
            <v>None</v>
          </cell>
          <cell r="I22" t="str">
            <v>Not relevant</v>
          </cell>
          <cell r="J22" t="str">
            <v>Not disclosed</v>
          </cell>
          <cell r="K22" t="str">
            <v>N/A</v>
          </cell>
          <cell r="L22" t="str">
            <v>Yes</v>
          </cell>
          <cell r="M22" t="str">
            <v>Yes</v>
          </cell>
          <cell r="N22" t="str">
            <v>No</v>
          </cell>
          <cell r="O22" t="str">
            <v>The company published a statement in March 2017.
(1) Signed by director: Yes, signed by CEO and CFO.
(2) Board approved: Not explicit.
(3) Homepage: No. Home&gt;About&gt;CSR Supply Chain Management&gt;
Infineon Technologies Slavery and Human Trafficking Statement</v>
          </cell>
          <cell r="P22" t="str">
            <v>CSR Supply Chain Management, Infineon Technologies Slavery and Human Trafficking Statement, accessed 16 January 2018: https://www.infineon.com/cms/en/about-infineon/sustainability/csr-supply-chain/</v>
          </cell>
          <cell r="Q22" t="str">
            <v>No</v>
          </cell>
          <cell r="R22" t="str">
            <v>Yes</v>
          </cell>
          <cell r="S22" t="str">
            <v>No</v>
          </cell>
          <cell r="T22" t="str">
            <v>The company publishes a combined statement covering both the UK and California Act.
(1) Conspicuous link: No (Home &gt; About &gt; CSR Supply Chain)
(2) Five areas of disclosure (verification, audits, certification, internal accountability, training): Yes</v>
          </cell>
          <cell r="U22" t="str">
            <v>Slavery and Human Trafficking Statement, accessed 4 April 2018: https://www.infineon.com/dgdl/Infineon+Technologies+Slavery+and+Human+Trafficking+Statement.pdf?fileId=5546d4615affca26015b1acdcb060464.</v>
          </cell>
          <cell r="V22" t="str">
            <v>Not applicable</v>
          </cell>
          <cell r="W22" t="str">
            <v>N/A</v>
          </cell>
        </row>
        <row r="23">
          <cell r="A23" t="str">
            <v>Intel Corporation</v>
          </cell>
          <cell r="B23">
            <v>225.29520000000002</v>
          </cell>
          <cell r="C23" t="str">
            <v>United States</v>
          </cell>
          <cell r="D23" t="str">
            <v>Yes</v>
          </cell>
          <cell r="E23" t="str">
            <v>Yes</v>
          </cell>
          <cell r="F23">
            <v>74.968493698739749</v>
          </cell>
          <cell r="G23" t="str">
            <v>Yes</v>
          </cell>
          <cell r="H23" t="str">
            <v>Yes</v>
          </cell>
          <cell r="I23" t="str">
            <v>Yes</v>
          </cell>
          <cell r="J23" t="str">
            <v>In 2017, Intel launched an initiative that requires key suppliers to map out the journeys of their foreign workers. Intel aims to extend the mapping requirement in 2018 to a broader set of suppliers.</v>
          </cell>
          <cell r="K23" t="str">
            <v>Additional Disclosure 2016, accessed 22 January 2018: https://business-humanrights.org/en/knowthechain-ict-company-disclosure</v>
          </cell>
          <cell r="L23" t="str">
            <v>Yes</v>
          </cell>
          <cell r="M23" t="str">
            <v>Yes</v>
          </cell>
          <cell r="N23" t="str">
            <v>No</v>
          </cell>
          <cell r="O23" t="str">
            <v>The company published a statement in January 2017.
(1) Signed by director: Signed by "Intel Corporation Director" but name and position is unclear.
(2) Board approved: Not explicit.
(3) Homepage: Yes. Home&gt;Supply Chain Transparency</v>
          </cell>
          <cell r="P23" t="str">
            <v>Intel Anti-Slavery and Human Trafficking Statement,  accessed 11 January 2018:  https://www.intel.com/content/www/us/en/policy/policy-human-trafficking-and-slavery.html</v>
          </cell>
          <cell r="Q23" t="str">
            <v>Yes</v>
          </cell>
          <cell r="R23" t="str">
            <v>Yes</v>
          </cell>
          <cell r="S23" t="str">
            <v>Yes</v>
          </cell>
          <cell r="T23" t="str">
            <v>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v>
          </cell>
          <cell r="U23" t="str">
            <v>Intel Anti-Slavery and Human Trafficking Statement,  accessed 4 April 2018:  https://www.intel.com/content/www/us/en/policy/policy-human-trafficking-and-slavery.html</v>
          </cell>
          <cell r="V23" t="str">
            <v>Not applicable</v>
          </cell>
          <cell r="W23" t="str">
            <v>N/A</v>
          </cell>
        </row>
        <row r="24">
          <cell r="A24" t="str">
            <v>Keyence Corporation</v>
          </cell>
          <cell r="B24">
            <v>73.72563000000001</v>
          </cell>
          <cell r="C24" t="str">
            <v>Japan</v>
          </cell>
          <cell r="D24" t="str">
            <v>Yes</v>
          </cell>
          <cell r="E24" t="str">
            <v>Yes</v>
          </cell>
          <cell r="F24">
            <v>7.1119223844768946</v>
          </cell>
          <cell r="G24" t="str">
            <v>No</v>
          </cell>
          <cell r="H24" t="str">
            <v>None</v>
          </cell>
          <cell r="I24" t="str">
            <v>Not relevant</v>
          </cell>
          <cell r="J24" t="str">
            <v>Not disclosed</v>
          </cell>
          <cell r="K24" t="str">
            <v>N/A</v>
          </cell>
          <cell r="L24" t="str">
            <v>Yes</v>
          </cell>
          <cell r="M24" t="str">
            <v>Yes</v>
          </cell>
          <cell r="N24" t="str">
            <v>No</v>
          </cell>
          <cell r="O24" t="str">
            <v>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v>
          </cell>
          <cell r="P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Q24" t="str">
            <v>No</v>
          </cell>
          <cell r="R24" t="str">
            <v>Not applicable</v>
          </cell>
          <cell r="S24" t="str">
            <v>Not applicable</v>
          </cell>
          <cell r="T24" t="str">
            <v>N/A</v>
          </cell>
          <cell r="U24" t="str">
            <v>N/A</v>
          </cell>
          <cell r="V24" t="str">
            <v>Not applicable</v>
          </cell>
          <cell r="W24" t="str">
            <v>N/A</v>
          </cell>
        </row>
        <row r="25">
          <cell r="A25" t="str">
            <v>Kyocera Corporation</v>
          </cell>
          <cell r="B25">
            <v>24.401799999999998</v>
          </cell>
          <cell r="C25" t="str">
            <v>Japan</v>
          </cell>
          <cell r="D25" t="str">
            <v>No</v>
          </cell>
          <cell r="E25" t="str">
            <v>No</v>
          </cell>
          <cell r="F25">
            <v>12.897079415883177</v>
          </cell>
          <cell r="G25" t="str">
            <v>No</v>
          </cell>
          <cell r="H25" t="str">
            <v>None</v>
          </cell>
          <cell r="I25" t="str">
            <v>Not relevant</v>
          </cell>
          <cell r="J25" t="str">
            <v>Not disclosed</v>
          </cell>
          <cell r="K25" t="str">
            <v>N/A</v>
          </cell>
          <cell r="L25" t="str">
            <v>Yes</v>
          </cell>
          <cell r="M25" t="str">
            <v>Yes</v>
          </cell>
          <cell r="N25" t="str">
            <v>No</v>
          </cell>
          <cell r="O25" t="str">
            <v>The company's UK subsidiary published a statement for Kyocera Fineceramics Group without specifying a date.
(1) Signed by director:  Yes (signed by a Managing
Director)
(2) Board approved: Not explicit
(3) Homepage: Yes (on homepage of UK website)</v>
          </cell>
          <cell r="P25" t="str">
            <v>Compliance Statement for the Modern Slavery Act 2016, accessed 19 June 2018: https://uk.kyocera.com/index/footer/modern_slavery_act.html</v>
          </cell>
          <cell r="Q25" t="str">
            <v>No</v>
          </cell>
          <cell r="R25" t="str">
            <v>Not applicable</v>
          </cell>
          <cell r="S25" t="str">
            <v>Not applicable</v>
          </cell>
          <cell r="T25" t="str">
            <v>N/A</v>
          </cell>
          <cell r="U25" t="str">
            <v>N/A</v>
          </cell>
          <cell r="V25" t="str">
            <v>Not applicable</v>
          </cell>
          <cell r="W25" t="str">
            <v>N/A</v>
          </cell>
        </row>
        <row r="26">
          <cell r="A26" t="str">
            <v>Lam Research Corporation</v>
          </cell>
          <cell r="B26">
            <v>31.208659999999998</v>
          </cell>
          <cell r="C26" t="str">
            <v>United States</v>
          </cell>
          <cell r="D26" t="str">
            <v>No</v>
          </cell>
          <cell r="E26" t="str">
            <v>Yes</v>
          </cell>
          <cell r="F26">
            <v>10.933186637327465</v>
          </cell>
          <cell r="G26" t="str">
            <v>No</v>
          </cell>
          <cell r="H26" t="str">
            <v>Yes</v>
          </cell>
          <cell r="I26" t="str">
            <v>Yes</v>
          </cell>
          <cell r="J26" t="str">
            <v xml:space="preserve">Lam Research states that in 2017, its audit checklist will include questions to assess forced labor risks and employees working on supplier audits will be trained on it. </v>
          </cell>
          <cell r="K26" t="str">
            <v>Slavery and Human Trafficking Statement, accessed 18 January 2018: 
https://www.lamresearch.com/Portals/0/PDF/Lam_Research_Sarl_FY2017_Slavery_and_Human_Trafficking_Statement.pdf</v>
          </cell>
          <cell r="L26" t="str">
            <v>Yes</v>
          </cell>
          <cell r="M26" t="str">
            <v>Yes</v>
          </cell>
          <cell r="N26" t="str">
            <v>No</v>
          </cell>
          <cell r="O26" t="str">
            <v>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P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Q26" t="str">
            <v>Yes</v>
          </cell>
          <cell r="R26" t="str">
            <v>Yes</v>
          </cell>
          <cell r="S26" t="str">
            <v>Yes</v>
          </cell>
          <cell r="T26" t="str">
            <v xml:space="preserve">The company discloses that it's modern slavery statement also fulfils its obligations under the CTSC Act. 
Conspicuous link: Yes
Five areas of disclosure (verification, audits, certification, internal accountability, training): Yes
</v>
          </cell>
          <cell r="U26" t="str">
            <v>Slavery and Human Trafficking Statement, accessed 9 April 2018, https://www.lamresearch.com/wp-content/uploads/2017/10/LRI_Sarl_FY2016_Slavery_and_Human_Trafficking_Statement.pdf.</v>
          </cell>
          <cell r="V26" t="str">
            <v>Not applicable</v>
          </cell>
          <cell r="W26" t="str">
            <v>N/A</v>
          </cell>
        </row>
        <row r="27">
          <cell r="A27" t="str">
            <v>Largan Precision Co., Ltd.</v>
          </cell>
          <cell r="B27">
            <v>18.419150000000002</v>
          </cell>
          <cell r="C27" t="str">
            <v>Taiwan</v>
          </cell>
          <cell r="D27" t="str">
            <v>No</v>
          </cell>
          <cell r="E27" t="str">
            <v>No</v>
          </cell>
          <cell r="F27">
            <v>0</v>
          </cell>
          <cell r="G27" t="str">
            <v>No</v>
          </cell>
          <cell r="H27" t="str">
            <v>None</v>
          </cell>
          <cell r="I27" t="str">
            <v>Not relevant</v>
          </cell>
          <cell r="J27" t="str">
            <v>Not disclosed</v>
          </cell>
          <cell r="K27" t="str">
            <v>N/A</v>
          </cell>
          <cell r="L27" t="str">
            <v>No</v>
          </cell>
          <cell r="M27" t="str">
            <v>Not applicable</v>
          </cell>
          <cell r="N27" t="str">
            <v>Not applicable</v>
          </cell>
          <cell r="O27" t="str">
            <v>N/A</v>
          </cell>
          <cell r="P27" t="str">
            <v>N/A</v>
          </cell>
          <cell r="Q27" t="str">
            <v>No</v>
          </cell>
          <cell r="R27" t="str">
            <v>Not applicable</v>
          </cell>
          <cell r="S27" t="str">
            <v>Not applicable</v>
          </cell>
          <cell r="T27" t="str">
            <v>N/A</v>
          </cell>
          <cell r="U27" t="str">
            <v>N/A</v>
          </cell>
          <cell r="V27" t="str">
            <v>Not applicable</v>
          </cell>
          <cell r="W27" t="str">
            <v>N/A</v>
          </cell>
        </row>
        <row r="28">
          <cell r="A28" t="str">
            <v>Microchip Technology Incorporated</v>
          </cell>
          <cell r="B28">
            <v>22.272470000000002</v>
          </cell>
          <cell r="C28" t="str">
            <v>United States</v>
          </cell>
          <cell r="D28" t="str">
            <v>No</v>
          </cell>
          <cell r="E28" t="str">
            <v>No</v>
          </cell>
          <cell r="F28">
            <v>6.7863572714542899</v>
          </cell>
          <cell r="G28" t="str">
            <v>No</v>
          </cell>
          <cell r="H28" t="str">
            <v>None</v>
          </cell>
          <cell r="I28" t="str">
            <v>Not relevant</v>
          </cell>
          <cell r="J28" t="str">
            <v>Not disclosed</v>
          </cell>
          <cell r="K28" t="str">
            <v>N/A</v>
          </cell>
          <cell r="L28" t="str">
            <v>Yes</v>
          </cell>
          <cell r="M28" t="str">
            <v>Yes</v>
          </cell>
          <cell r="N28" t="str">
            <v>No</v>
          </cell>
          <cell r="O28" t="str">
            <v>The company published a modern slavery statement (publication date unclear).
(1) Signed by director: Yes. Signed by CEO.
(2) Board approved: Yes
(3) Homepage: No. Home&gt;About Us&gt;Corporate Responsibility (Overview)&gt;Microchip Slavery and Human Trafficking Statement (Download)</v>
          </cell>
          <cell r="P28" t="str">
            <v xml:space="preserve">
California Transparency Supply Chains Act and UK Modern Slavery Act Disclosure Statement, accessed 18 January 2018:
http://ww1.microchip.com/downloads/en/DeviceDoc/Microchip%20Slavery%20and%20Human%20Trafficking%20Statement%20for%20calendar%202017.pdf</v>
          </cell>
          <cell r="Q28" t="str">
            <v>Yes</v>
          </cell>
          <cell r="R28" t="str">
            <v>Yes</v>
          </cell>
          <cell r="S28" t="str">
            <v>No</v>
          </cell>
          <cell r="T28" t="str">
            <v>The company has published a combined statement for both the UK and California Act.
(1) Conspicuous link: No (Home &gt; About us &gt; Corporate Responsibility)
(2) Five areas of disclosure (verification, audits, certification, internal accountability, training): Yes</v>
          </cell>
          <cell r="U28" t="str">
            <v>California Transparency Supply Chains Act and UK Modern Slavery Act Disclosure Statement, accessed 4 April 2018:
http://ww1.microchip.com/downloads/en/DeviceDoc/Microchip%20Slavery%20and%20Human%20Trafficking%20Statement%20for%20calendar%202017.pdf</v>
          </cell>
          <cell r="V28" t="str">
            <v>Not applicable</v>
          </cell>
          <cell r="W28" t="str">
            <v>N/A</v>
          </cell>
        </row>
        <row r="29">
          <cell r="A29" t="str">
            <v>Micron Technology, Inc.</v>
          </cell>
          <cell r="B29">
            <v>50.554089999999995</v>
          </cell>
          <cell r="C29" t="str">
            <v>United States</v>
          </cell>
          <cell r="D29" t="str">
            <v>No</v>
          </cell>
          <cell r="E29" t="str">
            <v>Yes</v>
          </cell>
          <cell r="F29">
            <v>36.792358471694335</v>
          </cell>
          <cell r="G29" t="str">
            <v>Yes</v>
          </cell>
          <cell r="H29" t="str">
            <v>None</v>
          </cell>
          <cell r="I29" t="str">
            <v>Not relevant</v>
          </cell>
          <cell r="J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K29" t="str">
            <v>Sustainability Report 2017, accessed 15 January 2018: https://www.micron.com/about/our-commitment/sustainability, p. 25.</v>
          </cell>
          <cell r="L29" t="str">
            <v>Yes</v>
          </cell>
          <cell r="M29" t="str">
            <v>Yes</v>
          </cell>
          <cell r="N29" t="str">
            <v>No</v>
          </cell>
          <cell r="O29" t="str">
            <v xml:space="preserve">The company published a statement (publication date unclear).
(1) Signed by director: Not signed.
(2) Board approved: Not explicit. 
(3) Homepage: No. Home&gt;Our Commitment&gt;Supply Chain&gt;Learn More&gt; Slavery and Human Trafficking Statement </v>
          </cell>
          <cell r="P29" t="str">
            <v>Slavery and Human Trafficking Statement, accessed 15 December 2018: https://www.micron.com/about/our-commitment/supply-chain/slavery-and-human-trafficking</v>
          </cell>
          <cell r="Q29" t="str">
            <v>Yes</v>
          </cell>
          <cell r="R29" t="str">
            <v>Yes</v>
          </cell>
          <cell r="S29" t="str">
            <v>No</v>
          </cell>
          <cell r="T29" t="str">
            <v>The company published a statement in the form of a webpage.
(1) Conspicuous link: No (About &gt; Our Commitment &gt; Supply Chain) 
(2) Five areas of disclosure (verification, audits, certification, internal accountability, training): Yes</v>
          </cell>
          <cell r="U29" t="str">
            <v>Slavery and Human Trafficking Statement, accessed 4 April 2018: https://www.micron.com/about/our-commitment/supply-chain/slavery-and-human-trafficking</v>
          </cell>
          <cell r="V29" t="str">
            <v>Not applicable</v>
          </cell>
          <cell r="W29" t="str">
            <v>N/A</v>
          </cell>
        </row>
        <row r="30">
          <cell r="A30" t="str">
            <v>Microsoft Corporation</v>
          </cell>
          <cell r="B30">
            <v>731.55732</v>
          </cell>
          <cell r="C30" t="str">
            <v>United States</v>
          </cell>
          <cell r="D30" t="str">
            <v>Yes</v>
          </cell>
          <cell r="E30" t="str">
            <v>Yes</v>
          </cell>
          <cell r="F30">
            <v>61.346019203840761</v>
          </cell>
          <cell r="G30" t="str">
            <v>Yes</v>
          </cell>
          <cell r="H30" t="str">
            <v>Yes</v>
          </cell>
          <cell r="I30" t="str">
            <v>No</v>
          </cell>
          <cell r="J30" t="str">
            <v>The company states that it commits to enhancing the use of business intelligence tools for tracking supplier data, including regarding the recruitment process and labor agencies.</v>
          </cell>
          <cell r="K30" t="str">
            <v>Modern Slavery Statement, accessed 4 January 2018, https://query.prod.cms.rt.microsoft.com/cms/api/am/binary/RE1JskG.</v>
          </cell>
          <cell r="L30" t="str">
            <v>Yes</v>
          </cell>
          <cell r="M30" t="str">
            <v>Yes</v>
          </cell>
          <cell r="N30" t="str">
            <v>No</v>
          </cell>
          <cell r="O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P30" t="str">
            <v>Modern Slavery Statement 2017, accessed 4 January 2018, https://query.prod.cms.rt.microsoft.com/cms/api/am/binary/RE1JskG.</v>
          </cell>
          <cell r="Q30" t="str">
            <v>Yes</v>
          </cell>
          <cell r="R30" t="str">
            <v>No</v>
          </cell>
          <cell r="S30" t="str">
            <v>No</v>
          </cell>
          <cell r="T30" t="str">
            <v>No statement available. According to the Business &amp; Human Rights Resource Centre website, Microsoft had a statement under the CTSC Act in February 2014.</v>
          </cell>
          <cell r="U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V30" t="str">
            <v>Not applicable</v>
          </cell>
          <cell r="W30" t="str">
            <v>N/A</v>
          </cell>
        </row>
        <row r="31">
          <cell r="A31" t="str">
            <v>Murata Manufacturing Co., Ltd.</v>
          </cell>
          <cell r="B31">
            <v>31.441759999999999</v>
          </cell>
          <cell r="C31" t="str">
            <v>Japan</v>
          </cell>
          <cell r="D31" t="str">
            <v>Yes</v>
          </cell>
          <cell r="E31" t="str">
            <v>Yes</v>
          </cell>
          <cell r="F31">
            <v>18.971294258851767</v>
          </cell>
          <cell r="G31" t="str">
            <v>No</v>
          </cell>
          <cell r="H31" t="str">
            <v>None</v>
          </cell>
          <cell r="I31" t="str">
            <v>Not relevant</v>
          </cell>
          <cell r="J31" t="str">
            <v>Not disclosed</v>
          </cell>
          <cell r="K31" t="str">
            <v>N/A</v>
          </cell>
          <cell r="L31" t="str">
            <v>Yes</v>
          </cell>
          <cell r="M31" t="str">
            <v>Yes</v>
          </cell>
          <cell r="N31" t="str">
            <v>No</v>
          </cell>
          <cell r="O31" t="str">
            <v>Murata published a statement in December 2017:
(1) Signed by a Director: Yes (signed by Tsuneo Murata, Chairman of the Board and President)
(2) Board approval: Not explicit.
(3) Homepage: No.</v>
          </cell>
          <cell r="P31" t="str">
            <v>Modern Slavery Statement, accessed 16 January 2018, https://www.murata.com/~/media/webrenewal/about/csr/modernslavery.ashx?la=en.</v>
          </cell>
          <cell r="Q31" t="str">
            <v>No</v>
          </cell>
          <cell r="R31" t="str">
            <v>Not applicable</v>
          </cell>
          <cell r="S31" t="str">
            <v>Not applicable</v>
          </cell>
          <cell r="T31" t="str">
            <v>N/A</v>
          </cell>
          <cell r="U31" t="str">
            <v>N/A</v>
          </cell>
          <cell r="V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W31" t="str">
            <v>Additional Disclosure 2018, accessed 19 April 2018, https://www.business-humanrights.org/sites/default/files/2018-04%20KnowTheChain%20ICT%20-%20Murata.pdf</v>
          </cell>
        </row>
        <row r="32">
          <cell r="A32" t="str">
            <v>Nintendo Co., Ltd.</v>
          </cell>
          <cell r="B32">
            <v>52.738309999999998</v>
          </cell>
          <cell r="C32" t="str">
            <v>Japan</v>
          </cell>
          <cell r="D32" t="str">
            <v>No</v>
          </cell>
          <cell r="E32" t="str">
            <v>Yes</v>
          </cell>
          <cell r="F32">
            <v>25.180536107221439</v>
          </cell>
          <cell r="G32" t="str">
            <v>No</v>
          </cell>
          <cell r="H32" t="str">
            <v>None</v>
          </cell>
          <cell r="I32" t="str">
            <v>Not relevant</v>
          </cell>
          <cell r="J32" t="str">
            <v xml:space="preserve">No commitments for new policies or practices disclosed.
[The company stated that in 2016 it was seeking to incorporate CSR-related requirements into its Basic Partner Agreement.] </v>
          </cell>
          <cell r="K32" t="str">
            <v>Working with our Business Partners, accessed 24 January 2018, https://www.nintendo.co.jp/csr/en/report2017/partners/index.html#production.</v>
          </cell>
          <cell r="L32" t="str">
            <v>Yes</v>
          </cell>
          <cell r="M32" t="str">
            <v>Yes</v>
          </cell>
          <cell r="N32" t="str">
            <v>Yes</v>
          </cell>
          <cell r="O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P32" t="str">
            <v>UK Modern Slavery Act 2015 Transparency Statement, accessed 30 January 2018, https://www.nintendo.co.jp/csr/pdf/UKModernSlaveryAct2015_TransparencyStatement_1709.pdf.</v>
          </cell>
          <cell r="Q32" t="str">
            <v>No</v>
          </cell>
          <cell r="R32" t="str">
            <v>Not applicable</v>
          </cell>
          <cell r="S32" t="str">
            <v>Not applicable</v>
          </cell>
          <cell r="T32" t="str">
            <v>N/A</v>
          </cell>
          <cell r="U32" t="str">
            <v>N/A</v>
          </cell>
          <cell r="V32" t="str">
            <v>Not applicable</v>
          </cell>
          <cell r="W32" t="str">
            <v>N/A</v>
          </cell>
        </row>
        <row r="33">
          <cell r="A33" t="str">
            <v>Nokia Corporation</v>
          </cell>
          <cell r="B33">
            <v>26.963819999999998</v>
          </cell>
          <cell r="C33" t="str">
            <v>Finland</v>
          </cell>
          <cell r="D33" t="str">
            <v>No</v>
          </cell>
          <cell r="E33" t="str">
            <v>Yes</v>
          </cell>
          <cell r="F33">
            <v>37.967093418683739</v>
          </cell>
          <cell r="G33" t="str">
            <v>No</v>
          </cell>
          <cell r="H33" t="str">
            <v>Yes</v>
          </cell>
          <cell r="I33" t="str">
            <v>Yes</v>
          </cell>
          <cell r="J33" t="str">
            <v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v>
          </cell>
          <cell r="K33" t="str">
            <v>People and Planet Report, accessed 8 January 2018: https://www.nokia.com/sites/default/files/nokia_people_and_planet_report_2016_5.pdf, p. 117.</v>
          </cell>
          <cell r="L33" t="str">
            <v>Yes</v>
          </cell>
          <cell r="M33" t="str">
            <v>Yes</v>
          </cell>
          <cell r="N33" t="str">
            <v>No</v>
          </cell>
          <cell r="O33" t="str">
            <v>The company published a statement in June 2017.
(1) Signed by director: Yes. Signed by President and CEO
(2) Board approval: Not explicit
(3) Homepage: No. Home&gt; Sustainability&gt;View our modern slavery statement</v>
          </cell>
          <cell r="P33" t="str">
            <v>Modern Slavery Statement, accessed 30 January 2018, https://www.nokia.com/sites/default/files/nokia_modern_slavery_statement_approved_june_29_2017__1_.pdf.</v>
          </cell>
          <cell r="Q33" t="str">
            <v>No</v>
          </cell>
          <cell r="R33" t="str">
            <v>Not applicable</v>
          </cell>
          <cell r="S33" t="str">
            <v>Not applicable</v>
          </cell>
          <cell r="T33" t="str">
            <v>N/A</v>
          </cell>
          <cell r="U33" t="str">
            <v>N/A</v>
          </cell>
          <cell r="V33" t="str">
            <v>Not applicable</v>
          </cell>
          <cell r="W33" t="str">
            <v>N/A</v>
          </cell>
        </row>
        <row r="34">
          <cell r="A34" t="str">
            <v>NVIDIA Corporation</v>
          </cell>
          <cell r="B34">
            <v>148.95479999999998</v>
          </cell>
          <cell r="C34" t="str">
            <v>United States</v>
          </cell>
          <cell r="D34" t="str">
            <v>No</v>
          </cell>
          <cell r="E34" t="str">
            <v>Yes</v>
          </cell>
          <cell r="F34">
            <v>34.754450890178035</v>
          </cell>
          <cell r="G34" t="str">
            <v>Yes</v>
          </cell>
          <cell r="H34" t="str">
            <v>None</v>
          </cell>
          <cell r="I34" t="str">
            <v>Not relevant</v>
          </cell>
          <cell r="J34" t="str">
            <v>Not disclosed</v>
          </cell>
          <cell r="K34" t="str">
            <v>N/A</v>
          </cell>
          <cell r="L34" t="str">
            <v>Yes</v>
          </cell>
          <cell r="M34" t="str">
            <v>Yes</v>
          </cell>
          <cell r="N34" t="str">
            <v>No</v>
          </cell>
          <cell r="O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P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Q34" t="str">
            <v>Yes</v>
          </cell>
          <cell r="R34" t="str">
            <v>No</v>
          </cell>
          <cell r="S34" t="str">
            <v>No</v>
          </cell>
          <cell r="T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U34" t="str">
            <v>Additional Disclosure 2018, accessed 26 January 2018, https://business-humanrights.org/sites/default/files/KnowTheChain%20-%20ICT%20Sector%20Engagement%20Questions_NVIDIA.pdf</v>
          </cell>
          <cell r="V34" t="str">
            <v>Not applicable</v>
          </cell>
          <cell r="W34" t="str">
            <v>N/A</v>
          </cell>
        </row>
        <row r="35">
          <cell r="A35" t="str">
            <v>NXP Semiconductors NV</v>
          </cell>
          <cell r="B35">
            <v>40.792070000000002</v>
          </cell>
          <cell r="C35" t="str">
            <v>Netherlands</v>
          </cell>
          <cell r="D35" t="str">
            <v>No</v>
          </cell>
          <cell r="E35" t="str">
            <v>Yes</v>
          </cell>
          <cell r="F35">
            <v>63.129375875175029</v>
          </cell>
          <cell r="G35" t="str">
            <v>Yes</v>
          </cell>
          <cell r="H35" t="str">
            <v>Yes</v>
          </cell>
          <cell r="I35" t="str">
            <v>No</v>
          </cell>
          <cell r="J35" t="str">
            <v>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v>
          </cell>
          <cell r="K35" t="str">
            <v>Statement on slavery and human trafficking, accessed 19 December 2017, https://www.nxp.com/about/about-nxp/about-nxp/corporate-responsibility/ethics/statement-on-slavery-and-human-trafficking:RESPECTING-HUMAN-RIGHTS</v>
          </cell>
          <cell r="L35" t="str">
            <v>Yes</v>
          </cell>
          <cell r="M35" t="str">
            <v>Yes</v>
          </cell>
          <cell r="N35" t="str">
            <v>Yes</v>
          </cell>
          <cell r="O35" t="str">
            <v>The company published a statement for both FY2015 and FY2016. The date of publication is unclear.
(1) Signed by director: Yes.
(2) Board approved: Yes.
(3) Homepage: Yes.</v>
          </cell>
          <cell r="P35" t="str">
            <v>Statement on slavery and human trafficking, accessed 19 December 2017, https://www.nxp.com/about/about-nxp/about-nxp/corporate-responsibility/ethics/statement-on-slavery-and-human-trafficking:RESPECTING-HUMAN-RIGHTS</v>
          </cell>
          <cell r="Q35" t="str">
            <v>Yes</v>
          </cell>
          <cell r="R35" t="str">
            <v>Yes</v>
          </cell>
          <cell r="S35" t="str">
            <v>Yes</v>
          </cell>
          <cell r="T35" t="str">
            <v>The statement on slavery and human trafficking is made for both the CTSC Act and the UK MSA. 
(1) Conspicuous link: Yes "Statement on Slavery and Human Trafficking"
(2) Five areas of disclosure (verification, audits, certification, internal accountability, training): Yes</v>
          </cell>
          <cell r="U35" t="str">
            <v>Statement on slavery and human trafficking, accessed 4 April 2018, https://www.nxp.com/about/about-nxp/about-nxp/corporate-responsibility/ethics/statement-on-slavery-and-human-trafficking:RESPECTING-HUMAN-RIGHTS</v>
          </cell>
          <cell r="V35" t="str">
            <v>Not applicable</v>
          </cell>
          <cell r="W35" t="str">
            <v>N/A</v>
          </cell>
        </row>
        <row r="36">
          <cell r="A36" t="str">
            <v>QUALCOMM Incorporated</v>
          </cell>
          <cell r="B36">
            <v>101.0348</v>
          </cell>
          <cell r="C36" t="str">
            <v>United States</v>
          </cell>
          <cell r="D36" t="str">
            <v>Yes</v>
          </cell>
          <cell r="E36" t="str">
            <v>Yes</v>
          </cell>
          <cell r="F36">
            <v>48.628475695139024</v>
          </cell>
          <cell r="G36" t="str">
            <v>Yes</v>
          </cell>
          <cell r="H36" t="str">
            <v>None</v>
          </cell>
          <cell r="I36" t="str">
            <v>Not relevant</v>
          </cell>
          <cell r="J36" t="str">
            <v>Not disclosed</v>
          </cell>
          <cell r="K36" t="str">
            <v>N/A</v>
          </cell>
          <cell r="L36" t="str">
            <v>Yes</v>
          </cell>
          <cell r="M36" t="str">
            <v>Yes</v>
          </cell>
          <cell r="N36" t="str">
            <v>Yes</v>
          </cell>
          <cell r="O36" t="str">
            <v>Qualcomm published a statement on 16 May 2017:
(1) Signed by director: Yes, Chairman and Board.
(2) Board approved: Yes.
(3) Homepage: Yes.</v>
          </cell>
          <cell r="P36" t="str">
            <v>Anti-slavery and trafficking statement, accessed 11 December 2017, https://www.qualcomm.co.uk/documents/qualcomm-anti-slavery-and-human-trafficking-statement</v>
          </cell>
          <cell r="Q36" t="str">
            <v>Yes</v>
          </cell>
          <cell r="R36" t="str">
            <v>No</v>
          </cell>
          <cell r="S36" t="str">
            <v>No</v>
          </cell>
          <cell r="T36" t="str">
            <v>Not disclosed</v>
          </cell>
          <cell r="U36" t="str">
            <v>N/A</v>
          </cell>
          <cell r="V36" t="str">
            <v>Not applicable</v>
          </cell>
          <cell r="W36" t="str">
            <v>N/A</v>
          </cell>
        </row>
        <row r="37">
          <cell r="A37" t="str">
            <v>Samsung Electronics Co. Ltd.</v>
          </cell>
          <cell r="B37">
            <v>309.60737999999998</v>
          </cell>
          <cell r="C37" t="str">
            <v>South Korea</v>
          </cell>
          <cell r="D37" t="str">
            <v>Yes</v>
          </cell>
          <cell r="E37" t="str">
            <v>Yes</v>
          </cell>
          <cell r="F37">
            <v>62.326965393078616</v>
          </cell>
          <cell r="G37" t="str">
            <v>Yes</v>
          </cell>
          <cell r="H37" t="str">
            <v>None</v>
          </cell>
          <cell r="I37" t="str">
            <v>Not relevant</v>
          </cell>
          <cell r="J37" t="str">
            <v>No commitments for new policies or practices disclosed.
[Samsung discloses in its annual sustainability report that it aims to perform on-site labor practices inspections of all critical suppliers every year.]</v>
          </cell>
          <cell r="K37" t="str">
            <v xml:space="preserve">Samsung Electronics Sustainability Report 2017, accessed 9 January 2018:
http://images.samsung.com/is/content/samsung/p5/uk/aboutsamsung/2017/pdf/about-us-sustainability-report-and-policy-sustainability-report-2017-en.pdf, p. 27.
</v>
          </cell>
          <cell r="L37" t="str">
            <v>Yes</v>
          </cell>
          <cell r="M37" t="str">
            <v>Yes</v>
          </cell>
          <cell r="N37" t="str">
            <v>Yes</v>
          </cell>
          <cell r="O37" t="str">
            <v>The company's UK subsidiary published a statement for its financial year ending 31 December 2016.
(1) Signed by director: Yes. Signed by director/ company secretary.
(2) Board approved: Yes.
(3) Homepage: Yes (on homepage of UK website)</v>
          </cell>
          <cell r="P37" t="str">
            <v>Modern Slavery Act Statement 2016, accessed 19 June 2018: http://www.samsung.com/uk/aboutsamsung/sustainability/modern-slavery-act/</v>
          </cell>
          <cell r="Q37" t="str">
            <v>No</v>
          </cell>
          <cell r="R37" t="str">
            <v>Not applicable</v>
          </cell>
          <cell r="S37" t="str">
            <v>Not applicable</v>
          </cell>
          <cell r="T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U37" t="str">
            <v>N/A</v>
          </cell>
          <cell r="V37" t="str">
            <v>Not applicable</v>
          </cell>
          <cell r="W37" t="str">
            <v>N/A</v>
          </cell>
        </row>
        <row r="38">
          <cell r="A38" t="str">
            <v>SK Hynix Inc.</v>
          </cell>
          <cell r="B38">
            <v>48.557989999999997</v>
          </cell>
          <cell r="C38" t="str">
            <v>South Korea</v>
          </cell>
          <cell r="D38" t="str">
            <v>Yes</v>
          </cell>
          <cell r="E38" t="str">
            <v>No</v>
          </cell>
          <cell r="F38">
            <v>18.75325065013002</v>
          </cell>
          <cell r="G38" t="str">
            <v>Yes</v>
          </cell>
          <cell r="H38" t="str">
            <v>Yes</v>
          </cell>
          <cell r="I38" t="str">
            <v>Yes</v>
          </cell>
          <cell r="J38" t="str">
            <v>The company discloses the following commitments:
1 - The company states it will conduct on-site audits on all of its major suppliers by 2019.
2 - Additionally, SK Hynix discloses that it "plans to audit" 30% of its major suppliers in 2017.</v>
          </cell>
          <cell r="K38" t="str">
            <v>Sustainability Report 2017, accessed 11 January 2018, https://www.skhynix.com/eng/sustain/sustainManage.do#</v>
          </cell>
          <cell r="L38" t="str">
            <v>Yes</v>
          </cell>
          <cell r="M38" t="str">
            <v>No</v>
          </cell>
          <cell r="N38" t="str">
            <v>No</v>
          </cell>
          <cell r="O38" t="str">
            <v>Not disclosed</v>
          </cell>
          <cell r="P38" t="str">
            <v>N/A</v>
          </cell>
          <cell r="Q38" t="str">
            <v>No</v>
          </cell>
          <cell r="R38" t="str">
            <v>Not applicable</v>
          </cell>
          <cell r="S38" t="str">
            <v>Not applicable</v>
          </cell>
          <cell r="T38" t="str">
            <v>N/A</v>
          </cell>
          <cell r="U38" t="str">
            <v>N/A</v>
          </cell>
          <cell r="V38" t="str">
            <v>Not applicable</v>
          </cell>
          <cell r="W38" t="str">
            <v>N/A</v>
          </cell>
        </row>
        <row r="39">
          <cell r="A39" t="str">
            <v>Skyworks Solutions, Inc.</v>
          </cell>
          <cell r="B39">
            <v>17.737669999999998</v>
          </cell>
          <cell r="C39" t="str">
            <v>United States</v>
          </cell>
          <cell r="D39" t="str">
            <v>No</v>
          </cell>
          <cell r="E39" t="str">
            <v>Yes</v>
          </cell>
          <cell r="F39">
            <v>33.716743348669723</v>
          </cell>
          <cell r="G39" t="str">
            <v>Yes</v>
          </cell>
          <cell r="H39" t="str">
            <v>None</v>
          </cell>
          <cell r="I39" t="str">
            <v>Not relevant</v>
          </cell>
          <cell r="J39" t="str">
            <v>Not disclosed</v>
          </cell>
          <cell r="K39" t="str">
            <v>N/A</v>
          </cell>
          <cell r="L39" t="str">
            <v>Yes</v>
          </cell>
          <cell r="M39" t="str">
            <v>Yes</v>
          </cell>
          <cell r="N39" t="str">
            <v>No</v>
          </cell>
          <cell r="O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P39" t="str">
            <v>Slavery and Human Trafficking Prevention, accessed 19 January 2018: 
http://www.skyworksinc.com/downloads/sustainability/Transparency_in_Supply_Chains_Act_compliance_information.pdf</v>
          </cell>
          <cell r="Q39" t="str">
            <v>Yes</v>
          </cell>
          <cell r="R39" t="str">
            <v>Yes</v>
          </cell>
          <cell r="S39" t="str">
            <v>No</v>
          </cell>
          <cell r="T39" t="str">
            <v>The company published a statement for both the UK and the California Act in February 2017.
(1) Conspicuous link: No (Home &gt; Sustainability &gt; Supply Chain)
(2) Five areas of disclosure (verification, audits, certification, internal accountability, training): Yes</v>
          </cell>
          <cell r="U39" t="str">
            <v>Slavery and Human Trafficking Prevention, accessed 4 April 2018: 
http://www.skyworksinc.com/downloads/sustainability/Transparency_in_Supply_Chains_Act_compliance_information.pdf</v>
          </cell>
          <cell r="V39" t="str">
            <v>Not applicable</v>
          </cell>
          <cell r="W39" t="str">
            <v>N/A</v>
          </cell>
        </row>
        <row r="40">
          <cell r="A40" t="str">
            <v>Taiwan Semiconductor Manufacturing Company Limited</v>
          </cell>
          <cell r="B40">
            <v>226.70301000000001</v>
          </cell>
          <cell r="C40" t="str">
            <v>Taiwan</v>
          </cell>
          <cell r="D40" t="str">
            <v>Yes</v>
          </cell>
          <cell r="E40" t="str">
            <v>Yes</v>
          </cell>
          <cell r="F40">
            <v>52.825065013002586</v>
          </cell>
          <cell r="G40" t="str">
            <v>Yes</v>
          </cell>
          <cell r="H40" t="str">
            <v>Yes</v>
          </cell>
          <cell r="I40" t="str">
            <v>No</v>
          </cell>
          <cell r="J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K40" t="str">
            <v xml:space="preserve">Additional Disclosure 2018, accessed 10 April 2018, https://www.business-humanrights.org/en/knowthechain-ict-company-disclosure, p. 7
</v>
          </cell>
          <cell r="L40" t="str">
            <v>No</v>
          </cell>
          <cell r="M40" t="str">
            <v>Not applicable</v>
          </cell>
          <cell r="N40" t="str">
            <v>Not applicable</v>
          </cell>
          <cell r="O40" t="str">
            <v>N/A</v>
          </cell>
          <cell r="P40" t="str">
            <v>N/A</v>
          </cell>
          <cell r="Q40" t="str">
            <v>No</v>
          </cell>
          <cell r="R40" t="str">
            <v>Not applicable</v>
          </cell>
          <cell r="S40" t="str">
            <v>Not applicable</v>
          </cell>
          <cell r="T40" t="str">
            <v>N/A</v>
          </cell>
          <cell r="U40" t="str">
            <v>N/A</v>
          </cell>
          <cell r="V40" t="str">
            <v>Not applicable</v>
          </cell>
          <cell r="W40" t="str">
            <v>N/A</v>
          </cell>
        </row>
        <row r="41">
          <cell r="A41" t="str">
            <v>TE Connectivity Ltd.</v>
          </cell>
          <cell r="B41">
            <v>36.009190000000004</v>
          </cell>
          <cell r="C41" t="str">
            <v>Switzerland</v>
          </cell>
          <cell r="D41" t="str">
            <v>No</v>
          </cell>
          <cell r="E41" t="str">
            <v>Yes</v>
          </cell>
          <cell r="F41">
            <v>16.794358871774357</v>
          </cell>
          <cell r="G41" t="str">
            <v>No</v>
          </cell>
          <cell r="H41" t="str">
            <v>None</v>
          </cell>
          <cell r="I41" t="str">
            <v>Not relevant</v>
          </cell>
          <cell r="J41" t="str">
            <v>Not disclosed.
[The company states it is examining its compliance training to "determine how best to continue to educate [its] employees on modern slavery and human trafficking risk in [its] operations and supply chain."]</v>
          </cell>
          <cell r="K41" t="str">
            <v>Slavery and Human Trafficking Statement, accessed 23 January 2018: 
http://www.te.com/content/dam/te-com/documents/about-te/corporate-responsibility/global/TEModernSlaveryActStatement2017.pdf</v>
          </cell>
          <cell r="L41" t="str">
            <v>Yes</v>
          </cell>
          <cell r="M41" t="str">
            <v>Yes</v>
          </cell>
          <cell r="N41" t="str">
            <v>No</v>
          </cell>
          <cell r="O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P41" t="str">
            <v>Slavery and Human Trafficking Statement, accessed 23 January 2018: 
http://www.te.com/content/dam/te-com/documents/about-te/corporate-responsibility/global/TEModernSlaveryActStatement2017.pdf</v>
          </cell>
          <cell r="Q41" t="str">
            <v>Yes</v>
          </cell>
          <cell r="R41" t="str">
            <v>Yes</v>
          </cell>
          <cell r="S41" t="str">
            <v>No</v>
          </cell>
          <cell r="T41" t="str">
            <v>The company published a statement.
(1) Conspicuous link: No. (Home &gt; Corporate Responsibility) 
(2) Five areas of disclosure (verification, audits, certification, internal accountability, training): Yes</v>
          </cell>
          <cell r="U41" t="str">
            <v>TE Connectivity’s Statement on California Transparency in Supply Chains Act of 2010, accessed 4 April 2018:
http://www.te.com/content/dam/te-com/documents/about-te/corporate-responsibility/global/statement-on-transparency-in-supply-chain.pdf</v>
          </cell>
          <cell r="V41" t="str">
            <v>Not applicable</v>
          </cell>
          <cell r="W41" t="str">
            <v>N/A</v>
          </cell>
        </row>
        <row r="42">
          <cell r="A42" t="str">
            <v>Texas Instruments Incorporated</v>
          </cell>
          <cell r="B42">
            <v>107.82302</v>
          </cell>
          <cell r="C42" t="str">
            <v>United States</v>
          </cell>
          <cell r="D42" t="str">
            <v>Yes</v>
          </cell>
          <cell r="E42" t="str">
            <v>No</v>
          </cell>
          <cell r="F42">
            <v>38.077615523104612</v>
          </cell>
          <cell r="G42" t="str">
            <v>Yes</v>
          </cell>
          <cell r="H42" t="str">
            <v>None</v>
          </cell>
          <cell r="I42" t="str">
            <v>Not relevant</v>
          </cell>
          <cell r="J42" t="str">
            <v>Not disclosed</v>
          </cell>
          <cell r="K42" t="str">
            <v>N/A</v>
          </cell>
          <cell r="L42" t="str">
            <v>Yes</v>
          </cell>
          <cell r="M42" t="str">
            <v>Yes</v>
          </cell>
          <cell r="N42" t="str">
            <v>No</v>
          </cell>
          <cell r="O42" t="str">
            <v>The company published a statement in May 2017.
(1) Signed by director: Yes. Signed by Senior VP and CFO.
(2) Board approved: Not explicit.
(3) Homepage: No. Home&gt;About TI&gt;Sustainability&gt;Supply chain accountability&gt;responsible sourcing&gt;disclosures summary</v>
          </cell>
          <cell r="P42" t="str">
            <v>Anti Human Trafficking Statement, accessed 15 January 2018: 
http://www.ti.com/corp/docs/csr/downloads/TI_Anti_Human_Trafficking_Statement.pdf</v>
          </cell>
          <cell r="Q42" t="str">
            <v>Yes</v>
          </cell>
          <cell r="R42" t="str">
            <v>Yes</v>
          </cell>
          <cell r="S42" t="str">
            <v>No</v>
          </cell>
          <cell r="T42" t="str">
            <v>Combined statement for both Acts published in May 2017.
(1) Conspicuous link: No. (Home&gt;About TI&gt;Sustainability&gt;Supply chain accountability&gt;responsible sourcing&gt;disclosures summary)
(2) Five areas of disclosure (verification, audits, certification, internal accountability, training): Yes</v>
          </cell>
          <cell r="U42" t="str">
            <v>Anti Human Trafficking Statement, accessed 4 April 2018: 
http://www.ti.com/corp/docs/csr/downloads/TI_Anti_Human_Trafficking_Statement.pdf</v>
          </cell>
          <cell r="V42" t="str">
            <v>Not applicable</v>
          </cell>
          <cell r="W42" t="str">
            <v>N/A</v>
          </cell>
        </row>
        <row r="43">
          <cell r="A43" t="str">
            <v>Tokyo Electron Limited</v>
          </cell>
          <cell r="B43">
            <v>30.728830000000002</v>
          </cell>
          <cell r="C43" t="str">
            <v>Japan</v>
          </cell>
          <cell r="D43" t="str">
            <v>No</v>
          </cell>
          <cell r="E43" t="str">
            <v>No</v>
          </cell>
          <cell r="F43">
            <v>19.64892978595719</v>
          </cell>
          <cell r="G43" t="str">
            <v>Yes</v>
          </cell>
          <cell r="H43" t="str">
            <v>Yes</v>
          </cell>
          <cell r="I43" t="str">
            <v>No</v>
          </cell>
          <cell r="J43" t="str">
            <v xml:space="preserve">The company commits to building a human rights impact assessment and remediation process framework. </v>
          </cell>
          <cell r="K43" t="str">
            <v>Human rights and diversity. Human Rights Policy, accessed 24 January 2018: https://tel-csr.disclosure.site/en/themes/45</v>
          </cell>
          <cell r="L43" t="str">
            <v>Yes</v>
          </cell>
          <cell r="M43" t="str">
            <v>No</v>
          </cell>
          <cell r="N43" t="str">
            <v>No</v>
          </cell>
          <cell r="O43" t="str">
            <v>Not disclosed</v>
          </cell>
          <cell r="P43" t="str">
            <v>N/A</v>
          </cell>
          <cell r="Q43" t="str">
            <v>No</v>
          </cell>
          <cell r="R43" t="str">
            <v>Not applicable</v>
          </cell>
          <cell r="S43" t="str">
            <v>Not applicable</v>
          </cell>
          <cell r="T43" t="str">
            <v>N/A</v>
          </cell>
          <cell r="U43" t="str">
            <v>N/A</v>
          </cell>
          <cell r="V43" t="str">
            <v>Not applicable</v>
          </cell>
          <cell r="W43" t="str">
            <v>N/A</v>
          </cell>
        </row>
        <row r="44">
          <cell r="A44" t="str">
            <v>Western Digital Corporation</v>
          </cell>
          <cell r="B44">
            <v>26.319089999999999</v>
          </cell>
          <cell r="C44" t="str">
            <v>United States</v>
          </cell>
          <cell r="D44" t="str">
            <v>No</v>
          </cell>
          <cell r="E44" t="str">
            <v>Sent links</v>
          </cell>
          <cell r="F44">
            <v>30.114522904580916</v>
          </cell>
          <cell r="G44" t="str">
            <v>Yes</v>
          </cell>
          <cell r="H44" t="str">
            <v>None</v>
          </cell>
          <cell r="I44" t="str">
            <v>Not relevant</v>
          </cell>
          <cell r="J44" t="str">
            <v>Not disclosed</v>
          </cell>
          <cell r="K44" t="str">
            <v>N/A</v>
          </cell>
          <cell r="L44" t="str">
            <v>Yes</v>
          </cell>
          <cell r="M44" t="str">
            <v>Yes</v>
          </cell>
          <cell r="N44" t="str">
            <v>No</v>
          </cell>
          <cell r="O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P44" t="str">
            <v>Compliance Statement for UK Modern Slavery Act and California Transparency in Supply Chains Act, accessed 22 March 2018, https://www.wdc.com/en-gb/about-wd/global-citizenship/compliance-statement-for-uk-modern-slavery-act-and-california-transparency-in-supply-chains-act.html</v>
          </cell>
          <cell r="Q44" t="str">
            <v>Yes</v>
          </cell>
          <cell r="R44" t="str">
            <v>Yes</v>
          </cell>
          <cell r="S44" t="str">
            <v>No</v>
          </cell>
          <cell r="T44" t="str">
            <v>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v>
          </cell>
          <cell r="U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V44" t="str">
            <v>Not applicable</v>
          </cell>
          <cell r="W44" t="str">
            <v>N/A</v>
          </cell>
        </row>
      </sheetData>
      <sheetData sheetId="4" refreshError="1"/>
      <sheetData sheetId="5">
        <row r="2">
          <cell r="A2" t="str">
            <v>Amazon.com, Inc.</v>
          </cell>
        </row>
        <row r="3">
          <cell r="A3" t="str">
            <v>Amphenol Corporation</v>
          </cell>
        </row>
        <row r="4">
          <cell r="A4" t="str">
            <v>Analog Devices, Inc.</v>
          </cell>
        </row>
        <row r="5">
          <cell r="A5" t="str">
            <v>Apple Inc.</v>
          </cell>
        </row>
        <row r="6">
          <cell r="A6" t="str">
            <v>Applied Materials, Inc.</v>
          </cell>
        </row>
        <row r="7">
          <cell r="A7" t="str">
            <v>ASML Holding N.V.</v>
          </cell>
        </row>
        <row r="8">
          <cell r="A8" t="str">
            <v>BOE Technology Group Co. Ltd.</v>
          </cell>
        </row>
        <row r="9">
          <cell r="A9" t="str">
            <v>Broadcom Inc.</v>
          </cell>
        </row>
        <row r="10">
          <cell r="A10" t="str">
            <v>Canon Inc.</v>
          </cell>
        </row>
        <row r="11">
          <cell r="A11" t="str">
            <v>Cisco Systems, Inc.</v>
          </cell>
        </row>
        <row r="12">
          <cell r="A12" t="str">
            <v>Corning Incorporated</v>
          </cell>
        </row>
        <row r="13">
          <cell r="A13" t="str">
            <v>Ericsson (Telefonaktiebolaget LM Ericsson (publ))</v>
          </cell>
        </row>
        <row r="14">
          <cell r="A14" t="str">
            <v>Foxconn (Hon Hai Precision Industry Co., Ltd.)</v>
          </cell>
        </row>
        <row r="15">
          <cell r="A15" t="str">
            <v>Hewlett Packard Enterprise Company</v>
          </cell>
        </row>
        <row r="16">
          <cell r="A16" t="str">
            <v>Hitachi, Ltd.</v>
          </cell>
        </row>
        <row r="17">
          <cell r="A17" t="str">
            <v>HOYA Corporation</v>
          </cell>
        </row>
        <row r="18">
          <cell r="A18" t="str">
            <v>HP Inc.</v>
          </cell>
        </row>
        <row r="19">
          <cell r="A19" t="str">
            <v>Infineon Technologies AG</v>
          </cell>
        </row>
        <row r="20">
          <cell r="A20" t="str">
            <v>Intel Corporation</v>
          </cell>
        </row>
        <row r="21">
          <cell r="A21" t="str">
            <v>Keyence Corporation</v>
          </cell>
        </row>
        <row r="22">
          <cell r="A22" t="str">
            <v>Kyocera Corporation</v>
          </cell>
        </row>
        <row r="23">
          <cell r="A23" t="str">
            <v>Lam Research Corporation</v>
          </cell>
        </row>
        <row r="24">
          <cell r="A24" t="str">
            <v>Largan Precision Co., Ltd.</v>
          </cell>
        </row>
        <row r="25">
          <cell r="A25" t="str">
            <v>Microchip Technology Incorporated</v>
          </cell>
        </row>
        <row r="26">
          <cell r="A26" t="str">
            <v>Micron Technology, Inc.</v>
          </cell>
        </row>
        <row r="27">
          <cell r="A27" t="str">
            <v>Microsoft Corporation</v>
          </cell>
        </row>
        <row r="28">
          <cell r="A28" t="str">
            <v>Murata Manufacturing Co., Ltd.</v>
          </cell>
        </row>
        <row r="29">
          <cell r="A29" t="str">
            <v>Nintendo Co., Ltd.</v>
          </cell>
        </row>
        <row r="30">
          <cell r="A30" t="str">
            <v>Nokia Corporation</v>
          </cell>
        </row>
        <row r="31">
          <cell r="A31" t="str">
            <v>NVIDIA Corporation</v>
          </cell>
        </row>
        <row r="32">
          <cell r="A32" t="str">
            <v>NXP Semiconductors NV</v>
          </cell>
        </row>
        <row r="33">
          <cell r="A33" t="str">
            <v>QUALCOMM Incorporated</v>
          </cell>
        </row>
        <row r="34">
          <cell r="A34" t="str">
            <v>Samsung Electronics Co. Ltd.</v>
          </cell>
        </row>
        <row r="35">
          <cell r="A35" t="str">
            <v>SK Hynix Inc.</v>
          </cell>
        </row>
        <row r="36">
          <cell r="A36" t="str">
            <v>Skyworks Solutions, Inc.</v>
          </cell>
        </row>
        <row r="37">
          <cell r="A37" t="str">
            <v>Taiwan Semiconductor Manufacturing Company Limited</v>
          </cell>
        </row>
        <row r="38">
          <cell r="A38" t="str">
            <v>TE Connectivity Ltd.</v>
          </cell>
        </row>
        <row r="39">
          <cell r="A39" t="str">
            <v>Texas Instruments Incorporated</v>
          </cell>
        </row>
        <row r="40">
          <cell r="A40" t="str">
            <v>Tokyo Electron Limited</v>
          </cell>
        </row>
        <row r="41">
          <cell r="A41" t="str">
            <v>Western Digital Corporation</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3) Scores"/>
      <sheetName val="1) Scored Research"/>
      <sheetName val="1) Scored - 49 - old"/>
      <sheetName val="2) Non-scored Research"/>
      <sheetName val="2) Non-scored  - 49 old"/>
      <sheetName val="5) Company findings"/>
      <sheetName val="8) Sectors"/>
      <sheetName val="2019 ICT Methodology"/>
      <sheetName val="Scoring approach"/>
      <sheetName val="4) Subset"/>
    </sheetNames>
    <sheetDataSet>
      <sheetData sheetId="0"/>
      <sheetData sheetId="1">
        <row r="5">
          <cell r="A5" t="str">
            <v>Company
(full analysis companies only)</v>
          </cell>
          <cell r="B5" t="str">
            <v>RBA member</v>
          </cell>
          <cell r="C5" t="str">
            <v>Peer Group</v>
          </cell>
          <cell r="D5" t="str">
            <v>Subindustry</v>
          </cell>
          <cell r="E5" t="str">
            <v>Market Cap
in US$ bn</v>
          </cell>
          <cell r="F5" t="str">
            <v>Country</v>
          </cell>
          <cell r="G5" t="str">
            <v>Region</v>
          </cell>
          <cell r="H5" t="str">
            <v>Year of inclusion</v>
          </cell>
          <cell r="I5" t="str">
            <v>Commitment</v>
          </cell>
          <cell r="J5" t="str">
            <v>Supplier Code of Conduct</v>
          </cell>
          <cell r="K5" t="str">
            <v>Management and Accountability</v>
          </cell>
          <cell r="L5" t="str">
            <v>Training</v>
          </cell>
          <cell r="M5" t="str">
            <v>Stakeholder Engagement</v>
          </cell>
          <cell r="N5" t="str">
            <v>1. Commitment &amp; Governance</v>
          </cell>
          <cell r="O5" t="str">
            <v xml:space="preserve">Traceability and Supply Chain Transparency </v>
          </cell>
          <cell r="P5" t="str">
            <v>Risk Assessment</v>
          </cell>
          <cell r="Q5" t="str">
            <v>2. Traceability and Risk Assessment</v>
          </cell>
          <cell r="R5" t="str">
            <v xml:space="preserve"> Purchasing Practices</v>
          </cell>
          <cell r="S5" t="str">
            <v>Supplier Selection</v>
          </cell>
          <cell r="T5" t="str">
            <v>Integration into Supplier Contracts</v>
          </cell>
          <cell r="U5" t="str">
            <v>3. Purchasing Practices</v>
          </cell>
          <cell r="V5" t="str">
            <v>Recruitment Approach</v>
          </cell>
          <cell r="W5" t="str">
            <v>Recruitment Fees</v>
          </cell>
          <cell r="X5" t="str">
            <v>Monitoring and Responsible Recruitment</v>
          </cell>
          <cell r="Y5" t="str">
            <v>Rights of Workers in Vulnerable Conditions</v>
          </cell>
          <cell r="Z5" t="str">
            <v>4. Recruitment</v>
          </cell>
          <cell r="AA5" t="str">
            <v>Worker Engagement</v>
          </cell>
          <cell r="AB5" t="str">
            <v>Freedom of Association</v>
          </cell>
          <cell r="AC5" t="str">
            <v>Grievance Mechanism</v>
          </cell>
          <cell r="AD5" t="str">
            <v>5. Worker Voice</v>
          </cell>
          <cell r="AE5" t="str">
            <v>Monitoring Process</v>
          </cell>
          <cell r="AF5" t="str">
            <v>Monitoring Disclosure</v>
          </cell>
          <cell r="AG5" t="str">
            <v>6. Monitoring</v>
          </cell>
          <cell r="AH5" t="str">
            <v>Corrective Action Plans</v>
          </cell>
          <cell r="AI5" t="str">
            <v>Remedy Programs</v>
          </cell>
          <cell r="AJ5" t="str">
            <v>7. Remedy</v>
          </cell>
          <cell r="AK5" t="str">
            <v>Total
2020</v>
          </cell>
          <cell r="AL5" t="str">
            <v>Rank 2020</v>
          </cell>
          <cell r="AM5" t="str">
            <v>Score change 2020-2018</v>
          </cell>
          <cell r="AN5" t="str">
            <v>Rank change 2020-2018</v>
          </cell>
          <cell r="AO5" t="str">
            <v>Total
2018</v>
          </cell>
          <cell r="AP5" t="str">
            <v>Rank 2018</v>
          </cell>
        </row>
        <row r="6">
          <cell r="A6" t="str">
            <v>Panasonic Corp.</v>
          </cell>
          <cell r="B6" t="str">
            <v>No</v>
          </cell>
          <cell r="C6" t="str">
            <v>Consumer Durables</v>
          </cell>
          <cell r="D6" t="str">
            <v>Consumer Electronics</v>
          </cell>
          <cell r="E6">
            <v>34.559480000000001</v>
          </cell>
          <cell r="F6" t="str">
            <v>Japan</v>
          </cell>
          <cell r="G6" t="str">
            <v>Asia</v>
          </cell>
          <cell r="H6">
            <v>2020</v>
          </cell>
          <cell r="I6">
            <v>100</v>
          </cell>
          <cell r="J6">
            <v>60</v>
          </cell>
          <cell r="K6">
            <v>0</v>
          </cell>
          <cell r="L6">
            <v>15</v>
          </cell>
          <cell r="M6">
            <v>0</v>
          </cell>
          <cell r="N6">
            <v>34.999999999999993</v>
          </cell>
          <cell r="O6">
            <v>0</v>
          </cell>
          <cell r="P6">
            <v>0</v>
          </cell>
          <cell r="Q6">
            <v>0</v>
          </cell>
          <cell r="R6">
            <v>12.5</v>
          </cell>
          <cell r="S6">
            <v>50</v>
          </cell>
          <cell r="T6">
            <v>15</v>
          </cell>
          <cell r="U6">
            <v>25.833333333333336</v>
          </cell>
          <cell r="V6">
            <v>0</v>
          </cell>
          <cell r="W6">
            <v>25</v>
          </cell>
          <cell r="X6">
            <v>0</v>
          </cell>
          <cell r="Y6">
            <v>30</v>
          </cell>
          <cell r="Z6">
            <v>13.75</v>
          </cell>
          <cell r="AA6">
            <v>12.5</v>
          </cell>
          <cell r="AB6">
            <v>0</v>
          </cell>
          <cell r="AC6">
            <v>10</v>
          </cell>
          <cell r="AD6">
            <v>7.5000000000000009</v>
          </cell>
          <cell r="AE6">
            <v>10</v>
          </cell>
          <cell r="AF6">
            <v>0</v>
          </cell>
          <cell r="AG6">
            <v>5</v>
          </cell>
          <cell r="AH6">
            <v>12.5</v>
          </cell>
          <cell r="AI6">
            <v>0</v>
          </cell>
          <cell r="AJ6">
            <v>6.25</v>
          </cell>
          <cell r="AK6">
            <v>13.3376675335067</v>
          </cell>
          <cell r="AL6">
            <v>38</v>
          </cell>
          <cell r="AM6" t="str">
            <v>n/a</v>
          </cell>
          <cell r="AN6" t="str">
            <v>n/a</v>
          </cell>
          <cell r="AO6" t="str">
            <v>n/a</v>
          </cell>
          <cell r="AP6" t="str">
            <v>n/a</v>
          </cell>
        </row>
        <row r="7">
          <cell r="A7" t="str">
            <v>Sony Corp.</v>
          </cell>
          <cell r="B7" t="str">
            <v>Yes</v>
          </cell>
          <cell r="C7" t="str">
            <v>Consumer Durables</v>
          </cell>
          <cell r="D7" t="str">
            <v>Consumer Electronics</v>
          </cell>
          <cell r="E7">
            <v>60.285470000000004</v>
          </cell>
          <cell r="F7" t="str">
            <v>Japan</v>
          </cell>
          <cell r="G7" t="str">
            <v>Asia</v>
          </cell>
          <cell r="H7">
            <v>2020</v>
          </cell>
          <cell r="I7">
            <v>100</v>
          </cell>
          <cell r="J7">
            <v>90</v>
          </cell>
          <cell r="K7">
            <v>50</v>
          </cell>
          <cell r="L7">
            <v>45</v>
          </cell>
          <cell r="M7">
            <v>25</v>
          </cell>
          <cell r="N7">
            <v>61.999999999999993</v>
          </cell>
          <cell r="O7">
            <v>50</v>
          </cell>
          <cell r="P7">
            <v>75</v>
          </cell>
          <cell r="Q7">
            <v>62.5</v>
          </cell>
          <cell r="R7">
            <v>12.5</v>
          </cell>
          <cell r="S7">
            <v>50</v>
          </cell>
          <cell r="T7">
            <v>15</v>
          </cell>
          <cell r="U7">
            <v>25.833333333333336</v>
          </cell>
          <cell r="V7">
            <v>0</v>
          </cell>
          <cell r="W7">
            <v>75</v>
          </cell>
          <cell r="X7">
            <v>0</v>
          </cell>
          <cell r="Y7">
            <v>45</v>
          </cell>
          <cell r="Z7">
            <v>30.000000000000004</v>
          </cell>
          <cell r="AA7">
            <v>12.5</v>
          </cell>
          <cell r="AB7">
            <v>0</v>
          </cell>
          <cell r="AC7">
            <v>20</v>
          </cell>
          <cell r="AD7">
            <v>10.833333333333334</v>
          </cell>
          <cell r="AE7">
            <v>20</v>
          </cell>
          <cell r="AF7">
            <v>30</v>
          </cell>
          <cell r="AG7">
            <v>25</v>
          </cell>
          <cell r="AH7">
            <v>75</v>
          </cell>
          <cell r="AI7">
            <v>0</v>
          </cell>
          <cell r="AJ7">
            <v>37.5</v>
          </cell>
          <cell r="AK7">
            <v>36.243248649729942</v>
          </cell>
          <cell r="AL7">
            <v>17</v>
          </cell>
          <cell r="AM7" t="str">
            <v>n/a</v>
          </cell>
          <cell r="AN7" t="str">
            <v>n/a</v>
          </cell>
          <cell r="AO7" t="str">
            <v>n/a</v>
          </cell>
          <cell r="AP7" t="str">
            <v>n/a</v>
          </cell>
        </row>
        <row r="8">
          <cell r="A8" t="str">
            <v>Walmart Inc.</v>
          </cell>
          <cell r="B8" t="str">
            <v>Yes</v>
          </cell>
          <cell r="C8" t="str">
            <v>Food Retailers</v>
          </cell>
          <cell r="D8" t="str">
            <v>Food Retail</v>
          </cell>
          <cell r="E8">
            <v>315.78985999999998</v>
          </cell>
          <cell r="F8" t="str">
            <v>United States</v>
          </cell>
          <cell r="G8" t="str">
            <v>North America</v>
          </cell>
          <cell r="H8">
            <v>2020</v>
          </cell>
          <cell r="I8">
            <v>100</v>
          </cell>
          <cell r="J8">
            <v>80</v>
          </cell>
          <cell r="K8">
            <v>75</v>
          </cell>
          <cell r="L8">
            <v>45</v>
          </cell>
          <cell r="M8">
            <v>75</v>
          </cell>
          <cell r="N8">
            <v>74.999999999999972</v>
          </cell>
          <cell r="O8">
            <v>0</v>
          </cell>
          <cell r="P8">
            <v>75</v>
          </cell>
          <cell r="Q8">
            <v>37.5</v>
          </cell>
          <cell r="R8">
            <v>12.5</v>
          </cell>
          <cell r="S8">
            <v>50</v>
          </cell>
          <cell r="T8">
            <v>15</v>
          </cell>
          <cell r="U8">
            <v>25.833333333333336</v>
          </cell>
          <cell r="V8">
            <v>30</v>
          </cell>
          <cell r="W8">
            <v>75</v>
          </cell>
          <cell r="X8">
            <v>75</v>
          </cell>
          <cell r="Y8">
            <v>30</v>
          </cell>
          <cell r="Z8">
            <v>52.499999999999993</v>
          </cell>
          <cell r="AA8">
            <v>25</v>
          </cell>
          <cell r="AB8">
            <v>0</v>
          </cell>
          <cell r="AC8">
            <v>60</v>
          </cell>
          <cell r="AD8">
            <v>28.333333333333332</v>
          </cell>
          <cell r="AE8">
            <v>80</v>
          </cell>
          <cell r="AF8">
            <v>30</v>
          </cell>
          <cell r="AG8">
            <v>55</v>
          </cell>
          <cell r="AH8">
            <v>75</v>
          </cell>
          <cell r="AI8">
            <v>25</v>
          </cell>
          <cell r="AJ8">
            <v>50</v>
          </cell>
          <cell r="AK8">
            <v>46.315263052610511</v>
          </cell>
          <cell r="AL8">
            <v>12</v>
          </cell>
          <cell r="AM8" t="str">
            <v>n/a</v>
          </cell>
          <cell r="AN8" t="str">
            <v>n/a</v>
          </cell>
          <cell r="AO8" t="str">
            <v>n/a</v>
          </cell>
          <cell r="AP8" t="str">
            <v>n/a</v>
          </cell>
        </row>
        <row r="9">
          <cell r="A9" t="str">
            <v>Hoya Corp.</v>
          </cell>
          <cell r="B9" t="str">
            <v>No</v>
          </cell>
          <cell r="C9" t="str">
            <v>Healthcare</v>
          </cell>
          <cell r="D9" t="str">
            <v>Medical Supplies</v>
          </cell>
          <cell r="E9">
            <v>19.340310000000002</v>
          </cell>
          <cell r="F9" t="str">
            <v>Japan</v>
          </cell>
          <cell r="G9" t="str">
            <v>Asia</v>
          </cell>
          <cell r="H9">
            <v>2018</v>
          </cell>
          <cell r="I9">
            <v>100</v>
          </cell>
          <cell r="J9">
            <v>60</v>
          </cell>
          <cell r="K9">
            <v>25</v>
          </cell>
          <cell r="L9">
            <v>30</v>
          </cell>
          <cell r="M9">
            <v>0</v>
          </cell>
          <cell r="N9">
            <v>42.999999999999986</v>
          </cell>
          <cell r="O9">
            <v>0</v>
          </cell>
          <cell r="P9">
            <v>0</v>
          </cell>
          <cell r="Q9">
            <v>0</v>
          </cell>
          <cell r="R9">
            <v>0</v>
          </cell>
          <cell r="S9">
            <v>50</v>
          </cell>
          <cell r="T9">
            <v>15</v>
          </cell>
          <cell r="U9">
            <v>21.666666666666668</v>
          </cell>
          <cell r="V9">
            <v>0</v>
          </cell>
          <cell r="W9">
            <v>0</v>
          </cell>
          <cell r="X9">
            <v>0</v>
          </cell>
          <cell r="Y9">
            <v>0</v>
          </cell>
          <cell r="Z9">
            <v>0</v>
          </cell>
          <cell r="AA9">
            <v>0</v>
          </cell>
          <cell r="AB9">
            <v>0</v>
          </cell>
          <cell r="AC9">
            <v>20</v>
          </cell>
          <cell r="AD9">
            <v>6.666666666666667</v>
          </cell>
          <cell r="AE9">
            <v>10</v>
          </cell>
          <cell r="AF9">
            <v>0</v>
          </cell>
          <cell r="AG9">
            <v>5</v>
          </cell>
          <cell r="AH9">
            <v>0</v>
          </cell>
          <cell r="AI9">
            <v>25</v>
          </cell>
          <cell r="AJ9">
            <v>12.5</v>
          </cell>
          <cell r="AK9">
            <v>12.69653930786157</v>
          </cell>
          <cell r="AL9">
            <v>38</v>
          </cell>
          <cell r="AM9">
            <v>-0.8101620324064811</v>
          </cell>
          <cell r="AN9">
            <v>-8</v>
          </cell>
          <cell r="AO9">
            <v>13.506701340268052</v>
          </cell>
          <cell r="AP9">
            <v>30</v>
          </cell>
        </row>
        <row r="10">
          <cell r="A10" t="str">
            <v>Amazon.com Inc.</v>
          </cell>
          <cell r="B10" t="str">
            <v>Yes</v>
          </cell>
          <cell r="C10" t="str">
            <v>Retailing</v>
          </cell>
          <cell r="D10" t="str">
            <v>Online and Direct Marketing Retail</v>
          </cell>
          <cell r="E10">
            <v>805.48924</v>
          </cell>
          <cell r="F10" t="str">
            <v>United States</v>
          </cell>
          <cell r="G10" t="str">
            <v>North America</v>
          </cell>
          <cell r="H10">
            <v>2018</v>
          </cell>
          <cell r="I10">
            <v>100</v>
          </cell>
          <cell r="J10">
            <v>80</v>
          </cell>
          <cell r="K10">
            <v>50</v>
          </cell>
          <cell r="L10">
            <v>30</v>
          </cell>
          <cell r="M10">
            <v>50</v>
          </cell>
          <cell r="N10">
            <v>61.999999999999993</v>
          </cell>
          <cell r="O10">
            <v>100</v>
          </cell>
          <cell r="P10">
            <v>75</v>
          </cell>
          <cell r="Q10">
            <v>87.5</v>
          </cell>
          <cell r="R10">
            <v>0</v>
          </cell>
          <cell r="S10">
            <v>50</v>
          </cell>
          <cell r="T10">
            <v>15</v>
          </cell>
          <cell r="U10">
            <v>21.666666666666668</v>
          </cell>
          <cell r="V10">
            <v>15</v>
          </cell>
          <cell r="W10">
            <v>75</v>
          </cell>
          <cell r="X10">
            <v>25</v>
          </cell>
          <cell r="Y10">
            <v>30</v>
          </cell>
          <cell r="Z10">
            <v>36.25</v>
          </cell>
          <cell r="AA10">
            <v>25</v>
          </cell>
          <cell r="AB10">
            <v>0</v>
          </cell>
          <cell r="AC10">
            <v>10</v>
          </cell>
          <cell r="AD10">
            <v>11.666666666666666</v>
          </cell>
          <cell r="AE10">
            <v>70</v>
          </cell>
          <cell r="AF10">
            <v>10</v>
          </cell>
          <cell r="AG10">
            <v>40</v>
          </cell>
          <cell r="AH10">
            <v>87.5</v>
          </cell>
          <cell r="AI10">
            <v>0</v>
          </cell>
          <cell r="AJ10">
            <v>43.75</v>
          </cell>
          <cell r="AK10">
            <v>43.265653130626127</v>
          </cell>
          <cell r="AL10">
            <v>14</v>
          </cell>
          <cell r="AM10">
            <v>11.439787957591527</v>
          </cell>
          <cell r="AN10">
            <v>6</v>
          </cell>
          <cell r="AO10">
            <v>31.8258651730346</v>
          </cell>
          <cell r="AP10">
            <v>20</v>
          </cell>
        </row>
        <row r="11">
          <cell r="A11" t="str">
            <v>Best Buy Co. Inc.</v>
          </cell>
          <cell r="B11" t="str">
            <v>Yes</v>
          </cell>
          <cell r="C11" t="str">
            <v>Retailing</v>
          </cell>
          <cell r="D11" t="str">
            <v>Electronics Retail</v>
          </cell>
          <cell r="E11">
            <v>21.35737</v>
          </cell>
          <cell r="F11" t="str">
            <v>United States</v>
          </cell>
          <cell r="G11" t="str">
            <v>North America</v>
          </cell>
          <cell r="H11">
            <v>2020</v>
          </cell>
          <cell r="I11">
            <v>100</v>
          </cell>
          <cell r="J11">
            <v>90</v>
          </cell>
          <cell r="K11">
            <v>75</v>
          </cell>
          <cell r="L11">
            <v>60</v>
          </cell>
          <cell r="M11">
            <v>50</v>
          </cell>
          <cell r="N11">
            <v>74.999999999999972</v>
          </cell>
          <cell r="O11">
            <v>87.5</v>
          </cell>
          <cell r="P11">
            <v>100</v>
          </cell>
          <cell r="Q11">
            <v>93.75</v>
          </cell>
          <cell r="R11">
            <v>25</v>
          </cell>
          <cell r="S11">
            <v>50</v>
          </cell>
          <cell r="T11">
            <v>30</v>
          </cell>
          <cell r="U11">
            <v>35</v>
          </cell>
          <cell r="V11">
            <v>0</v>
          </cell>
          <cell r="W11">
            <v>100</v>
          </cell>
          <cell r="X11">
            <v>0</v>
          </cell>
          <cell r="Y11">
            <v>30</v>
          </cell>
          <cell r="Z11">
            <v>32.5</v>
          </cell>
          <cell r="AA11">
            <v>25</v>
          </cell>
          <cell r="AB11">
            <v>0</v>
          </cell>
          <cell r="AC11">
            <v>20</v>
          </cell>
          <cell r="AD11">
            <v>15.000000000000002</v>
          </cell>
          <cell r="AE11">
            <v>70</v>
          </cell>
          <cell r="AF11">
            <v>60</v>
          </cell>
          <cell r="AG11">
            <v>65</v>
          </cell>
          <cell r="AH11">
            <v>75</v>
          </cell>
          <cell r="AI11">
            <v>25</v>
          </cell>
          <cell r="AJ11">
            <v>50</v>
          </cell>
          <cell r="AK11">
            <v>52.325965193038598</v>
          </cell>
          <cell r="AL11">
            <v>10</v>
          </cell>
          <cell r="AM11" t="str">
            <v>n/a</v>
          </cell>
          <cell r="AN11" t="str">
            <v>n/a</v>
          </cell>
          <cell r="AO11" t="str">
            <v>n/a</v>
          </cell>
          <cell r="AP11" t="str">
            <v>n/a</v>
          </cell>
        </row>
        <row r="12">
          <cell r="A12" t="str">
            <v>Analog Devices Inc.</v>
          </cell>
          <cell r="B12" t="str">
            <v>Yes</v>
          </cell>
          <cell r="C12" t="str">
            <v>Semiconductors</v>
          </cell>
          <cell r="D12" t="str">
            <v>Semiconductor Design and Manufacturing</v>
          </cell>
          <cell r="E12">
            <v>34.241289999999999</v>
          </cell>
          <cell r="F12" t="str">
            <v>United States</v>
          </cell>
          <cell r="G12" t="str">
            <v>North America</v>
          </cell>
          <cell r="H12">
            <v>2018</v>
          </cell>
          <cell r="I12">
            <v>100</v>
          </cell>
          <cell r="J12">
            <v>70</v>
          </cell>
          <cell r="K12">
            <v>0</v>
          </cell>
          <cell r="L12">
            <v>45</v>
          </cell>
          <cell r="M12">
            <v>25</v>
          </cell>
          <cell r="N12">
            <v>47.999999999999993</v>
          </cell>
          <cell r="O12">
            <v>50</v>
          </cell>
          <cell r="P12">
            <v>0</v>
          </cell>
          <cell r="Q12">
            <v>25</v>
          </cell>
          <cell r="R12">
            <v>12.5</v>
          </cell>
          <cell r="S12">
            <v>50</v>
          </cell>
          <cell r="T12">
            <v>15</v>
          </cell>
          <cell r="U12">
            <v>25.833333333333336</v>
          </cell>
          <cell r="V12">
            <v>0</v>
          </cell>
          <cell r="W12">
            <v>75</v>
          </cell>
          <cell r="X12">
            <v>0</v>
          </cell>
          <cell r="Y12">
            <v>30</v>
          </cell>
          <cell r="Z12">
            <v>26.25</v>
          </cell>
          <cell r="AA12">
            <v>12.5</v>
          </cell>
          <cell r="AB12">
            <v>0</v>
          </cell>
          <cell r="AC12">
            <v>20</v>
          </cell>
          <cell r="AD12">
            <v>10.833333333333334</v>
          </cell>
          <cell r="AE12">
            <v>20</v>
          </cell>
          <cell r="AF12">
            <v>0</v>
          </cell>
          <cell r="AG12">
            <v>10</v>
          </cell>
          <cell r="AH12">
            <v>37.5</v>
          </cell>
          <cell r="AI12">
            <v>0</v>
          </cell>
          <cell r="AJ12">
            <v>18.75</v>
          </cell>
          <cell r="AK12">
            <v>23.528705741148226</v>
          </cell>
          <cell r="AL12">
            <v>27</v>
          </cell>
          <cell r="AM12">
            <v>-4.1188237647529462</v>
          </cell>
          <cell r="AN12">
            <v>-5</v>
          </cell>
          <cell r="AO12">
            <v>27.647529505901172</v>
          </cell>
          <cell r="AP12">
            <v>22</v>
          </cell>
        </row>
        <row r="13">
          <cell r="A13" t="str">
            <v>Applied Materials Inc.</v>
          </cell>
          <cell r="B13" t="str">
            <v>Yes</v>
          </cell>
          <cell r="C13" t="str">
            <v>Semiconductors</v>
          </cell>
          <cell r="D13" t="str">
            <v>Semiconductor Equipment</v>
          </cell>
          <cell r="E13">
            <v>56.408190000000005</v>
          </cell>
          <cell r="F13" t="str">
            <v>United States</v>
          </cell>
          <cell r="G13" t="str">
            <v>North America</v>
          </cell>
          <cell r="H13">
            <v>2018</v>
          </cell>
          <cell r="I13">
            <v>100</v>
          </cell>
          <cell r="J13">
            <v>90</v>
          </cell>
          <cell r="K13">
            <v>50</v>
          </cell>
          <cell r="L13">
            <v>30</v>
          </cell>
          <cell r="M13">
            <v>25</v>
          </cell>
          <cell r="N13">
            <v>58.999999999999986</v>
          </cell>
          <cell r="O13">
            <v>50</v>
          </cell>
          <cell r="P13">
            <v>25</v>
          </cell>
          <cell r="Q13">
            <v>37.5</v>
          </cell>
          <cell r="R13">
            <v>12.5</v>
          </cell>
          <cell r="S13">
            <v>0</v>
          </cell>
          <cell r="T13">
            <v>15</v>
          </cell>
          <cell r="U13">
            <v>9.1666666666666679</v>
          </cell>
          <cell r="V13">
            <v>0</v>
          </cell>
          <cell r="W13">
            <v>75</v>
          </cell>
          <cell r="X13">
            <v>50</v>
          </cell>
          <cell r="Y13">
            <v>30</v>
          </cell>
          <cell r="Z13">
            <v>38.75</v>
          </cell>
          <cell r="AA13">
            <v>12.5</v>
          </cell>
          <cell r="AB13">
            <v>0</v>
          </cell>
          <cell r="AC13">
            <v>0</v>
          </cell>
          <cell r="AD13">
            <v>4.166666666666667</v>
          </cell>
          <cell r="AE13">
            <v>30</v>
          </cell>
          <cell r="AF13">
            <v>0</v>
          </cell>
          <cell r="AG13">
            <v>15.000000000000002</v>
          </cell>
          <cell r="AH13">
            <v>37.5</v>
          </cell>
          <cell r="AI13">
            <v>0</v>
          </cell>
          <cell r="AJ13">
            <v>18.75</v>
          </cell>
          <cell r="AK13">
            <v>26.05421084216843</v>
          </cell>
          <cell r="AL13">
            <v>26</v>
          </cell>
          <cell r="AM13">
            <v>-1.0962192438487719</v>
          </cell>
          <cell r="AN13">
            <v>-3</v>
          </cell>
          <cell r="AO13">
            <v>27.150430086017202</v>
          </cell>
          <cell r="AP13">
            <v>23</v>
          </cell>
        </row>
        <row r="14">
          <cell r="A14" t="str">
            <v>ASML Holding NV</v>
          </cell>
          <cell r="B14" t="str">
            <v>Yes</v>
          </cell>
          <cell r="C14" t="str">
            <v>Semiconductors</v>
          </cell>
          <cell r="D14" t="str">
            <v>Semiconductor Equipment</v>
          </cell>
          <cell r="E14">
            <v>87.269869999999997</v>
          </cell>
          <cell r="F14" t="str">
            <v>Netherlands</v>
          </cell>
          <cell r="G14" t="str">
            <v>Europe</v>
          </cell>
          <cell r="H14">
            <v>2016</v>
          </cell>
          <cell r="I14">
            <v>100</v>
          </cell>
          <cell r="J14">
            <v>80</v>
          </cell>
          <cell r="K14">
            <v>25</v>
          </cell>
          <cell r="L14">
            <v>30</v>
          </cell>
          <cell r="M14">
            <v>25</v>
          </cell>
          <cell r="N14">
            <v>51.999999999999986</v>
          </cell>
          <cell r="O14">
            <v>12.5</v>
          </cell>
          <cell r="P14">
            <v>0</v>
          </cell>
          <cell r="Q14">
            <v>6.25</v>
          </cell>
          <cell r="R14">
            <v>12.5</v>
          </cell>
          <cell r="S14">
            <v>0</v>
          </cell>
          <cell r="T14">
            <v>15</v>
          </cell>
          <cell r="U14">
            <v>9.1666666666666679</v>
          </cell>
          <cell r="V14">
            <v>0</v>
          </cell>
          <cell r="W14">
            <v>75</v>
          </cell>
          <cell r="X14">
            <v>0</v>
          </cell>
          <cell r="Y14">
            <v>30</v>
          </cell>
          <cell r="Z14">
            <v>26.25</v>
          </cell>
          <cell r="AA14">
            <v>12.5</v>
          </cell>
          <cell r="AB14">
            <v>0</v>
          </cell>
          <cell r="AC14">
            <v>30</v>
          </cell>
          <cell r="AD14">
            <v>14.166666666666666</v>
          </cell>
          <cell r="AE14">
            <v>10</v>
          </cell>
          <cell r="AF14">
            <v>0</v>
          </cell>
          <cell r="AG14">
            <v>5</v>
          </cell>
          <cell r="AH14">
            <v>0</v>
          </cell>
          <cell r="AI14">
            <v>25</v>
          </cell>
          <cell r="AJ14">
            <v>12.5</v>
          </cell>
          <cell r="AK14">
            <v>17.911582316463289</v>
          </cell>
          <cell r="AL14">
            <v>30</v>
          </cell>
          <cell r="AM14">
            <v>-18.488197639527904</v>
          </cell>
          <cell r="AN14">
            <v>-14</v>
          </cell>
          <cell r="AO14">
            <v>36.399779955991193</v>
          </cell>
          <cell r="AP14">
            <v>16</v>
          </cell>
        </row>
        <row r="15">
          <cell r="A15" t="str">
            <v>Broadcom Inc.</v>
          </cell>
          <cell r="B15" t="str">
            <v>No</v>
          </cell>
          <cell r="C15" t="str">
            <v>Semiconductors</v>
          </cell>
          <cell r="D15" t="str">
            <v>Semiconductor Design and Manufacturing</v>
          </cell>
          <cell r="E15">
            <v>101.53417</v>
          </cell>
          <cell r="F15" t="str">
            <v>United States</v>
          </cell>
          <cell r="G15" t="str">
            <v>North America</v>
          </cell>
          <cell r="H15">
            <v>2016</v>
          </cell>
          <cell r="I15">
            <v>100</v>
          </cell>
          <cell r="J15">
            <v>50</v>
          </cell>
          <cell r="K15">
            <v>0</v>
          </cell>
          <cell r="L15">
            <v>15</v>
          </cell>
          <cell r="M15">
            <v>0</v>
          </cell>
          <cell r="N15">
            <v>33</v>
          </cell>
          <cell r="O15">
            <v>37.5</v>
          </cell>
          <cell r="P15">
            <v>0</v>
          </cell>
          <cell r="Q15">
            <v>18.75</v>
          </cell>
          <cell r="R15">
            <v>12.5</v>
          </cell>
          <cell r="S15">
            <v>0</v>
          </cell>
          <cell r="T15">
            <v>0</v>
          </cell>
          <cell r="U15">
            <v>4.166666666666667</v>
          </cell>
          <cell r="V15">
            <v>0</v>
          </cell>
          <cell r="W15">
            <v>0</v>
          </cell>
          <cell r="X15">
            <v>0</v>
          </cell>
          <cell r="Y15">
            <v>0</v>
          </cell>
          <cell r="Z15">
            <v>0</v>
          </cell>
          <cell r="AA15">
            <v>0</v>
          </cell>
          <cell r="AB15">
            <v>0</v>
          </cell>
          <cell r="AC15">
            <v>20</v>
          </cell>
          <cell r="AD15">
            <v>6.666666666666667</v>
          </cell>
          <cell r="AE15">
            <v>10</v>
          </cell>
          <cell r="AF15">
            <v>0</v>
          </cell>
          <cell r="AG15">
            <v>5</v>
          </cell>
          <cell r="AH15">
            <v>0</v>
          </cell>
          <cell r="AI15">
            <v>0</v>
          </cell>
          <cell r="AJ15">
            <v>0</v>
          </cell>
          <cell r="AK15">
            <v>9.6594318863772752</v>
          </cell>
          <cell r="AL15">
            <v>40</v>
          </cell>
          <cell r="AM15">
            <v>4.0518103620724144</v>
          </cell>
          <cell r="AN15">
            <v>-3</v>
          </cell>
          <cell r="AO15">
            <v>5.6076215243048608</v>
          </cell>
          <cell r="AP15">
            <v>37</v>
          </cell>
        </row>
        <row r="16">
          <cell r="A16" t="str">
            <v>Infineon Technologies AG</v>
          </cell>
          <cell r="B16" t="str">
            <v>No (Americas only)</v>
          </cell>
          <cell r="C16" t="str">
            <v>Semiconductors</v>
          </cell>
          <cell r="D16" t="str">
            <v>Semiconductor Design and Manufacturing</v>
          </cell>
          <cell r="E16">
            <v>32.912059999999997</v>
          </cell>
          <cell r="F16" t="str">
            <v>Germany</v>
          </cell>
          <cell r="G16" t="str">
            <v>Europe</v>
          </cell>
          <cell r="H16">
            <v>2018</v>
          </cell>
          <cell r="I16">
            <v>100</v>
          </cell>
          <cell r="J16">
            <v>50</v>
          </cell>
          <cell r="K16">
            <v>25</v>
          </cell>
          <cell r="L16">
            <v>15</v>
          </cell>
          <cell r="M16">
            <v>0</v>
          </cell>
          <cell r="N16">
            <v>38</v>
          </cell>
          <cell r="O16">
            <v>12.5</v>
          </cell>
          <cell r="P16">
            <v>0</v>
          </cell>
          <cell r="Q16">
            <v>6.25</v>
          </cell>
          <cell r="R16">
            <v>12.5</v>
          </cell>
          <cell r="S16">
            <v>50</v>
          </cell>
          <cell r="T16">
            <v>0</v>
          </cell>
          <cell r="U16">
            <v>20.833333333333336</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9.303360672134426</v>
          </cell>
          <cell r="AL16">
            <v>42</v>
          </cell>
          <cell r="AM16">
            <v>-5.0585117023404678</v>
          </cell>
          <cell r="AN16">
            <v>-12</v>
          </cell>
          <cell r="AO16">
            <v>14.361872374474894</v>
          </cell>
          <cell r="AP16">
            <v>30</v>
          </cell>
        </row>
        <row r="17">
          <cell r="A17" t="str">
            <v>Intel Corp.</v>
          </cell>
          <cell r="B17" t="str">
            <v>Yes</v>
          </cell>
          <cell r="C17" t="str">
            <v>Semiconductors</v>
          </cell>
          <cell r="D17" t="str">
            <v>Semiconductor Design and Manufacturing</v>
          </cell>
          <cell r="E17">
            <v>225.29520000000002</v>
          </cell>
          <cell r="F17" t="str">
            <v>United States</v>
          </cell>
          <cell r="G17" t="str">
            <v>North America</v>
          </cell>
          <cell r="H17">
            <v>2016</v>
          </cell>
          <cell r="I17">
            <v>100</v>
          </cell>
          <cell r="J17">
            <v>90</v>
          </cell>
          <cell r="K17">
            <v>75</v>
          </cell>
          <cell r="L17">
            <v>100</v>
          </cell>
          <cell r="M17">
            <v>100</v>
          </cell>
          <cell r="N17">
            <v>92.999999999999972</v>
          </cell>
          <cell r="O17">
            <v>75</v>
          </cell>
          <cell r="P17">
            <v>100</v>
          </cell>
          <cell r="Q17">
            <v>87.5</v>
          </cell>
          <cell r="R17">
            <v>25</v>
          </cell>
          <cell r="S17">
            <v>100</v>
          </cell>
          <cell r="T17">
            <v>30</v>
          </cell>
          <cell r="U17">
            <v>51.666666666666671</v>
          </cell>
          <cell r="V17">
            <v>30</v>
          </cell>
          <cell r="W17">
            <v>100</v>
          </cell>
          <cell r="X17">
            <v>100</v>
          </cell>
          <cell r="Y17">
            <v>60</v>
          </cell>
          <cell r="Z17">
            <v>72.5</v>
          </cell>
          <cell r="AA17">
            <v>50</v>
          </cell>
          <cell r="AB17">
            <v>0</v>
          </cell>
          <cell r="AC17">
            <v>50</v>
          </cell>
          <cell r="AD17">
            <v>33.333333333333336</v>
          </cell>
          <cell r="AE17">
            <v>90</v>
          </cell>
          <cell r="AF17">
            <v>60</v>
          </cell>
          <cell r="AG17">
            <v>75</v>
          </cell>
          <cell r="AH17">
            <v>100</v>
          </cell>
          <cell r="AI17">
            <v>25</v>
          </cell>
          <cell r="AJ17">
            <v>62.5</v>
          </cell>
          <cell r="AK17">
            <v>67.933586717343459</v>
          </cell>
          <cell r="AL17">
            <v>4</v>
          </cell>
          <cell r="AM17">
            <v>-7.0349069813962899</v>
          </cell>
          <cell r="AN17">
            <v>-3</v>
          </cell>
          <cell r="AO17">
            <v>74.968493698739749</v>
          </cell>
          <cell r="AP17">
            <v>1</v>
          </cell>
        </row>
        <row r="18">
          <cell r="A18" t="str">
            <v>Lam Research Corp.</v>
          </cell>
          <cell r="B18" t="str">
            <v>Yes</v>
          </cell>
          <cell r="C18" t="str">
            <v>Semiconductors</v>
          </cell>
          <cell r="D18" t="str">
            <v>Semiconductor Equipment</v>
          </cell>
          <cell r="E18">
            <v>31.208659999999998</v>
          </cell>
          <cell r="F18" t="str">
            <v>United States</v>
          </cell>
          <cell r="G18" t="str">
            <v>North America</v>
          </cell>
          <cell r="H18">
            <v>2018</v>
          </cell>
          <cell r="I18">
            <v>100</v>
          </cell>
          <cell r="J18">
            <v>60</v>
          </cell>
          <cell r="K18">
            <v>0</v>
          </cell>
          <cell r="L18">
            <v>30</v>
          </cell>
          <cell r="M18">
            <v>25</v>
          </cell>
          <cell r="N18">
            <v>42.999999999999986</v>
          </cell>
          <cell r="O18">
            <v>37.5</v>
          </cell>
          <cell r="P18">
            <v>0</v>
          </cell>
          <cell r="Q18">
            <v>18.75</v>
          </cell>
          <cell r="R18">
            <v>12.5</v>
          </cell>
          <cell r="S18">
            <v>50</v>
          </cell>
          <cell r="T18">
            <v>0</v>
          </cell>
          <cell r="U18">
            <v>20.833333333333336</v>
          </cell>
          <cell r="V18">
            <v>0</v>
          </cell>
          <cell r="W18">
            <v>75</v>
          </cell>
          <cell r="X18">
            <v>0</v>
          </cell>
          <cell r="Y18">
            <v>30</v>
          </cell>
          <cell r="Z18">
            <v>26.25</v>
          </cell>
          <cell r="AA18">
            <v>12.5</v>
          </cell>
          <cell r="AB18">
            <v>0</v>
          </cell>
          <cell r="AC18">
            <v>0</v>
          </cell>
          <cell r="AD18">
            <v>4.166666666666667</v>
          </cell>
          <cell r="AE18">
            <v>10</v>
          </cell>
          <cell r="AF18">
            <v>20</v>
          </cell>
          <cell r="AG18">
            <v>15.000000000000002</v>
          </cell>
          <cell r="AH18">
            <v>12.5</v>
          </cell>
          <cell r="AI18">
            <v>0</v>
          </cell>
          <cell r="AJ18">
            <v>6.25</v>
          </cell>
          <cell r="AK18">
            <v>19.18333666733346</v>
          </cell>
          <cell r="AL18">
            <v>29</v>
          </cell>
          <cell r="AM18">
            <v>8.2501500300059956</v>
          </cell>
          <cell r="AN18">
            <v>4</v>
          </cell>
          <cell r="AO18">
            <v>10.933186637327465</v>
          </cell>
          <cell r="AP18">
            <v>33</v>
          </cell>
        </row>
        <row r="19">
          <cell r="A19" t="str">
            <v>Microchip Technology Inc.</v>
          </cell>
          <cell r="B19" t="str">
            <v>Yes (according to company, not on RBA site yet)</v>
          </cell>
          <cell r="C19" t="str">
            <v>Semiconductors</v>
          </cell>
          <cell r="D19" t="str">
            <v>Semiconductor Design and Manufacturing</v>
          </cell>
          <cell r="E19">
            <v>22.272470000000002</v>
          </cell>
          <cell r="F19" t="str">
            <v>United States</v>
          </cell>
          <cell r="G19" t="str">
            <v>North America</v>
          </cell>
          <cell r="H19">
            <v>2018</v>
          </cell>
          <cell r="I19">
            <v>100</v>
          </cell>
          <cell r="J19">
            <v>0</v>
          </cell>
          <cell r="K19">
            <v>0</v>
          </cell>
          <cell r="L19">
            <v>0</v>
          </cell>
          <cell r="M19">
            <v>25</v>
          </cell>
          <cell r="N19">
            <v>24.999999999999996</v>
          </cell>
          <cell r="O19">
            <v>50</v>
          </cell>
          <cell r="P19">
            <v>0</v>
          </cell>
          <cell r="Q19">
            <v>25</v>
          </cell>
          <cell r="R19">
            <v>12.5</v>
          </cell>
          <cell r="S19">
            <v>0</v>
          </cell>
          <cell r="T19">
            <v>15</v>
          </cell>
          <cell r="U19">
            <v>9.1666666666666679</v>
          </cell>
          <cell r="V19">
            <v>0</v>
          </cell>
          <cell r="W19">
            <v>0</v>
          </cell>
          <cell r="X19">
            <v>0</v>
          </cell>
          <cell r="Y19">
            <v>0</v>
          </cell>
          <cell r="Z19">
            <v>0</v>
          </cell>
          <cell r="AA19">
            <v>0</v>
          </cell>
          <cell r="AB19">
            <v>0</v>
          </cell>
          <cell r="AC19">
            <v>0</v>
          </cell>
          <cell r="AD19">
            <v>0</v>
          </cell>
          <cell r="AE19">
            <v>10</v>
          </cell>
          <cell r="AF19">
            <v>0</v>
          </cell>
          <cell r="AG19">
            <v>5</v>
          </cell>
          <cell r="AH19">
            <v>0</v>
          </cell>
          <cell r="AI19">
            <v>0</v>
          </cell>
          <cell r="AJ19">
            <v>0</v>
          </cell>
          <cell r="AK19">
            <v>9.1698339667933588</v>
          </cell>
          <cell r="AL19">
            <v>42</v>
          </cell>
          <cell r="AM19">
            <v>2.3834766953390689</v>
          </cell>
          <cell r="AN19">
            <v>-7</v>
          </cell>
          <cell r="AO19">
            <v>6.7863572714542899</v>
          </cell>
          <cell r="AP19">
            <v>35</v>
          </cell>
        </row>
        <row r="20">
          <cell r="A20" t="str">
            <v>Micron Technology Inc.</v>
          </cell>
          <cell r="B20" t="str">
            <v>Yes</v>
          </cell>
          <cell r="C20" t="str">
            <v>Semiconductors</v>
          </cell>
          <cell r="D20" t="str">
            <v>Semiconductor Design and Manufacturing</v>
          </cell>
          <cell r="E20">
            <v>50.554089999999995</v>
          </cell>
          <cell r="F20" t="str">
            <v>United States</v>
          </cell>
          <cell r="G20" t="str">
            <v>North America</v>
          </cell>
          <cell r="H20">
            <v>2018</v>
          </cell>
          <cell r="I20">
            <v>100</v>
          </cell>
          <cell r="J20">
            <v>80</v>
          </cell>
          <cell r="K20">
            <v>75</v>
          </cell>
          <cell r="L20">
            <v>45</v>
          </cell>
          <cell r="M20">
            <v>50</v>
          </cell>
          <cell r="N20">
            <v>69.999999999999972</v>
          </cell>
          <cell r="O20">
            <v>37.5</v>
          </cell>
          <cell r="P20">
            <v>75</v>
          </cell>
          <cell r="Q20">
            <v>56.25</v>
          </cell>
          <cell r="R20">
            <v>12.5</v>
          </cell>
          <cell r="S20">
            <v>50</v>
          </cell>
          <cell r="T20">
            <v>0</v>
          </cell>
          <cell r="U20">
            <v>20.833333333333336</v>
          </cell>
          <cell r="V20">
            <v>0</v>
          </cell>
          <cell r="W20">
            <v>75</v>
          </cell>
          <cell r="X20">
            <v>50</v>
          </cell>
          <cell r="Y20">
            <v>30</v>
          </cell>
          <cell r="Z20">
            <v>38.75</v>
          </cell>
          <cell r="AA20">
            <v>12.5</v>
          </cell>
          <cell r="AB20">
            <v>0</v>
          </cell>
          <cell r="AC20">
            <v>30</v>
          </cell>
          <cell r="AD20">
            <v>14.166666666666666</v>
          </cell>
          <cell r="AE20">
            <v>70</v>
          </cell>
          <cell r="AF20">
            <v>40</v>
          </cell>
          <cell r="AG20">
            <v>55</v>
          </cell>
          <cell r="AH20">
            <v>62.5</v>
          </cell>
          <cell r="AI20">
            <v>0</v>
          </cell>
          <cell r="AJ20">
            <v>31.25</v>
          </cell>
          <cell r="AK20">
            <v>40.898679735947177</v>
          </cell>
          <cell r="AL20">
            <v>15</v>
          </cell>
          <cell r="AM20">
            <v>4.1063212642528413</v>
          </cell>
          <cell r="AN20">
            <v>0</v>
          </cell>
          <cell r="AO20">
            <v>36.792358471694335</v>
          </cell>
          <cell r="AP20">
            <v>15</v>
          </cell>
        </row>
        <row r="21">
          <cell r="A21" t="str">
            <v>NVIDIA Corp.</v>
          </cell>
          <cell r="B21" t="str">
            <v>Yes</v>
          </cell>
          <cell r="C21" t="str">
            <v>Semiconductors</v>
          </cell>
          <cell r="D21" t="str">
            <v>Semiconductor Design and Manufacturing</v>
          </cell>
          <cell r="E21">
            <v>148.95479999999998</v>
          </cell>
          <cell r="F21" t="str">
            <v>United States</v>
          </cell>
          <cell r="G21" t="str">
            <v>North America</v>
          </cell>
          <cell r="H21">
            <v>2018</v>
          </cell>
          <cell r="I21">
            <v>100</v>
          </cell>
          <cell r="J21">
            <v>90</v>
          </cell>
          <cell r="K21">
            <v>75</v>
          </cell>
          <cell r="L21">
            <v>45</v>
          </cell>
          <cell r="M21">
            <v>25</v>
          </cell>
          <cell r="N21">
            <v>66.999999999999986</v>
          </cell>
          <cell r="O21">
            <v>50</v>
          </cell>
          <cell r="P21">
            <v>0</v>
          </cell>
          <cell r="Q21">
            <v>25</v>
          </cell>
          <cell r="R21">
            <v>25</v>
          </cell>
          <cell r="S21">
            <v>0</v>
          </cell>
          <cell r="T21">
            <v>0</v>
          </cell>
          <cell r="U21">
            <v>8.3333333333333339</v>
          </cell>
          <cell r="V21">
            <v>0</v>
          </cell>
          <cell r="W21">
            <v>75</v>
          </cell>
          <cell r="X21">
            <v>0</v>
          </cell>
          <cell r="Y21">
            <v>30</v>
          </cell>
          <cell r="Z21">
            <v>26.25</v>
          </cell>
          <cell r="AA21">
            <v>12.5</v>
          </cell>
          <cell r="AB21">
            <v>0</v>
          </cell>
          <cell r="AC21">
            <v>10</v>
          </cell>
          <cell r="AD21">
            <v>7.5000000000000009</v>
          </cell>
          <cell r="AE21">
            <v>50</v>
          </cell>
          <cell r="AF21">
            <v>40</v>
          </cell>
          <cell r="AG21">
            <v>45</v>
          </cell>
          <cell r="AH21">
            <v>75</v>
          </cell>
          <cell r="AI21">
            <v>0</v>
          </cell>
          <cell r="AJ21">
            <v>37.5</v>
          </cell>
          <cell r="AK21">
            <v>30.947689537907578</v>
          </cell>
          <cell r="AL21">
            <v>20</v>
          </cell>
          <cell r="AM21">
            <v>-3.8067613522704562</v>
          </cell>
          <cell r="AN21">
            <v>-3</v>
          </cell>
          <cell r="AO21">
            <v>34.754450890178035</v>
          </cell>
          <cell r="AP21">
            <v>17</v>
          </cell>
        </row>
        <row r="22">
          <cell r="A22" t="str">
            <v>NXP Semiconductors NV</v>
          </cell>
          <cell r="B22" t="str">
            <v>Yes</v>
          </cell>
          <cell r="C22" t="str">
            <v>Semiconductors</v>
          </cell>
          <cell r="D22" t="str">
            <v>Semiconductor Design and Manufacturing</v>
          </cell>
          <cell r="E22">
            <v>40.792070000000002</v>
          </cell>
          <cell r="F22" t="str">
            <v>Netherlands</v>
          </cell>
          <cell r="G22" t="str">
            <v>Europe</v>
          </cell>
          <cell r="H22">
            <v>2018</v>
          </cell>
          <cell r="I22">
            <v>100</v>
          </cell>
          <cell r="J22">
            <v>90</v>
          </cell>
          <cell r="K22">
            <v>50</v>
          </cell>
          <cell r="L22">
            <v>60</v>
          </cell>
          <cell r="M22">
            <v>50</v>
          </cell>
          <cell r="N22">
            <v>69.999999999999972</v>
          </cell>
          <cell r="O22">
            <v>87.5</v>
          </cell>
          <cell r="P22">
            <v>100</v>
          </cell>
          <cell r="Q22">
            <v>93.75</v>
          </cell>
          <cell r="R22">
            <v>50</v>
          </cell>
          <cell r="S22">
            <v>0</v>
          </cell>
          <cell r="T22">
            <v>15</v>
          </cell>
          <cell r="U22">
            <v>21.666666666666668</v>
          </cell>
          <cell r="V22">
            <v>15</v>
          </cell>
          <cell r="W22">
            <v>100</v>
          </cell>
          <cell r="X22">
            <v>75</v>
          </cell>
          <cell r="Y22">
            <v>45</v>
          </cell>
          <cell r="Z22">
            <v>58.749999999999993</v>
          </cell>
          <cell r="AA22">
            <v>37.5</v>
          </cell>
          <cell r="AB22">
            <v>0</v>
          </cell>
          <cell r="AC22">
            <v>60</v>
          </cell>
          <cell r="AD22">
            <v>32.5</v>
          </cell>
          <cell r="AE22">
            <v>80</v>
          </cell>
          <cell r="AF22">
            <v>60</v>
          </cell>
          <cell r="AG22">
            <v>70.000000000000014</v>
          </cell>
          <cell r="AH22">
            <v>100</v>
          </cell>
          <cell r="AI22">
            <v>25</v>
          </cell>
          <cell r="AJ22">
            <v>62.5</v>
          </cell>
          <cell r="AK22">
            <v>58.454690938187625</v>
          </cell>
          <cell r="AL22">
            <v>8</v>
          </cell>
          <cell r="AM22">
            <v>-4.6746849369874042</v>
          </cell>
          <cell r="AN22">
            <v>-3</v>
          </cell>
          <cell r="AO22">
            <v>63.129375875175029</v>
          </cell>
          <cell r="AP22">
            <v>5</v>
          </cell>
        </row>
        <row r="23">
          <cell r="A23" t="str">
            <v>Samsung Electronics Co. Ltd.</v>
          </cell>
          <cell r="B23" t="str">
            <v>Yes</v>
          </cell>
          <cell r="C23" t="str">
            <v>Semiconductors</v>
          </cell>
          <cell r="D23" t="str">
            <v>Semiconductor Design and Manufacturing</v>
          </cell>
          <cell r="E23">
            <v>309.60737999999998</v>
          </cell>
          <cell r="F23" t="str">
            <v>South Korea</v>
          </cell>
          <cell r="G23" t="str">
            <v>Asia</v>
          </cell>
          <cell r="H23">
            <v>2016</v>
          </cell>
          <cell r="I23">
            <v>100</v>
          </cell>
          <cell r="J23">
            <v>90</v>
          </cell>
          <cell r="K23">
            <v>100</v>
          </cell>
          <cell r="L23">
            <v>75</v>
          </cell>
          <cell r="M23">
            <v>100</v>
          </cell>
          <cell r="N23">
            <v>92.999999999999972</v>
          </cell>
          <cell r="O23">
            <v>87.5</v>
          </cell>
          <cell r="P23">
            <v>50</v>
          </cell>
          <cell r="Q23">
            <v>68.75</v>
          </cell>
          <cell r="R23">
            <v>62.5</v>
          </cell>
          <cell r="S23">
            <v>100</v>
          </cell>
          <cell r="T23">
            <v>45</v>
          </cell>
          <cell r="U23">
            <v>69.166666666666686</v>
          </cell>
          <cell r="V23">
            <v>30</v>
          </cell>
          <cell r="W23">
            <v>100</v>
          </cell>
          <cell r="X23">
            <v>75</v>
          </cell>
          <cell r="Y23">
            <v>60</v>
          </cell>
          <cell r="Z23">
            <v>66.25</v>
          </cell>
          <cell r="AA23">
            <v>25</v>
          </cell>
          <cell r="AB23">
            <v>0</v>
          </cell>
          <cell r="AC23">
            <v>70</v>
          </cell>
          <cell r="AD23">
            <v>31.666666666666668</v>
          </cell>
          <cell r="AE23">
            <v>70</v>
          </cell>
          <cell r="AF23">
            <v>90</v>
          </cell>
          <cell r="AG23">
            <v>79.999999999999986</v>
          </cell>
          <cell r="AH23">
            <v>100</v>
          </cell>
          <cell r="AI23">
            <v>50</v>
          </cell>
          <cell r="AJ23">
            <v>75</v>
          </cell>
          <cell r="AK23">
            <v>69.123824764953</v>
          </cell>
          <cell r="AL23">
            <v>2</v>
          </cell>
          <cell r="AM23">
            <v>6.7968593718743833</v>
          </cell>
          <cell r="AN23">
            <v>4</v>
          </cell>
          <cell r="AO23">
            <v>62.326965393078616</v>
          </cell>
          <cell r="AP23">
            <v>6</v>
          </cell>
        </row>
        <row r="24">
          <cell r="A24" t="str">
            <v>SK Hynix Inc.</v>
          </cell>
          <cell r="B24" t="str">
            <v>Yes</v>
          </cell>
          <cell r="C24" t="str">
            <v>Semiconductors</v>
          </cell>
          <cell r="D24" t="str">
            <v>Semiconductor Design and Manufacturing</v>
          </cell>
          <cell r="E24">
            <v>48.557989999999997</v>
          </cell>
          <cell r="F24" t="str">
            <v>South Korea</v>
          </cell>
          <cell r="G24" t="str">
            <v>Asia</v>
          </cell>
          <cell r="H24">
            <v>2016</v>
          </cell>
          <cell r="I24">
            <v>100</v>
          </cell>
          <cell r="J24">
            <v>90</v>
          </cell>
          <cell r="K24">
            <v>25</v>
          </cell>
          <cell r="L24">
            <v>30</v>
          </cell>
          <cell r="M24">
            <v>25</v>
          </cell>
          <cell r="N24">
            <v>53.999999999999986</v>
          </cell>
          <cell r="O24">
            <v>0</v>
          </cell>
          <cell r="P24">
            <v>0</v>
          </cell>
          <cell r="Q24">
            <v>0</v>
          </cell>
          <cell r="R24">
            <v>12.5</v>
          </cell>
          <cell r="S24">
            <v>50</v>
          </cell>
          <cell r="T24">
            <v>0</v>
          </cell>
          <cell r="U24">
            <v>20.833333333333336</v>
          </cell>
          <cell r="V24">
            <v>0</v>
          </cell>
          <cell r="W24">
            <v>0</v>
          </cell>
          <cell r="X24">
            <v>0</v>
          </cell>
          <cell r="Y24">
            <v>0</v>
          </cell>
          <cell r="Z24">
            <v>0</v>
          </cell>
          <cell r="AA24">
            <v>12.5</v>
          </cell>
          <cell r="AB24">
            <v>0</v>
          </cell>
          <cell r="AC24">
            <v>0</v>
          </cell>
          <cell r="AD24">
            <v>4.166666666666667</v>
          </cell>
          <cell r="AE24">
            <v>10</v>
          </cell>
          <cell r="AF24">
            <v>10</v>
          </cell>
          <cell r="AG24">
            <v>10</v>
          </cell>
          <cell r="AH24">
            <v>12.5</v>
          </cell>
          <cell r="AI24">
            <v>0</v>
          </cell>
          <cell r="AJ24">
            <v>6.25</v>
          </cell>
          <cell r="AK24">
            <v>13.615223044608921</v>
          </cell>
          <cell r="AL24">
            <v>36</v>
          </cell>
          <cell r="AM24">
            <v>-5.1380276055210992</v>
          </cell>
          <cell r="AN24">
            <v>-10</v>
          </cell>
          <cell r="AO24">
            <v>18.75325065013002</v>
          </cell>
          <cell r="AP24">
            <v>26</v>
          </cell>
        </row>
        <row r="25">
          <cell r="A25" t="str">
            <v>Skyworks Solutions Inc.</v>
          </cell>
          <cell r="B25" t="str">
            <v>Yes</v>
          </cell>
          <cell r="C25" t="str">
            <v>Semiconductors</v>
          </cell>
          <cell r="D25" t="str">
            <v>Semiconductor Design and Manufacturing</v>
          </cell>
          <cell r="E25">
            <v>17.737669999999998</v>
          </cell>
          <cell r="F25" t="str">
            <v>United States</v>
          </cell>
          <cell r="G25" t="str">
            <v>North America</v>
          </cell>
          <cell r="H25">
            <v>2018</v>
          </cell>
          <cell r="I25">
            <v>100</v>
          </cell>
          <cell r="J25">
            <v>90</v>
          </cell>
          <cell r="K25">
            <v>0</v>
          </cell>
          <cell r="L25">
            <v>30</v>
          </cell>
          <cell r="M25">
            <v>25</v>
          </cell>
          <cell r="N25">
            <v>48.999999999999986</v>
          </cell>
          <cell r="O25">
            <v>62.5</v>
          </cell>
          <cell r="P25">
            <v>0</v>
          </cell>
          <cell r="Q25">
            <v>31.25</v>
          </cell>
          <cell r="R25">
            <v>12.5</v>
          </cell>
          <cell r="S25">
            <v>0</v>
          </cell>
          <cell r="T25">
            <v>15</v>
          </cell>
          <cell r="U25">
            <v>9.1666666666666679</v>
          </cell>
          <cell r="V25">
            <v>0</v>
          </cell>
          <cell r="W25">
            <v>75</v>
          </cell>
          <cell r="X25">
            <v>0</v>
          </cell>
          <cell r="Y25">
            <v>30</v>
          </cell>
          <cell r="Z25">
            <v>26.25</v>
          </cell>
          <cell r="AA25">
            <v>12.5</v>
          </cell>
          <cell r="AB25">
            <v>0</v>
          </cell>
          <cell r="AC25">
            <v>10</v>
          </cell>
          <cell r="AD25">
            <v>7.5000000000000009</v>
          </cell>
          <cell r="AE25">
            <v>50</v>
          </cell>
          <cell r="AF25">
            <v>40</v>
          </cell>
          <cell r="AG25">
            <v>45</v>
          </cell>
          <cell r="AH25">
            <v>75</v>
          </cell>
          <cell r="AI25">
            <v>0</v>
          </cell>
          <cell r="AJ25">
            <v>37.5</v>
          </cell>
          <cell r="AK25">
            <v>29.384876975395077</v>
          </cell>
          <cell r="AL25">
            <v>23</v>
          </cell>
          <cell r="AM25">
            <v>-4.3318663732746465</v>
          </cell>
          <cell r="AN25">
            <v>-5</v>
          </cell>
          <cell r="AO25">
            <v>33.716743348669723</v>
          </cell>
          <cell r="AP25">
            <v>18</v>
          </cell>
        </row>
        <row r="26">
          <cell r="A26" t="str">
            <v>STMicroelectronics NV</v>
          </cell>
          <cell r="B26" t="str">
            <v>Yes</v>
          </cell>
          <cell r="C26" t="str">
            <v>Semiconductors</v>
          </cell>
          <cell r="D26" t="str">
            <v>Semiconductor Design and Manufacturing</v>
          </cell>
          <cell r="E26">
            <v>21.447230000000001</v>
          </cell>
          <cell r="F26" t="str">
            <v>Switzerland</v>
          </cell>
          <cell r="G26" t="str">
            <v>Europe</v>
          </cell>
          <cell r="H26">
            <v>2020</v>
          </cell>
          <cell r="I26">
            <v>100</v>
          </cell>
          <cell r="J26">
            <v>90</v>
          </cell>
          <cell r="K26">
            <v>25</v>
          </cell>
          <cell r="L26">
            <v>15</v>
          </cell>
          <cell r="M26">
            <v>25</v>
          </cell>
          <cell r="N26">
            <v>50.999999999999986</v>
          </cell>
          <cell r="O26">
            <v>37.5</v>
          </cell>
          <cell r="P26">
            <v>50</v>
          </cell>
          <cell r="Q26">
            <v>43.75</v>
          </cell>
          <cell r="R26">
            <v>12.5</v>
          </cell>
          <cell r="S26">
            <v>50</v>
          </cell>
          <cell r="T26">
            <v>15</v>
          </cell>
          <cell r="U26">
            <v>25.833333333333336</v>
          </cell>
          <cell r="V26">
            <v>0</v>
          </cell>
          <cell r="W26">
            <v>100</v>
          </cell>
          <cell r="X26">
            <v>0</v>
          </cell>
          <cell r="Y26">
            <v>30</v>
          </cell>
          <cell r="Z26">
            <v>32.5</v>
          </cell>
          <cell r="AA26">
            <v>12.5</v>
          </cell>
          <cell r="AB26">
            <v>0</v>
          </cell>
          <cell r="AC26">
            <v>30</v>
          </cell>
          <cell r="AD26">
            <v>14.166666666666666</v>
          </cell>
          <cell r="AE26">
            <v>10</v>
          </cell>
          <cell r="AF26">
            <v>40</v>
          </cell>
          <cell r="AG26">
            <v>25</v>
          </cell>
          <cell r="AH26">
            <v>25</v>
          </cell>
          <cell r="AI26">
            <v>12.5</v>
          </cell>
          <cell r="AJ26">
            <v>18.75</v>
          </cell>
          <cell r="AK26">
            <v>30.14702940588117</v>
          </cell>
          <cell r="AL26">
            <v>22</v>
          </cell>
          <cell r="AM26" t="str">
            <v>n/a</v>
          </cell>
          <cell r="AN26" t="str">
            <v>n/a</v>
          </cell>
          <cell r="AO26" t="str">
            <v>n/a</v>
          </cell>
          <cell r="AP26" t="str">
            <v>n/a</v>
          </cell>
        </row>
        <row r="27">
          <cell r="A27" t="str">
            <v>Taiwan Semiconductor Manufacturing Co. Ltd.</v>
          </cell>
          <cell r="B27" t="str">
            <v>Yes</v>
          </cell>
          <cell r="C27" t="str">
            <v>Semiconductors</v>
          </cell>
          <cell r="D27" t="str">
            <v>Semiconductor Design and Manufacturing</v>
          </cell>
          <cell r="E27">
            <v>226.70301000000001</v>
          </cell>
          <cell r="F27" t="str">
            <v>Taiwan</v>
          </cell>
          <cell r="G27" t="str">
            <v>Asia</v>
          </cell>
          <cell r="H27">
            <v>2016</v>
          </cell>
          <cell r="I27">
            <v>100</v>
          </cell>
          <cell r="J27">
            <v>90</v>
          </cell>
          <cell r="K27">
            <v>75</v>
          </cell>
          <cell r="L27">
            <v>0</v>
          </cell>
          <cell r="M27">
            <v>25</v>
          </cell>
          <cell r="N27">
            <v>57.999999999999986</v>
          </cell>
          <cell r="O27">
            <v>62.5</v>
          </cell>
          <cell r="P27">
            <v>50</v>
          </cell>
          <cell r="Q27">
            <v>56.25</v>
          </cell>
          <cell r="R27">
            <v>25</v>
          </cell>
          <cell r="S27">
            <v>0</v>
          </cell>
          <cell r="T27">
            <v>0</v>
          </cell>
          <cell r="U27">
            <v>8.3333333333333339</v>
          </cell>
          <cell r="V27">
            <v>0</v>
          </cell>
          <cell r="W27">
            <v>100</v>
          </cell>
          <cell r="X27">
            <v>0</v>
          </cell>
          <cell r="Y27">
            <v>45</v>
          </cell>
          <cell r="Z27">
            <v>36.25</v>
          </cell>
          <cell r="AA27">
            <v>12.5</v>
          </cell>
          <cell r="AB27">
            <v>0</v>
          </cell>
          <cell r="AC27">
            <v>10</v>
          </cell>
          <cell r="AD27">
            <v>7.5000000000000009</v>
          </cell>
          <cell r="AE27">
            <v>10</v>
          </cell>
          <cell r="AF27">
            <v>20</v>
          </cell>
          <cell r="AG27">
            <v>15.000000000000002</v>
          </cell>
          <cell r="AH27">
            <v>50</v>
          </cell>
          <cell r="AI27">
            <v>25</v>
          </cell>
          <cell r="AJ27">
            <v>37.5</v>
          </cell>
          <cell r="AK27">
            <v>31.267253450690138</v>
          </cell>
          <cell r="AL27">
            <v>20</v>
          </cell>
          <cell r="AM27">
            <v>-21.557811562312448</v>
          </cell>
          <cell r="AN27">
            <v>-12</v>
          </cell>
          <cell r="AO27">
            <v>52.825065013002586</v>
          </cell>
          <cell r="AP27">
            <v>8</v>
          </cell>
        </row>
        <row r="28">
          <cell r="A28" t="str">
            <v>Texas Instruments Inc.</v>
          </cell>
          <cell r="B28" t="str">
            <v>Yes</v>
          </cell>
          <cell r="C28" t="str">
            <v>Semiconductors</v>
          </cell>
          <cell r="D28" t="str">
            <v>Semiconductor Design and Manufacturing</v>
          </cell>
          <cell r="E28">
            <v>107.82302</v>
          </cell>
          <cell r="F28" t="str">
            <v>United States</v>
          </cell>
          <cell r="G28" t="str">
            <v>North America</v>
          </cell>
          <cell r="H28">
            <v>2016</v>
          </cell>
          <cell r="I28">
            <v>100</v>
          </cell>
          <cell r="J28">
            <v>90</v>
          </cell>
          <cell r="K28">
            <v>50</v>
          </cell>
          <cell r="L28">
            <v>45</v>
          </cell>
          <cell r="M28">
            <v>25</v>
          </cell>
          <cell r="N28">
            <v>61.999999999999993</v>
          </cell>
          <cell r="O28">
            <v>37.5</v>
          </cell>
          <cell r="P28">
            <v>75</v>
          </cell>
          <cell r="Q28">
            <v>56.25</v>
          </cell>
          <cell r="R28">
            <v>25</v>
          </cell>
          <cell r="S28">
            <v>0</v>
          </cell>
          <cell r="T28">
            <v>15</v>
          </cell>
          <cell r="U28">
            <v>13.333333333333336</v>
          </cell>
          <cell r="V28">
            <v>0</v>
          </cell>
          <cell r="W28">
            <v>75</v>
          </cell>
          <cell r="X28">
            <v>0</v>
          </cell>
          <cell r="Y28">
            <v>30</v>
          </cell>
          <cell r="Z28">
            <v>26.25</v>
          </cell>
          <cell r="AA28">
            <v>12.5</v>
          </cell>
          <cell r="AB28">
            <v>0</v>
          </cell>
          <cell r="AC28">
            <v>20</v>
          </cell>
          <cell r="AD28">
            <v>10.833333333333334</v>
          </cell>
          <cell r="AE28">
            <v>30</v>
          </cell>
          <cell r="AF28">
            <v>0</v>
          </cell>
          <cell r="AG28">
            <v>15.000000000000002</v>
          </cell>
          <cell r="AH28">
            <v>75</v>
          </cell>
          <cell r="AI28">
            <v>0</v>
          </cell>
          <cell r="AJ28">
            <v>37.5</v>
          </cell>
          <cell r="AK28">
            <v>31.601320264052806</v>
          </cell>
          <cell r="AL28">
            <v>19</v>
          </cell>
          <cell r="AM28">
            <v>-6.4762952590517919</v>
          </cell>
          <cell r="AN28">
            <v>-6</v>
          </cell>
          <cell r="AO28">
            <v>38.077615523104598</v>
          </cell>
          <cell r="AP28">
            <v>13</v>
          </cell>
        </row>
        <row r="29">
          <cell r="A29" t="str">
            <v>Tokyo Electron Ltd.</v>
          </cell>
          <cell r="B29" t="str">
            <v>Yes</v>
          </cell>
          <cell r="C29" t="str">
            <v>Semiconductors</v>
          </cell>
          <cell r="D29" t="str">
            <v>Semiconductor Equipment</v>
          </cell>
          <cell r="E29">
            <v>30.728830000000002</v>
          </cell>
          <cell r="F29" t="str">
            <v>Japan</v>
          </cell>
          <cell r="G29" t="str">
            <v>Asia</v>
          </cell>
          <cell r="H29">
            <v>2018</v>
          </cell>
          <cell r="I29">
            <v>100</v>
          </cell>
          <cell r="J29">
            <v>90</v>
          </cell>
          <cell r="K29">
            <v>25</v>
          </cell>
          <cell r="L29">
            <v>15</v>
          </cell>
          <cell r="M29">
            <v>25</v>
          </cell>
          <cell r="N29">
            <v>50.999999999999986</v>
          </cell>
          <cell r="O29">
            <v>0</v>
          </cell>
          <cell r="P29">
            <v>0</v>
          </cell>
          <cell r="Q29">
            <v>0</v>
          </cell>
          <cell r="R29">
            <v>12.5</v>
          </cell>
          <cell r="S29">
            <v>50</v>
          </cell>
          <cell r="T29">
            <v>0</v>
          </cell>
          <cell r="U29">
            <v>20.833333333333336</v>
          </cell>
          <cell r="V29">
            <v>0</v>
          </cell>
          <cell r="W29">
            <v>75</v>
          </cell>
          <cell r="X29">
            <v>0</v>
          </cell>
          <cell r="Y29">
            <v>30</v>
          </cell>
          <cell r="Z29">
            <v>26.25</v>
          </cell>
          <cell r="AA29">
            <v>12.5</v>
          </cell>
          <cell r="AB29">
            <v>0</v>
          </cell>
          <cell r="AC29">
            <v>10</v>
          </cell>
          <cell r="AD29">
            <v>7.5000000000000009</v>
          </cell>
          <cell r="AE29">
            <v>0</v>
          </cell>
          <cell r="AF29">
            <v>10</v>
          </cell>
          <cell r="AG29">
            <v>5</v>
          </cell>
          <cell r="AH29">
            <v>0</v>
          </cell>
          <cell r="AI29">
            <v>0</v>
          </cell>
          <cell r="AJ29">
            <v>0</v>
          </cell>
          <cell r="AK29">
            <v>15.804660932186435</v>
          </cell>
          <cell r="AL29">
            <v>33</v>
          </cell>
          <cell r="AM29">
            <v>-3.844268853770755</v>
          </cell>
          <cell r="AN29">
            <v>-8</v>
          </cell>
          <cell r="AO29">
            <v>19.64892978595719</v>
          </cell>
          <cell r="AP29">
            <v>25</v>
          </cell>
        </row>
        <row r="30">
          <cell r="A30" t="str">
            <v>Microsoft Corp.</v>
          </cell>
          <cell r="B30" t="str">
            <v>Yes</v>
          </cell>
          <cell r="C30" t="str">
            <v>Software &amp; Services</v>
          </cell>
          <cell r="D30" t="str">
            <v>Enterprise and Infrastructure Software</v>
          </cell>
          <cell r="E30">
            <v>731.55732</v>
          </cell>
          <cell r="F30" t="str">
            <v>United States</v>
          </cell>
          <cell r="G30" t="str">
            <v>North America</v>
          </cell>
          <cell r="H30">
            <v>2016</v>
          </cell>
          <cell r="I30">
            <v>100</v>
          </cell>
          <cell r="J30">
            <v>90</v>
          </cell>
          <cell r="K30">
            <v>75</v>
          </cell>
          <cell r="L30">
            <v>60</v>
          </cell>
          <cell r="M30">
            <v>50</v>
          </cell>
          <cell r="N30">
            <v>74.999999999999972</v>
          </cell>
          <cell r="O30">
            <v>62.5</v>
          </cell>
          <cell r="P30">
            <v>100</v>
          </cell>
          <cell r="Q30">
            <v>81.25</v>
          </cell>
          <cell r="R30">
            <v>37.5</v>
          </cell>
          <cell r="S30">
            <v>100</v>
          </cell>
          <cell r="T30">
            <v>30</v>
          </cell>
          <cell r="U30">
            <v>55.833333333333336</v>
          </cell>
          <cell r="V30">
            <v>15</v>
          </cell>
          <cell r="W30">
            <v>100</v>
          </cell>
          <cell r="X30">
            <v>0</v>
          </cell>
          <cell r="Y30">
            <v>30</v>
          </cell>
          <cell r="Z30">
            <v>36.25</v>
          </cell>
          <cell r="AA30">
            <v>50</v>
          </cell>
          <cell r="AB30">
            <v>0</v>
          </cell>
          <cell r="AC30">
            <v>90</v>
          </cell>
          <cell r="AD30">
            <v>46.666666666666671</v>
          </cell>
          <cell r="AE30">
            <v>70</v>
          </cell>
          <cell r="AF30">
            <v>60</v>
          </cell>
          <cell r="AG30">
            <v>65</v>
          </cell>
          <cell r="AH30">
            <v>100</v>
          </cell>
          <cell r="AI30">
            <v>12.5</v>
          </cell>
          <cell r="AJ30">
            <v>56.25</v>
          </cell>
          <cell r="AK30">
            <v>59.467393478695733</v>
          </cell>
          <cell r="AL30">
            <v>7</v>
          </cell>
          <cell r="AM30">
            <v>-1.878625725145028</v>
          </cell>
          <cell r="AN30">
            <v>0</v>
          </cell>
          <cell r="AO30">
            <v>61.346019203840761</v>
          </cell>
          <cell r="AP30">
            <v>7</v>
          </cell>
        </row>
        <row r="31">
          <cell r="A31" t="str">
            <v>Nintendo Co. Ltd.</v>
          </cell>
          <cell r="B31" t="str">
            <v>No</v>
          </cell>
          <cell r="C31" t="str">
            <v>Software &amp; Services</v>
          </cell>
          <cell r="D31" t="str">
            <v>Entertainment Software</v>
          </cell>
          <cell r="E31">
            <v>52.738309999999998</v>
          </cell>
          <cell r="F31" t="str">
            <v>Japan</v>
          </cell>
          <cell r="G31" t="str">
            <v>Asia</v>
          </cell>
          <cell r="H31">
            <v>2018</v>
          </cell>
          <cell r="I31">
            <v>100</v>
          </cell>
          <cell r="J31">
            <v>80</v>
          </cell>
          <cell r="K31">
            <v>25</v>
          </cell>
          <cell r="L31">
            <v>15</v>
          </cell>
          <cell r="M31">
            <v>0</v>
          </cell>
          <cell r="N31">
            <v>43.999999999999993</v>
          </cell>
          <cell r="O31">
            <v>37.5</v>
          </cell>
          <cell r="P31">
            <v>25</v>
          </cell>
          <cell r="Q31">
            <v>31.25</v>
          </cell>
          <cell r="R31">
            <v>12.5</v>
          </cell>
          <cell r="S31">
            <v>0</v>
          </cell>
          <cell r="T31">
            <v>15</v>
          </cell>
          <cell r="U31">
            <v>9.1666666666666679</v>
          </cell>
          <cell r="V31">
            <v>15</v>
          </cell>
          <cell r="W31">
            <v>25</v>
          </cell>
          <cell r="X31">
            <v>0</v>
          </cell>
          <cell r="Y31">
            <v>30</v>
          </cell>
          <cell r="Z31">
            <v>17.500000000000004</v>
          </cell>
          <cell r="AA31">
            <v>0</v>
          </cell>
          <cell r="AB31">
            <v>0</v>
          </cell>
          <cell r="AC31">
            <v>10</v>
          </cell>
          <cell r="AD31">
            <v>3.3333333333333335</v>
          </cell>
          <cell r="AE31">
            <v>50</v>
          </cell>
          <cell r="AF31">
            <v>20</v>
          </cell>
          <cell r="AG31">
            <v>35</v>
          </cell>
          <cell r="AH31">
            <v>37.5</v>
          </cell>
          <cell r="AI31">
            <v>0</v>
          </cell>
          <cell r="AJ31">
            <v>18.75</v>
          </cell>
          <cell r="AK31">
            <v>22.718543708741752</v>
          </cell>
          <cell r="AL31">
            <v>28</v>
          </cell>
          <cell r="AM31">
            <v>-2.461992398479687</v>
          </cell>
          <cell r="AN31">
            <v>-4</v>
          </cell>
          <cell r="AO31">
            <v>25.180536107221439</v>
          </cell>
          <cell r="AP31">
            <v>24</v>
          </cell>
        </row>
        <row r="32">
          <cell r="A32" t="str">
            <v>Amphenol Corp.</v>
          </cell>
          <cell r="B32" t="str">
            <v>Yes</v>
          </cell>
          <cell r="C32" t="str">
            <v>Technology Hardware</v>
          </cell>
          <cell r="D32" t="str">
            <v>Electronic Components</v>
          </cell>
          <cell r="E32">
            <v>28.326310000000003</v>
          </cell>
          <cell r="F32" t="str">
            <v>United States</v>
          </cell>
          <cell r="G32" t="str">
            <v>North America</v>
          </cell>
          <cell r="H32">
            <v>2018</v>
          </cell>
          <cell r="I32">
            <v>100</v>
          </cell>
          <cell r="J32">
            <v>50</v>
          </cell>
          <cell r="K32">
            <v>25</v>
          </cell>
          <cell r="L32">
            <v>0</v>
          </cell>
          <cell r="M32">
            <v>25</v>
          </cell>
          <cell r="N32">
            <v>39.999999999999993</v>
          </cell>
          <cell r="O32">
            <v>50</v>
          </cell>
          <cell r="P32">
            <v>0</v>
          </cell>
          <cell r="Q32">
            <v>25</v>
          </cell>
          <cell r="R32">
            <v>12.5</v>
          </cell>
          <cell r="S32">
            <v>0</v>
          </cell>
          <cell r="T32">
            <v>0</v>
          </cell>
          <cell r="U32">
            <v>4.166666666666667</v>
          </cell>
          <cell r="V32">
            <v>0</v>
          </cell>
          <cell r="W32">
            <v>75</v>
          </cell>
          <cell r="X32">
            <v>0</v>
          </cell>
          <cell r="Y32">
            <v>30</v>
          </cell>
          <cell r="Z32">
            <v>26.25</v>
          </cell>
          <cell r="AA32">
            <v>12.5</v>
          </cell>
          <cell r="AB32">
            <v>0</v>
          </cell>
          <cell r="AC32">
            <v>10</v>
          </cell>
          <cell r="AD32">
            <v>7.5000000000000009</v>
          </cell>
          <cell r="AE32">
            <v>0</v>
          </cell>
          <cell r="AF32">
            <v>0</v>
          </cell>
          <cell r="AG32">
            <v>0</v>
          </cell>
          <cell r="AH32">
            <v>12.5</v>
          </cell>
          <cell r="AI32">
            <v>0</v>
          </cell>
          <cell r="AJ32">
            <v>6.25</v>
          </cell>
          <cell r="AK32">
            <v>15.600120024004799</v>
          </cell>
          <cell r="AL32">
            <v>33</v>
          </cell>
          <cell r="AM32">
            <v>7.0244048809761939</v>
          </cell>
          <cell r="AN32">
            <v>1</v>
          </cell>
          <cell r="AO32">
            <v>8.5757151430286047</v>
          </cell>
          <cell r="AP32">
            <v>34</v>
          </cell>
        </row>
        <row r="33">
          <cell r="A33" t="str">
            <v>Apple Inc.</v>
          </cell>
          <cell r="B33" t="str">
            <v>Yes</v>
          </cell>
          <cell r="C33" t="str">
            <v>Technology Hardware</v>
          </cell>
          <cell r="D33" t="str">
            <v>Technology Hardware</v>
          </cell>
          <cell r="E33">
            <v>851.72579000000007</v>
          </cell>
          <cell r="F33" t="str">
            <v>United States</v>
          </cell>
          <cell r="G33" t="str">
            <v>North America</v>
          </cell>
          <cell r="H33">
            <v>2016</v>
          </cell>
          <cell r="I33">
            <v>100</v>
          </cell>
          <cell r="J33">
            <v>90</v>
          </cell>
          <cell r="K33">
            <v>75</v>
          </cell>
          <cell r="L33">
            <v>75</v>
          </cell>
          <cell r="M33">
            <v>75</v>
          </cell>
          <cell r="N33">
            <v>82.999999999999972</v>
          </cell>
          <cell r="O33">
            <v>87.5</v>
          </cell>
          <cell r="P33">
            <v>75</v>
          </cell>
          <cell r="Q33">
            <v>81.25</v>
          </cell>
          <cell r="R33">
            <v>25</v>
          </cell>
          <cell r="S33">
            <v>50</v>
          </cell>
          <cell r="T33">
            <v>15</v>
          </cell>
          <cell r="U33">
            <v>30.000000000000004</v>
          </cell>
          <cell r="V33">
            <v>45</v>
          </cell>
          <cell r="W33">
            <v>100</v>
          </cell>
          <cell r="X33">
            <v>75</v>
          </cell>
          <cell r="Y33">
            <v>75</v>
          </cell>
          <cell r="Z33">
            <v>73.75</v>
          </cell>
          <cell r="AA33">
            <v>100</v>
          </cell>
          <cell r="AB33">
            <v>0</v>
          </cell>
          <cell r="AC33">
            <v>90</v>
          </cell>
          <cell r="AD33">
            <v>63.333333333333336</v>
          </cell>
          <cell r="AE33">
            <v>90</v>
          </cell>
          <cell r="AF33">
            <v>80</v>
          </cell>
          <cell r="AG33">
            <v>85</v>
          </cell>
          <cell r="AH33">
            <v>100</v>
          </cell>
          <cell r="AI33">
            <v>12.5</v>
          </cell>
          <cell r="AJ33">
            <v>56.25</v>
          </cell>
          <cell r="AK33">
            <v>67.515003000600117</v>
          </cell>
          <cell r="AL33">
            <v>4</v>
          </cell>
          <cell r="AM33">
            <v>-3.5054510902180311</v>
          </cell>
          <cell r="AN33">
            <v>-1</v>
          </cell>
          <cell r="AO33">
            <v>71.020454090818149</v>
          </cell>
          <cell r="AP33">
            <v>3</v>
          </cell>
        </row>
        <row r="34">
          <cell r="A34" t="str">
            <v>BOE Technology Group Co. Ltd.</v>
          </cell>
          <cell r="B34" t="str">
            <v>No</v>
          </cell>
          <cell r="C34" t="str">
            <v>Technology Hardware</v>
          </cell>
          <cell r="D34" t="str">
            <v>Technology Hardware</v>
          </cell>
          <cell r="E34">
            <v>33.373539999999998</v>
          </cell>
          <cell r="F34" t="str">
            <v>China</v>
          </cell>
          <cell r="G34" t="str">
            <v>Asia</v>
          </cell>
          <cell r="H34">
            <v>2016</v>
          </cell>
          <cell r="I34">
            <v>0</v>
          </cell>
          <cell r="J34">
            <v>10</v>
          </cell>
          <cell r="K34">
            <v>0</v>
          </cell>
          <cell r="L34">
            <v>0</v>
          </cell>
          <cell r="M34">
            <v>0</v>
          </cell>
          <cell r="N34">
            <v>2</v>
          </cell>
          <cell r="O34">
            <v>0</v>
          </cell>
          <cell r="P34">
            <v>0</v>
          </cell>
          <cell r="Q34">
            <v>0</v>
          </cell>
          <cell r="R34">
            <v>25</v>
          </cell>
          <cell r="S34">
            <v>50</v>
          </cell>
          <cell r="T34">
            <v>0</v>
          </cell>
          <cell r="U34">
            <v>25</v>
          </cell>
          <cell r="V34">
            <v>0</v>
          </cell>
          <cell r="W34">
            <v>0</v>
          </cell>
          <cell r="X34">
            <v>0</v>
          </cell>
          <cell r="Y34">
            <v>0</v>
          </cell>
          <cell r="Z34">
            <v>0</v>
          </cell>
          <cell r="AA34">
            <v>0</v>
          </cell>
          <cell r="AB34">
            <v>0</v>
          </cell>
          <cell r="AC34">
            <v>0</v>
          </cell>
          <cell r="AD34">
            <v>0</v>
          </cell>
          <cell r="AE34">
            <v>10</v>
          </cell>
          <cell r="AF34">
            <v>0</v>
          </cell>
          <cell r="AG34">
            <v>5</v>
          </cell>
          <cell r="AH34">
            <v>0</v>
          </cell>
          <cell r="AI34">
            <v>0</v>
          </cell>
          <cell r="AJ34">
            <v>0</v>
          </cell>
          <cell r="AK34">
            <v>4.5709141828365674</v>
          </cell>
          <cell r="AL34">
            <v>46</v>
          </cell>
          <cell r="AM34">
            <v>0.82066413282656603</v>
          </cell>
          <cell r="AN34">
            <v>-7</v>
          </cell>
          <cell r="AO34">
            <v>3.7502500500100013</v>
          </cell>
          <cell r="AP34">
            <v>39</v>
          </cell>
        </row>
        <row r="35">
          <cell r="A35" t="str">
            <v>Canon Inc.</v>
          </cell>
          <cell r="B35" t="str">
            <v>Yes</v>
          </cell>
          <cell r="C35" t="str">
            <v>Technology Hardware</v>
          </cell>
          <cell r="D35" t="str">
            <v>Technology Hardware</v>
          </cell>
          <cell r="E35">
            <v>42.976910000000004</v>
          </cell>
          <cell r="F35" t="str">
            <v>Japan</v>
          </cell>
          <cell r="G35" t="str">
            <v>Asia</v>
          </cell>
          <cell r="H35">
            <v>2016</v>
          </cell>
          <cell r="I35">
            <v>100</v>
          </cell>
          <cell r="J35">
            <v>60</v>
          </cell>
          <cell r="K35">
            <v>25</v>
          </cell>
          <cell r="L35">
            <v>0</v>
          </cell>
          <cell r="M35">
            <v>25</v>
          </cell>
          <cell r="N35">
            <v>41.999999999999993</v>
          </cell>
          <cell r="O35">
            <v>50</v>
          </cell>
          <cell r="P35">
            <v>0</v>
          </cell>
          <cell r="Q35">
            <v>25</v>
          </cell>
          <cell r="R35">
            <v>12.5</v>
          </cell>
          <cell r="S35">
            <v>50</v>
          </cell>
          <cell r="T35">
            <v>0</v>
          </cell>
          <cell r="U35">
            <v>20.833333333333336</v>
          </cell>
          <cell r="V35">
            <v>0</v>
          </cell>
          <cell r="W35">
            <v>0</v>
          </cell>
          <cell r="X35">
            <v>0</v>
          </cell>
          <cell r="Y35">
            <v>0</v>
          </cell>
          <cell r="Z35">
            <v>0</v>
          </cell>
          <cell r="AA35">
            <v>0</v>
          </cell>
          <cell r="AB35">
            <v>0</v>
          </cell>
          <cell r="AC35">
            <v>20</v>
          </cell>
          <cell r="AD35">
            <v>6.666666666666667</v>
          </cell>
          <cell r="AE35">
            <v>10</v>
          </cell>
          <cell r="AF35">
            <v>0</v>
          </cell>
          <cell r="AG35">
            <v>5</v>
          </cell>
          <cell r="AH35">
            <v>0</v>
          </cell>
          <cell r="AI35">
            <v>0</v>
          </cell>
          <cell r="AJ35">
            <v>0</v>
          </cell>
          <cell r="AK35">
            <v>14.219843968793759</v>
          </cell>
          <cell r="AL35">
            <v>36</v>
          </cell>
          <cell r="AM35">
            <v>-1.4282856571314255</v>
          </cell>
          <cell r="AN35">
            <v>-7</v>
          </cell>
          <cell r="AO35">
            <v>15.648129625925185</v>
          </cell>
          <cell r="AP35">
            <v>29</v>
          </cell>
        </row>
        <row r="36">
          <cell r="A36" t="str">
            <v>Cisco Systems Inc.</v>
          </cell>
          <cell r="B36" t="str">
            <v>Yes</v>
          </cell>
          <cell r="C36" t="str">
            <v>Technology Hardware</v>
          </cell>
          <cell r="D36" t="str">
            <v>Communications Equipment</v>
          </cell>
          <cell r="E36">
            <v>205.35805999999999</v>
          </cell>
          <cell r="F36" t="str">
            <v>United States</v>
          </cell>
          <cell r="G36" t="str">
            <v>North America</v>
          </cell>
          <cell r="H36">
            <v>2016</v>
          </cell>
          <cell r="I36">
            <v>100</v>
          </cell>
          <cell r="J36">
            <v>90</v>
          </cell>
          <cell r="K36">
            <v>75</v>
          </cell>
          <cell r="L36">
            <v>30</v>
          </cell>
          <cell r="M36">
            <v>50</v>
          </cell>
          <cell r="N36">
            <v>68.999999999999986</v>
          </cell>
          <cell r="O36">
            <v>75</v>
          </cell>
          <cell r="P36">
            <v>75</v>
          </cell>
          <cell r="Q36">
            <v>75</v>
          </cell>
          <cell r="R36">
            <v>25</v>
          </cell>
          <cell r="S36">
            <v>0</v>
          </cell>
          <cell r="T36">
            <v>15</v>
          </cell>
          <cell r="U36">
            <v>13.333333333333336</v>
          </cell>
          <cell r="V36">
            <v>0</v>
          </cell>
          <cell r="W36">
            <v>100</v>
          </cell>
          <cell r="X36">
            <v>25</v>
          </cell>
          <cell r="Y36">
            <v>45</v>
          </cell>
          <cell r="Z36">
            <v>42.5</v>
          </cell>
          <cell r="AA36">
            <v>12.5</v>
          </cell>
          <cell r="AB36">
            <v>0</v>
          </cell>
          <cell r="AC36">
            <v>30</v>
          </cell>
          <cell r="AD36">
            <v>14.166666666666666</v>
          </cell>
          <cell r="AE36">
            <v>70</v>
          </cell>
          <cell r="AF36">
            <v>60</v>
          </cell>
          <cell r="AG36">
            <v>65</v>
          </cell>
          <cell r="AH36">
            <v>100</v>
          </cell>
          <cell r="AI36">
            <v>50</v>
          </cell>
          <cell r="AJ36">
            <v>75</v>
          </cell>
          <cell r="AK36">
            <v>50.575115023004592</v>
          </cell>
          <cell r="AL36">
            <v>11</v>
          </cell>
          <cell r="AM36">
            <v>-0.8236647329465967</v>
          </cell>
          <cell r="AN36">
            <v>-2</v>
          </cell>
          <cell r="AO36">
            <v>51.398779755951189</v>
          </cell>
          <cell r="AP36">
            <v>9</v>
          </cell>
        </row>
        <row r="37">
          <cell r="A37" t="str">
            <v>Corning Inc.</v>
          </cell>
          <cell r="B37" t="str">
            <v>No</v>
          </cell>
          <cell r="C37" t="str">
            <v>Technology Hardware</v>
          </cell>
          <cell r="D37" t="str">
            <v>Electronic Components</v>
          </cell>
          <cell r="E37">
            <v>26.786759999999997</v>
          </cell>
          <cell r="F37" t="str">
            <v>United States</v>
          </cell>
          <cell r="G37" t="str">
            <v>North America</v>
          </cell>
          <cell r="H37">
            <v>2018</v>
          </cell>
          <cell r="I37">
            <v>100</v>
          </cell>
          <cell r="J37">
            <v>90</v>
          </cell>
          <cell r="K37">
            <v>100</v>
          </cell>
          <cell r="L37">
            <v>45</v>
          </cell>
          <cell r="M37">
            <v>0</v>
          </cell>
          <cell r="N37">
            <v>66.999999999999986</v>
          </cell>
          <cell r="O37">
            <v>50</v>
          </cell>
          <cell r="P37">
            <v>0</v>
          </cell>
          <cell r="Q37">
            <v>25</v>
          </cell>
          <cell r="R37">
            <v>62.5</v>
          </cell>
          <cell r="S37">
            <v>50</v>
          </cell>
          <cell r="T37">
            <v>45</v>
          </cell>
          <cell r="U37">
            <v>52.5</v>
          </cell>
          <cell r="V37">
            <v>15</v>
          </cell>
          <cell r="W37">
            <v>75</v>
          </cell>
          <cell r="X37">
            <v>25</v>
          </cell>
          <cell r="Y37">
            <v>15</v>
          </cell>
          <cell r="Z37">
            <v>32.5</v>
          </cell>
          <cell r="AA37">
            <v>0</v>
          </cell>
          <cell r="AB37">
            <v>0</v>
          </cell>
          <cell r="AC37">
            <v>20</v>
          </cell>
          <cell r="AD37">
            <v>6.666666666666667</v>
          </cell>
          <cell r="AE37">
            <v>50</v>
          </cell>
          <cell r="AF37">
            <v>20</v>
          </cell>
          <cell r="AG37">
            <v>35</v>
          </cell>
          <cell r="AH37">
            <v>75</v>
          </cell>
          <cell r="AI37">
            <v>0</v>
          </cell>
          <cell r="AJ37">
            <v>37.5</v>
          </cell>
          <cell r="AK37">
            <v>36.601320264052816</v>
          </cell>
          <cell r="AL37">
            <v>16</v>
          </cell>
          <cell r="AM37">
            <v>30.382076415283063</v>
          </cell>
          <cell r="AN37">
            <v>21</v>
          </cell>
          <cell r="AO37">
            <v>6.2192438487697528</v>
          </cell>
          <cell r="AP37">
            <v>37</v>
          </cell>
        </row>
        <row r="38">
          <cell r="A38" t="str">
            <v>Dell Technologies Inc.</v>
          </cell>
          <cell r="B38" t="str">
            <v>Yes</v>
          </cell>
          <cell r="C38" t="str">
            <v>Technology Hardware</v>
          </cell>
          <cell r="D38" t="str">
            <v>Technology Hardware</v>
          </cell>
          <cell r="E38">
            <v>38.99</v>
          </cell>
          <cell r="F38" t="str">
            <v>United States</v>
          </cell>
          <cell r="G38" t="str">
            <v>North America</v>
          </cell>
          <cell r="H38">
            <v>2020</v>
          </cell>
          <cell r="I38">
            <v>100</v>
          </cell>
          <cell r="J38">
            <v>90</v>
          </cell>
          <cell r="K38">
            <v>50</v>
          </cell>
          <cell r="L38">
            <v>75</v>
          </cell>
          <cell r="M38">
            <v>50</v>
          </cell>
          <cell r="N38">
            <v>72.999999999999986</v>
          </cell>
          <cell r="O38">
            <v>75</v>
          </cell>
          <cell r="P38">
            <v>50</v>
          </cell>
          <cell r="Q38">
            <v>62.5</v>
          </cell>
          <cell r="R38">
            <v>37.5</v>
          </cell>
          <cell r="S38">
            <v>50</v>
          </cell>
          <cell r="T38">
            <v>15</v>
          </cell>
          <cell r="U38">
            <v>34.166666666666671</v>
          </cell>
          <cell r="V38">
            <v>15</v>
          </cell>
          <cell r="W38">
            <v>100</v>
          </cell>
          <cell r="X38">
            <v>75</v>
          </cell>
          <cell r="Y38">
            <v>60</v>
          </cell>
          <cell r="Z38">
            <v>62.5</v>
          </cell>
          <cell r="AA38">
            <v>100</v>
          </cell>
          <cell r="AB38">
            <v>0</v>
          </cell>
          <cell r="AC38">
            <v>40</v>
          </cell>
          <cell r="AD38">
            <v>46.666666666666664</v>
          </cell>
          <cell r="AE38">
            <v>90</v>
          </cell>
          <cell r="AF38">
            <v>60</v>
          </cell>
          <cell r="AG38">
            <v>75</v>
          </cell>
          <cell r="AH38">
            <v>100</v>
          </cell>
          <cell r="AI38">
            <v>75</v>
          </cell>
          <cell r="AJ38">
            <v>87.5</v>
          </cell>
          <cell r="AK38">
            <v>63.049609921984391</v>
          </cell>
          <cell r="AL38">
            <v>6</v>
          </cell>
          <cell r="AM38" t="str">
            <v>n/a</v>
          </cell>
          <cell r="AN38" t="str">
            <v>n/a</v>
          </cell>
          <cell r="AO38" t="str">
            <v>n/a</v>
          </cell>
          <cell r="AP38" t="str">
            <v>n/a</v>
          </cell>
        </row>
        <row r="39">
          <cell r="A39" t="str">
            <v>Hangzhou Hikvision Digital Technology Co. Ltd.</v>
          </cell>
          <cell r="B39" t="str">
            <v>No</v>
          </cell>
          <cell r="C39" t="str">
            <v>Technology Hardware</v>
          </cell>
          <cell r="D39" t="str">
            <v>Electronics Equipment</v>
          </cell>
          <cell r="E39">
            <v>58.566609999999997</v>
          </cell>
          <cell r="F39" t="str">
            <v>China</v>
          </cell>
          <cell r="G39" t="str">
            <v>Asia</v>
          </cell>
          <cell r="H39">
            <v>2020</v>
          </cell>
          <cell r="I39">
            <v>100</v>
          </cell>
          <cell r="J39">
            <v>0</v>
          </cell>
          <cell r="K39">
            <v>0</v>
          </cell>
          <cell r="L39">
            <v>0</v>
          </cell>
          <cell r="M39">
            <v>0</v>
          </cell>
          <cell r="N39">
            <v>19.999999999999996</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2.8605721144228839</v>
          </cell>
          <cell r="AL39">
            <v>47</v>
          </cell>
          <cell r="AM39" t="str">
            <v>n/a</v>
          </cell>
          <cell r="AN39" t="str">
            <v>n/a</v>
          </cell>
          <cell r="AO39" t="str">
            <v>n/a</v>
          </cell>
          <cell r="AP39" t="str">
            <v>n/a</v>
          </cell>
        </row>
        <row r="40">
          <cell r="A40" t="str">
            <v>Hewlett Packard Enterprise Co. (HPE)</v>
          </cell>
          <cell r="B40" t="str">
            <v>Yes</v>
          </cell>
          <cell r="C40" t="str">
            <v>Technology Hardware</v>
          </cell>
          <cell r="D40" t="str">
            <v>Technology Hardware</v>
          </cell>
          <cell r="E40">
            <v>26.139720000000001</v>
          </cell>
          <cell r="F40" t="str">
            <v>United States</v>
          </cell>
          <cell r="G40" t="str">
            <v>North America</v>
          </cell>
          <cell r="H40">
            <v>2018</v>
          </cell>
          <cell r="I40">
            <v>100</v>
          </cell>
          <cell r="J40">
            <v>100</v>
          </cell>
          <cell r="K40">
            <v>75</v>
          </cell>
          <cell r="L40">
            <v>75</v>
          </cell>
          <cell r="M40">
            <v>100</v>
          </cell>
          <cell r="N40">
            <v>89.999999999999986</v>
          </cell>
          <cell r="O40">
            <v>87.5</v>
          </cell>
          <cell r="P40">
            <v>75</v>
          </cell>
          <cell r="Q40">
            <v>81.25</v>
          </cell>
          <cell r="R40">
            <v>62.5</v>
          </cell>
          <cell r="S40">
            <v>50</v>
          </cell>
          <cell r="T40">
            <v>30</v>
          </cell>
          <cell r="U40">
            <v>47.5</v>
          </cell>
          <cell r="V40">
            <v>75</v>
          </cell>
          <cell r="W40">
            <v>100</v>
          </cell>
          <cell r="X40">
            <v>75</v>
          </cell>
          <cell r="Y40">
            <v>60</v>
          </cell>
          <cell r="Z40">
            <v>77.5</v>
          </cell>
          <cell r="AA40">
            <v>62.5</v>
          </cell>
          <cell r="AB40">
            <v>0</v>
          </cell>
          <cell r="AC40">
            <v>30</v>
          </cell>
          <cell r="AD40">
            <v>30.833333333333336</v>
          </cell>
          <cell r="AE40">
            <v>90</v>
          </cell>
          <cell r="AF40">
            <v>60</v>
          </cell>
          <cell r="AG40">
            <v>75</v>
          </cell>
          <cell r="AH40">
            <v>75</v>
          </cell>
          <cell r="AI40">
            <v>100</v>
          </cell>
          <cell r="AJ40">
            <v>87.5</v>
          </cell>
          <cell r="AK40">
            <v>69.94448889777955</v>
          </cell>
          <cell r="AL40">
            <v>1</v>
          </cell>
          <cell r="AM40">
            <v>-1.4887977595519004</v>
          </cell>
          <cell r="AN40">
            <v>2</v>
          </cell>
          <cell r="AO40">
            <v>71.43328665733145</v>
          </cell>
          <cell r="AP40">
            <v>3</v>
          </cell>
        </row>
        <row r="41">
          <cell r="A41" t="str">
            <v>Hexagon AB</v>
          </cell>
          <cell r="B41" t="str">
            <v>No</v>
          </cell>
          <cell r="C41" t="str">
            <v>Technology Hardware</v>
          </cell>
          <cell r="D41" t="str">
            <v>Electronics Equipment</v>
          </cell>
          <cell r="E41">
            <v>21.49945</v>
          </cell>
          <cell r="F41" t="str">
            <v>Sweden</v>
          </cell>
          <cell r="G41" t="str">
            <v>Europe</v>
          </cell>
          <cell r="H41">
            <v>2020</v>
          </cell>
          <cell r="I41">
            <v>100</v>
          </cell>
          <cell r="J41">
            <v>10</v>
          </cell>
          <cell r="K41">
            <v>0</v>
          </cell>
          <cell r="L41">
            <v>15</v>
          </cell>
          <cell r="M41">
            <v>0</v>
          </cell>
          <cell r="N41">
            <v>24.999999999999996</v>
          </cell>
          <cell r="O41">
            <v>0</v>
          </cell>
          <cell r="P41">
            <v>0</v>
          </cell>
          <cell r="Q41">
            <v>0</v>
          </cell>
          <cell r="R41">
            <v>0</v>
          </cell>
          <cell r="S41">
            <v>50</v>
          </cell>
          <cell r="T41">
            <v>0</v>
          </cell>
          <cell r="U41">
            <v>16.666666666666668</v>
          </cell>
          <cell r="V41">
            <v>0</v>
          </cell>
          <cell r="W41">
            <v>0</v>
          </cell>
          <cell r="X41">
            <v>0</v>
          </cell>
          <cell r="Y41">
            <v>0</v>
          </cell>
          <cell r="Z41">
            <v>0</v>
          </cell>
          <cell r="AA41">
            <v>0</v>
          </cell>
          <cell r="AB41">
            <v>0</v>
          </cell>
          <cell r="AC41">
            <v>0</v>
          </cell>
          <cell r="AD41">
            <v>0</v>
          </cell>
          <cell r="AE41">
            <v>10</v>
          </cell>
          <cell r="AF41">
            <v>0</v>
          </cell>
          <cell r="AG41">
            <v>5</v>
          </cell>
          <cell r="AH41">
            <v>25</v>
          </cell>
          <cell r="AI41">
            <v>0</v>
          </cell>
          <cell r="AJ41">
            <v>12.5</v>
          </cell>
          <cell r="AK41">
            <v>8.4556911382276443</v>
          </cell>
          <cell r="AL41">
            <v>44</v>
          </cell>
          <cell r="AM41" t="str">
            <v>n/a</v>
          </cell>
          <cell r="AN41" t="str">
            <v>n/a</v>
          </cell>
          <cell r="AO41" t="str">
            <v>n/a</v>
          </cell>
          <cell r="AP41" t="str">
            <v>n/a</v>
          </cell>
        </row>
        <row r="42">
          <cell r="A42" t="str">
            <v>Hitachi Ltd.</v>
          </cell>
          <cell r="B42" t="str">
            <v>No</v>
          </cell>
          <cell r="C42" t="str">
            <v>Technology Hardware</v>
          </cell>
          <cell r="D42" t="str">
            <v>Electronics Equipment</v>
          </cell>
          <cell r="E42">
            <v>38.280680000000004</v>
          </cell>
          <cell r="F42" t="str">
            <v>Japan</v>
          </cell>
          <cell r="G42" t="str">
            <v>Asia</v>
          </cell>
          <cell r="H42">
            <v>2016</v>
          </cell>
          <cell r="I42">
            <v>100</v>
          </cell>
          <cell r="J42">
            <v>90</v>
          </cell>
          <cell r="K42">
            <v>50</v>
          </cell>
          <cell r="L42">
            <v>45</v>
          </cell>
          <cell r="M42">
            <v>50</v>
          </cell>
          <cell r="N42">
            <v>66.999999999999986</v>
          </cell>
          <cell r="O42">
            <v>0</v>
          </cell>
          <cell r="P42">
            <v>25</v>
          </cell>
          <cell r="Q42">
            <v>12.5</v>
          </cell>
          <cell r="R42">
            <v>0</v>
          </cell>
          <cell r="S42">
            <v>50</v>
          </cell>
          <cell r="T42">
            <v>0</v>
          </cell>
          <cell r="U42">
            <v>16.666666666666668</v>
          </cell>
          <cell r="V42">
            <v>0</v>
          </cell>
          <cell r="W42">
            <v>75</v>
          </cell>
          <cell r="X42">
            <v>0</v>
          </cell>
          <cell r="Y42">
            <v>30</v>
          </cell>
          <cell r="Z42">
            <v>26.25</v>
          </cell>
          <cell r="AA42">
            <v>12.5</v>
          </cell>
          <cell r="AB42">
            <v>0</v>
          </cell>
          <cell r="AC42">
            <v>10</v>
          </cell>
          <cell r="AD42">
            <v>7.5000000000000009</v>
          </cell>
          <cell r="AE42">
            <v>70</v>
          </cell>
          <cell r="AF42">
            <v>20</v>
          </cell>
          <cell r="AG42">
            <v>45</v>
          </cell>
          <cell r="AH42">
            <v>25</v>
          </cell>
          <cell r="AI42">
            <v>0</v>
          </cell>
          <cell r="AJ42">
            <v>12.5</v>
          </cell>
          <cell r="AK42">
            <v>26.781856371274255</v>
          </cell>
          <cell r="AL42">
            <v>25</v>
          </cell>
          <cell r="AM42">
            <v>-11.940888177635525</v>
          </cell>
          <cell r="AN42">
            <v>-13</v>
          </cell>
          <cell r="AO42">
            <v>38.72274454890978</v>
          </cell>
          <cell r="AP42">
            <v>12</v>
          </cell>
        </row>
        <row r="43">
          <cell r="A43" t="str">
            <v>Hon Hai Precision Industry Co. Ltd. (Foxconn)</v>
          </cell>
          <cell r="B43" t="str">
            <v>Yes</v>
          </cell>
          <cell r="C43" t="str">
            <v>Technology Hardware</v>
          </cell>
          <cell r="D43" t="str">
            <v>Electronics Manufacturing</v>
          </cell>
          <cell r="E43">
            <v>54.772129999999997</v>
          </cell>
          <cell r="F43" t="str">
            <v>Taiwan</v>
          </cell>
          <cell r="G43" t="str">
            <v>Asia</v>
          </cell>
          <cell r="H43">
            <v>2016</v>
          </cell>
          <cell r="I43">
            <v>100</v>
          </cell>
          <cell r="J43">
            <v>70</v>
          </cell>
          <cell r="K43">
            <v>25</v>
          </cell>
          <cell r="L43">
            <v>30</v>
          </cell>
          <cell r="M43">
            <v>25</v>
          </cell>
          <cell r="N43">
            <v>49.999999999999993</v>
          </cell>
          <cell r="O43">
            <v>12.5</v>
          </cell>
          <cell r="P43">
            <v>25</v>
          </cell>
          <cell r="Q43">
            <v>18.75</v>
          </cell>
          <cell r="R43">
            <v>0</v>
          </cell>
          <cell r="S43">
            <v>50</v>
          </cell>
          <cell r="T43">
            <v>0</v>
          </cell>
          <cell r="U43">
            <v>16.666666666666668</v>
          </cell>
          <cell r="V43">
            <v>0</v>
          </cell>
          <cell r="W43">
            <v>75</v>
          </cell>
          <cell r="X43">
            <v>0</v>
          </cell>
          <cell r="Y43">
            <v>30</v>
          </cell>
          <cell r="Z43">
            <v>26.25</v>
          </cell>
          <cell r="AA43">
            <v>0</v>
          </cell>
          <cell r="AB43">
            <v>0</v>
          </cell>
          <cell r="AC43">
            <v>10</v>
          </cell>
          <cell r="AD43">
            <v>3.3333333333333335</v>
          </cell>
          <cell r="AE43">
            <v>60</v>
          </cell>
          <cell r="AF43">
            <v>30</v>
          </cell>
          <cell r="AG43">
            <v>45.000000000000007</v>
          </cell>
          <cell r="AH43">
            <v>75</v>
          </cell>
          <cell r="AI43">
            <v>0</v>
          </cell>
          <cell r="AJ43">
            <v>37.5</v>
          </cell>
          <cell r="AK43">
            <v>28.21864372874575</v>
          </cell>
          <cell r="AL43">
            <v>24</v>
          </cell>
          <cell r="AM43">
            <v>-5.1440288057611561</v>
          </cell>
          <cell r="AN43">
            <v>-5</v>
          </cell>
          <cell r="AO43">
            <v>33.362672534506906</v>
          </cell>
          <cell r="AP43">
            <v>19</v>
          </cell>
        </row>
        <row r="44">
          <cell r="A44" t="str">
            <v>HP Inc.</v>
          </cell>
          <cell r="B44" t="str">
            <v>Yes</v>
          </cell>
          <cell r="C44" t="str">
            <v>Technology Hardware</v>
          </cell>
          <cell r="D44" t="str">
            <v>Technology Hardware</v>
          </cell>
          <cell r="E44">
            <v>38.366730000000004</v>
          </cell>
          <cell r="F44" t="str">
            <v>United States</v>
          </cell>
          <cell r="G44" t="str">
            <v>North America</v>
          </cell>
          <cell r="H44">
            <v>2016</v>
          </cell>
          <cell r="I44">
            <v>100</v>
          </cell>
          <cell r="J44">
            <v>90</v>
          </cell>
          <cell r="K44">
            <v>100</v>
          </cell>
          <cell r="L44">
            <v>100</v>
          </cell>
          <cell r="M44">
            <v>100</v>
          </cell>
          <cell r="N44">
            <v>97.999999999999972</v>
          </cell>
          <cell r="O44">
            <v>100</v>
          </cell>
          <cell r="P44">
            <v>75</v>
          </cell>
          <cell r="Q44">
            <v>87.5</v>
          </cell>
          <cell r="R44">
            <v>87.5</v>
          </cell>
          <cell r="S44">
            <v>50</v>
          </cell>
          <cell r="T44">
            <v>30</v>
          </cell>
          <cell r="U44">
            <v>55.833333333333329</v>
          </cell>
          <cell r="V44">
            <v>60</v>
          </cell>
          <cell r="W44">
            <v>100</v>
          </cell>
          <cell r="X44">
            <v>75</v>
          </cell>
          <cell r="Y44">
            <v>75</v>
          </cell>
          <cell r="Z44">
            <v>77.500000000000014</v>
          </cell>
          <cell r="AA44">
            <v>25</v>
          </cell>
          <cell r="AB44">
            <v>0</v>
          </cell>
          <cell r="AC44">
            <v>50</v>
          </cell>
          <cell r="AD44">
            <v>25</v>
          </cell>
          <cell r="AE44">
            <v>90</v>
          </cell>
          <cell r="AF44">
            <v>60</v>
          </cell>
          <cell r="AG44">
            <v>75</v>
          </cell>
          <cell r="AH44">
            <v>100</v>
          </cell>
          <cell r="AI44">
            <v>31.25</v>
          </cell>
          <cell r="AJ44">
            <v>65.625</v>
          </cell>
          <cell r="AK44">
            <v>69.214092818563699</v>
          </cell>
          <cell r="AL44">
            <v>2</v>
          </cell>
          <cell r="AM44">
            <v>-2.8085617123424811</v>
          </cell>
          <cell r="AN44">
            <v>0</v>
          </cell>
          <cell r="AO44">
            <v>72.022654530906181</v>
          </cell>
          <cell r="AP44">
            <v>2</v>
          </cell>
        </row>
        <row r="45">
          <cell r="A45" t="str">
            <v>Keyence Corp.</v>
          </cell>
          <cell r="B45" t="str">
            <v>No</v>
          </cell>
          <cell r="C45" t="str">
            <v>Technology Hardware</v>
          </cell>
          <cell r="D45" t="str">
            <v>Electronics Equipment</v>
          </cell>
          <cell r="E45">
            <v>73.72563000000001</v>
          </cell>
          <cell r="F45" t="str">
            <v>Japan</v>
          </cell>
          <cell r="G45" t="str">
            <v>Asia</v>
          </cell>
          <cell r="H45">
            <v>2016</v>
          </cell>
          <cell r="I45">
            <v>100</v>
          </cell>
          <cell r="J45">
            <v>40</v>
          </cell>
          <cell r="K45">
            <v>25</v>
          </cell>
          <cell r="L45">
            <v>0</v>
          </cell>
          <cell r="M45">
            <v>0</v>
          </cell>
          <cell r="N45">
            <v>32.999999999999993</v>
          </cell>
          <cell r="O45">
            <v>12.5</v>
          </cell>
          <cell r="P45">
            <v>0</v>
          </cell>
          <cell r="Q45">
            <v>6.25</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5.6126225245049</v>
          </cell>
          <cell r="AL45">
            <v>45</v>
          </cell>
          <cell r="AM45">
            <v>-1.4992998599719947</v>
          </cell>
          <cell r="AN45">
            <v>-10</v>
          </cell>
          <cell r="AO45">
            <v>7.1119223844768946</v>
          </cell>
          <cell r="AP45">
            <v>35</v>
          </cell>
        </row>
        <row r="46">
          <cell r="A46" t="str">
            <v>Kyocera Corp.</v>
          </cell>
          <cell r="B46" t="str">
            <v>No</v>
          </cell>
          <cell r="C46" t="str">
            <v>Technology Hardware</v>
          </cell>
          <cell r="D46" t="str">
            <v>Electronic Components</v>
          </cell>
          <cell r="E46">
            <v>24.401799999999998</v>
          </cell>
          <cell r="F46" t="str">
            <v>Japan</v>
          </cell>
          <cell r="G46" t="str">
            <v>Asia</v>
          </cell>
          <cell r="H46">
            <v>2018</v>
          </cell>
          <cell r="I46">
            <v>100</v>
          </cell>
          <cell r="J46">
            <v>70</v>
          </cell>
          <cell r="K46">
            <v>0</v>
          </cell>
          <cell r="L46">
            <v>0</v>
          </cell>
          <cell r="M46">
            <v>0</v>
          </cell>
          <cell r="N46">
            <v>34</v>
          </cell>
          <cell r="O46">
            <v>50</v>
          </cell>
          <cell r="P46">
            <v>0</v>
          </cell>
          <cell r="Q46">
            <v>25</v>
          </cell>
          <cell r="R46">
            <v>12.5</v>
          </cell>
          <cell r="S46">
            <v>0</v>
          </cell>
          <cell r="T46">
            <v>0</v>
          </cell>
          <cell r="U46">
            <v>4.166666666666667</v>
          </cell>
          <cell r="V46">
            <v>0</v>
          </cell>
          <cell r="W46">
            <v>25</v>
          </cell>
          <cell r="X46">
            <v>0</v>
          </cell>
          <cell r="Y46">
            <v>15</v>
          </cell>
          <cell r="Z46">
            <v>10</v>
          </cell>
          <cell r="AA46">
            <v>0</v>
          </cell>
          <cell r="AB46">
            <v>0</v>
          </cell>
          <cell r="AC46">
            <v>0</v>
          </cell>
          <cell r="AD46">
            <v>0</v>
          </cell>
          <cell r="AE46">
            <v>0</v>
          </cell>
          <cell r="AF46">
            <v>0</v>
          </cell>
          <cell r="AG46">
            <v>0</v>
          </cell>
          <cell r="AH46">
            <v>0</v>
          </cell>
          <cell r="AI46">
            <v>0</v>
          </cell>
          <cell r="AJ46">
            <v>0</v>
          </cell>
          <cell r="AK46">
            <v>10.457091418283657</v>
          </cell>
          <cell r="AL46">
            <v>40</v>
          </cell>
          <cell r="AM46">
            <v>-2.4399879975995198</v>
          </cell>
          <cell r="AN46">
            <v>-8</v>
          </cell>
          <cell r="AO46">
            <v>12.897079415883177</v>
          </cell>
          <cell r="AP46">
            <v>32</v>
          </cell>
        </row>
        <row r="47">
          <cell r="A47" t="str">
            <v>Largan Precision Co. Ltd.</v>
          </cell>
          <cell r="B47" t="str">
            <v>No</v>
          </cell>
          <cell r="C47" t="str">
            <v>Technology Hardware</v>
          </cell>
          <cell r="D47" t="str">
            <v>Electronic Components</v>
          </cell>
          <cell r="E47">
            <v>18.419150000000002</v>
          </cell>
          <cell r="F47" t="str">
            <v>Taiwan</v>
          </cell>
          <cell r="G47" t="str">
            <v>Asia</v>
          </cell>
          <cell r="H47">
            <v>2018</v>
          </cell>
          <cell r="I47">
            <v>100</v>
          </cell>
          <cell r="J47">
            <v>0</v>
          </cell>
          <cell r="K47">
            <v>0</v>
          </cell>
          <cell r="L47">
            <v>0</v>
          </cell>
          <cell r="M47">
            <v>0</v>
          </cell>
          <cell r="N47">
            <v>19.999999999999996</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2.8605721144228839</v>
          </cell>
          <cell r="AL47">
            <v>47</v>
          </cell>
          <cell r="AM47">
            <v>2.8605721144228839</v>
          </cell>
          <cell r="AN47">
            <v>-7</v>
          </cell>
          <cell r="AO47">
            <v>0</v>
          </cell>
          <cell r="AP47">
            <v>40</v>
          </cell>
        </row>
        <row r="48">
          <cell r="A48" t="str">
            <v>Murata Manufacturing Co. Ltd.</v>
          </cell>
          <cell r="B48" t="str">
            <v>No</v>
          </cell>
          <cell r="C48" t="str">
            <v>Technology Hardware</v>
          </cell>
          <cell r="D48" t="str">
            <v>Electronic Components</v>
          </cell>
          <cell r="E48">
            <v>31.441759999999999</v>
          </cell>
          <cell r="F48" t="str">
            <v>Japan</v>
          </cell>
          <cell r="G48" t="str">
            <v>Asia</v>
          </cell>
          <cell r="H48">
            <v>2016</v>
          </cell>
          <cell r="I48">
            <v>100</v>
          </cell>
          <cell r="J48">
            <v>60</v>
          </cell>
          <cell r="K48">
            <v>50</v>
          </cell>
          <cell r="L48">
            <v>15</v>
          </cell>
          <cell r="M48">
            <v>25</v>
          </cell>
          <cell r="N48">
            <v>49.999999999999993</v>
          </cell>
          <cell r="O48">
            <v>0</v>
          </cell>
          <cell r="P48">
            <v>0</v>
          </cell>
          <cell r="Q48">
            <v>0</v>
          </cell>
          <cell r="R48">
            <v>12.5</v>
          </cell>
          <cell r="S48">
            <v>50</v>
          </cell>
          <cell r="T48">
            <v>0</v>
          </cell>
          <cell r="U48">
            <v>20.833333333333336</v>
          </cell>
          <cell r="V48">
            <v>0</v>
          </cell>
          <cell r="W48">
            <v>75</v>
          </cell>
          <cell r="X48">
            <v>0</v>
          </cell>
          <cell r="Y48">
            <v>30</v>
          </cell>
          <cell r="Z48">
            <v>26.25</v>
          </cell>
          <cell r="AA48">
            <v>12.5</v>
          </cell>
          <cell r="AB48">
            <v>0</v>
          </cell>
          <cell r="AC48">
            <v>0</v>
          </cell>
          <cell r="AD48">
            <v>4.166666666666667</v>
          </cell>
          <cell r="AE48">
            <v>10</v>
          </cell>
          <cell r="AF48">
            <v>0</v>
          </cell>
          <cell r="AG48">
            <v>5</v>
          </cell>
          <cell r="AH48">
            <v>37.5</v>
          </cell>
          <cell r="AI48">
            <v>0</v>
          </cell>
          <cell r="AJ48">
            <v>18.75</v>
          </cell>
          <cell r="AK48">
            <v>17.863572714542904</v>
          </cell>
          <cell r="AL48">
            <v>30</v>
          </cell>
          <cell r="AM48">
            <v>-1.1077215443088626</v>
          </cell>
          <cell r="AN48">
            <v>-4</v>
          </cell>
          <cell r="AO48">
            <v>18.971294258851767</v>
          </cell>
          <cell r="AP48">
            <v>26</v>
          </cell>
        </row>
        <row r="49">
          <cell r="A49" t="str">
            <v>Nokia Oyj</v>
          </cell>
          <cell r="B49" t="str">
            <v>No</v>
          </cell>
          <cell r="C49" t="str">
            <v>Technology Hardware</v>
          </cell>
          <cell r="D49" t="str">
            <v>Technology Hardware</v>
          </cell>
          <cell r="E49">
            <v>26.963819999999998</v>
          </cell>
          <cell r="F49" t="str">
            <v>Finland</v>
          </cell>
          <cell r="G49" t="str">
            <v>Europe</v>
          </cell>
          <cell r="H49">
            <v>2018</v>
          </cell>
          <cell r="I49">
            <v>100</v>
          </cell>
          <cell r="J49">
            <v>100</v>
          </cell>
          <cell r="K49">
            <v>50</v>
          </cell>
          <cell r="L49">
            <v>60</v>
          </cell>
          <cell r="M49">
            <v>50</v>
          </cell>
          <cell r="N49">
            <v>71.999999999999986</v>
          </cell>
          <cell r="O49">
            <v>75</v>
          </cell>
          <cell r="P49">
            <v>50</v>
          </cell>
          <cell r="Q49">
            <v>62.5</v>
          </cell>
          <cell r="R49">
            <v>12.5</v>
          </cell>
          <cell r="S49">
            <v>0</v>
          </cell>
          <cell r="T49">
            <v>45</v>
          </cell>
          <cell r="U49">
            <v>19.166666666666668</v>
          </cell>
          <cell r="V49">
            <v>0</v>
          </cell>
          <cell r="W49">
            <v>50</v>
          </cell>
          <cell r="X49">
            <v>25</v>
          </cell>
          <cell r="Y49">
            <v>15</v>
          </cell>
          <cell r="Z49">
            <v>22.5</v>
          </cell>
          <cell r="AA49">
            <v>0</v>
          </cell>
          <cell r="AB49">
            <v>0</v>
          </cell>
          <cell r="AC49">
            <v>30</v>
          </cell>
          <cell r="AD49">
            <v>10</v>
          </cell>
          <cell r="AE49">
            <v>60</v>
          </cell>
          <cell r="AF49">
            <v>50</v>
          </cell>
          <cell r="AG49">
            <v>55</v>
          </cell>
          <cell r="AH49">
            <v>100</v>
          </cell>
          <cell r="AI49">
            <v>50</v>
          </cell>
          <cell r="AJ49">
            <v>75</v>
          </cell>
          <cell r="AK49">
            <v>45.172034406881373</v>
          </cell>
          <cell r="AL49">
            <v>13</v>
          </cell>
          <cell r="AM49">
            <v>7.2049409881976345</v>
          </cell>
          <cell r="AN49">
            <v>0</v>
          </cell>
          <cell r="AO49">
            <v>37.967093418683739</v>
          </cell>
          <cell r="AP49">
            <v>13</v>
          </cell>
        </row>
        <row r="50">
          <cell r="A50" t="str">
            <v>Qualcomm Inc.</v>
          </cell>
          <cell r="B50" t="str">
            <v>Yes</v>
          </cell>
          <cell r="C50" t="str">
            <v>Technology Hardware</v>
          </cell>
          <cell r="D50" t="str">
            <v>Communications Equipment</v>
          </cell>
          <cell r="E50">
            <v>101.0348</v>
          </cell>
          <cell r="F50" t="str">
            <v>United States</v>
          </cell>
          <cell r="G50" t="str">
            <v>North America</v>
          </cell>
          <cell r="H50">
            <v>2016</v>
          </cell>
          <cell r="I50">
            <v>100</v>
          </cell>
          <cell r="J50">
            <v>90</v>
          </cell>
          <cell r="K50">
            <v>75</v>
          </cell>
          <cell r="L50">
            <v>45</v>
          </cell>
          <cell r="M50">
            <v>25</v>
          </cell>
          <cell r="N50">
            <v>66.999999999999986</v>
          </cell>
          <cell r="O50">
            <v>37.5</v>
          </cell>
          <cell r="P50">
            <v>0</v>
          </cell>
          <cell r="Q50">
            <v>18.75</v>
          </cell>
          <cell r="R50">
            <v>25</v>
          </cell>
          <cell r="S50">
            <v>50</v>
          </cell>
          <cell r="T50">
            <v>30</v>
          </cell>
          <cell r="U50">
            <v>35</v>
          </cell>
          <cell r="V50">
            <v>0</v>
          </cell>
          <cell r="W50">
            <v>75</v>
          </cell>
          <cell r="X50">
            <v>0</v>
          </cell>
          <cell r="Y50">
            <v>30</v>
          </cell>
          <cell r="Z50">
            <v>26.25</v>
          </cell>
          <cell r="AA50">
            <v>25</v>
          </cell>
          <cell r="AB50">
            <v>0</v>
          </cell>
          <cell r="AC50">
            <v>20</v>
          </cell>
          <cell r="AD50">
            <v>15.000000000000002</v>
          </cell>
          <cell r="AE50">
            <v>50</v>
          </cell>
          <cell r="AF50">
            <v>60</v>
          </cell>
          <cell r="AG50">
            <v>55</v>
          </cell>
          <cell r="AH50">
            <v>75</v>
          </cell>
          <cell r="AI50">
            <v>0</v>
          </cell>
          <cell r="AJ50">
            <v>37.5</v>
          </cell>
          <cell r="AK50">
            <v>36.363272654530896</v>
          </cell>
          <cell r="AL50">
            <v>17</v>
          </cell>
          <cell r="AM50">
            <v>-12.265203040608128</v>
          </cell>
          <cell r="AN50">
            <v>-7</v>
          </cell>
          <cell r="AO50">
            <v>48.628475695139024</v>
          </cell>
          <cell r="AP50">
            <v>10</v>
          </cell>
        </row>
        <row r="51">
          <cell r="A51" t="str">
            <v>TE Connectivity Ltd.</v>
          </cell>
          <cell r="B51" t="str">
            <v>No</v>
          </cell>
          <cell r="C51" t="str">
            <v>Technology Hardware</v>
          </cell>
          <cell r="D51" t="str">
            <v>Electronics Manufacturing</v>
          </cell>
          <cell r="E51">
            <v>36.009190000000004</v>
          </cell>
          <cell r="F51" t="str">
            <v>Switzerland</v>
          </cell>
          <cell r="G51" t="str">
            <v>Europe</v>
          </cell>
          <cell r="H51">
            <v>2018</v>
          </cell>
          <cell r="I51">
            <v>100</v>
          </cell>
          <cell r="J51">
            <v>50</v>
          </cell>
          <cell r="K51">
            <v>75</v>
          </cell>
          <cell r="L51">
            <v>15</v>
          </cell>
          <cell r="M51">
            <v>0</v>
          </cell>
          <cell r="N51">
            <v>48</v>
          </cell>
          <cell r="O51">
            <v>37.5</v>
          </cell>
          <cell r="P51">
            <v>0</v>
          </cell>
          <cell r="Q51">
            <v>18.75</v>
          </cell>
          <cell r="R51">
            <v>12.5</v>
          </cell>
          <cell r="S51">
            <v>0</v>
          </cell>
          <cell r="T51">
            <v>0</v>
          </cell>
          <cell r="U51">
            <v>4.166666666666667</v>
          </cell>
          <cell r="V51">
            <v>0</v>
          </cell>
          <cell r="W51">
            <v>0</v>
          </cell>
          <cell r="X51">
            <v>0</v>
          </cell>
          <cell r="Y51">
            <v>15</v>
          </cell>
          <cell r="Z51">
            <v>3.7500000000000004</v>
          </cell>
          <cell r="AA51">
            <v>0</v>
          </cell>
          <cell r="AB51">
            <v>0</v>
          </cell>
          <cell r="AC51">
            <v>30</v>
          </cell>
          <cell r="AD51">
            <v>10</v>
          </cell>
          <cell r="AE51">
            <v>10</v>
          </cell>
          <cell r="AF51">
            <v>10</v>
          </cell>
          <cell r="AG51">
            <v>10</v>
          </cell>
          <cell r="AH51">
            <v>62.5</v>
          </cell>
          <cell r="AI51">
            <v>0</v>
          </cell>
          <cell r="AJ51">
            <v>31.25</v>
          </cell>
          <cell r="AK51">
            <v>17.994098819763956</v>
          </cell>
          <cell r="AL51">
            <v>30</v>
          </cell>
          <cell r="AM51">
            <v>1.1997399479895989</v>
          </cell>
          <cell r="AN51">
            <v>-2</v>
          </cell>
          <cell r="AO51">
            <v>16.794358871774357</v>
          </cell>
          <cell r="AP51">
            <v>28</v>
          </cell>
        </row>
        <row r="52">
          <cell r="A52" t="str">
            <v>Telefonaktiebolaget LM Ericsson (publ)</v>
          </cell>
          <cell r="B52" t="str">
            <v>Yes</v>
          </cell>
          <cell r="C52" t="str">
            <v>Technology Hardware</v>
          </cell>
          <cell r="D52" t="str">
            <v>Communications Equipment</v>
          </cell>
          <cell r="E52">
            <v>21.12416</v>
          </cell>
          <cell r="F52" t="str">
            <v>Sweden</v>
          </cell>
          <cell r="G52" t="str">
            <v>Europe</v>
          </cell>
          <cell r="H52">
            <v>2016</v>
          </cell>
          <cell r="I52">
            <v>100</v>
          </cell>
          <cell r="J52">
            <v>100</v>
          </cell>
          <cell r="K52">
            <v>75</v>
          </cell>
          <cell r="L52">
            <v>60</v>
          </cell>
          <cell r="M52">
            <v>50</v>
          </cell>
          <cell r="N52">
            <v>76.999999999999986</v>
          </cell>
          <cell r="O52">
            <v>50</v>
          </cell>
          <cell r="P52">
            <v>100</v>
          </cell>
          <cell r="Q52">
            <v>75</v>
          </cell>
          <cell r="R52">
            <v>25</v>
          </cell>
          <cell r="S52">
            <v>50</v>
          </cell>
          <cell r="T52">
            <v>30</v>
          </cell>
          <cell r="U52">
            <v>35</v>
          </cell>
          <cell r="V52">
            <v>0</v>
          </cell>
          <cell r="W52">
            <v>75</v>
          </cell>
          <cell r="X52">
            <v>25</v>
          </cell>
          <cell r="Y52">
            <v>30</v>
          </cell>
          <cell r="Z52">
            <v>32.5</v>
          </cell>
          <cell r="AA52">
            <v>12.5</v>
          </cell>
          <cell r="AB52">
            <v>0</v>
          </cell>
          <cell r="AC52">
            <v>30</v>
          </cell>
          <cell r="AD52">
            <v>14.166666666666666</v>
          </cell>
          <cell r="AE52">
            <v>80</v>
          </cell>
          <cell r="AF52">
            <v>70</v>
          </cell>
          <cell r="AG52">
            <v>75</v>
          </cell>
          <cell r="AH52">
            <v>75</v>
          </cell>
          <cell r="AI52">
            <v>75</v>
          </cell>
          <cell r="AJ52">
            <v>75</v>
          </cell>
          <cell r="AK52">
            <v>54.813962792558506</v>
          </cell>
          <cell r="AL52">
            <v>9</v>
          </cell>
          <cell r="AM52">
            <v>8.5247049409881939</v>
          </cell>
          <cell r="AN52">
            <v>2</v>
          </cell>
          <cell r="AO52">
            <v>46.289257851570312</v>
          </cell>
          <cell r="AP52">
            <v>11</v>
          </cell>
        </row>
        <row r="53">
          <cell r="A53" t="str">
            <v>Western Digital Corp.</v>
          </cell>
          <cell r="B53" t="str">
            <v>Yes</v>
          </cell>
          <cell r="C53" t="str">
            <v>Technology Hardware</v>
          </cell>
          <cell r="D53" t="str">
            <v>Technology Hardware</v>
          </cell>
          <cell r="E53">
            <v>26.319089999999999</v>
          </cell>
          <cell r="F53" t="str">
            <v>United States</v>
          </cell>
          <cell r="G53" t="str">
            <v>North America</v>
          </cell>
          <cell r="H53">
            <v>2018</v>
          </cell>
          <cell r="I53">
            <v>100</v>
          </cell>
          <cell r="J53">
            <v>60</v>
          </cell>
          <cell r="K53">
            <v>25</v>
          </cell>
          <cell r="L53">
            <v>45</v>
          </cell>
          <cell r="M53">
            <v>25</v>
          </cell>
          <cell r="N53">
            <v>50.999999999999986</v>
          </cell>
          <cell r="O53">
            <v>12.5</v>
          </cell>
          <cell r="P53">
            <v>0</v>
          </cell>
          <cell r="Q53">
            <v>6.25</v>
          </cell>
          <cell r="R53">
            <v>0</v>
          </cell>
          <cell r="S53">
            <v>0</v>
          </cell>
          <cell r="T53">
            <v>0</v>
          </cell>
          <cell r="U53">
            <v>0</v>
          </cell>
          <cell r="V53">
            <v>0</v>
          </cell>
          <cell r="W53">
            <v>75</v>
          </cell>
          <cell r="X53">
            <v>0</v>
          </cell>
          <cell r="Y53">
            <v>30</v>
          </cell>
          <cell r="Z53">
            <v>26.25</v>
          </cell>
          <cell r="AA53">
            <v>12.5</v>
          </cell>
          <cell r="AB53">
            <v>0</v>
          </cell>
          <cell r="AC53">
            <v>0</v>
          </cell>
          <cell r="AD53">
            <v>4.166666666666667</v>
          </cell>
          <cell r="AE53">
            <v>0</v>
          </cell>
          <cell r="AF53">
            <v>20</v>
          </cell>
          <cell r="AG53">
            <v>10</v>
          </cell>
          <cell r="AH53">
            <v>12.5</v>
          </cell>
          <cell r="AI53">
            <v>0</v>
          </cell>
          <cell r="AJ53">
            <v>6.25</v>
          </cell>
          <cell r="AK53">
            <v>14.852470494098817</v>
          </cell>
          <cell r="AL53">
            <v>35</v>
          </cell>
          <cell r="AM53">
            <v>-15.262052410482099</v>
          </cell>
          <cell r="AN53">
            <v>-14</v>
          </cell>
          <cell r="AO53">
            <v>30.114522904580916</v>
          </cell>
          <cell r="AP53">
            <v>21</v>
          </cell>
        </row>
        <row r="54">
          <cell r="A54" t="str">
            <v>Xiaomi Corp.</v>
          </cell>
          <cell r="B54" t="str">
            <v>No</v>
          </cell>
          <cell r="C54" t="str">
            <v>Technology Hardware</v>
          </cell>
          <cell r="D54" t="str">
            <v>Communications Equipment</v>
          </cell>
          <cell r="E54">
            <v>37.439</v>
          </cell>
          <cell r="F54" t="str">
            <v>China</v>
          </cell>
          <cell r="G54" t="str">
            <v>Asia</v>
          </cell>
          <cell r="H54">
            <v>2020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49</v>
          </cell>
          <cell r="AM54" t="str">
            <v>n/a</v>
          </cell>
          <cell r="AN54" t="str">
            <v>n/a</v>
          </cell>
          <cell r="AO54" t="str">
            <v>n/a</v>
          </cell>
          <cell r="AP54" t="str">
            <v>n/a</v>
          </cell>
        </row>
      </sheetData>
      <sheetData sheetId="2">
        <row r="4">
          <cell r="A4" t="str">
            <v>Company</v>
          </cell>
          <cell r="B4" t="str">
            <v>Market Cap
in US$ bn</v>
          </cell>
          <cell r="C4" t="str">
            <v>Country</v>
          </cell>
          <cell r="D4" t="str">
            <v>Region</v>
          </cell>
          <cell r="E4" t="str">
            <v>Year of inclusion</v>
          </cell>
          <cell r="F4" t="str">
            <v>Full analysis</v>
          </cell>
          <cell r="G4" t="str">
            <v>Ticker</v>
          </cell>
          <cell r="H4" t="str">
            <v>1.1 Indicator Score</v>
          </cell>
          <cell r="I4" t="str">
            <v xml:space="preserve">1.1(1) The company publicly demonstrates its commitment to addressing forced labor and human trafficking. </v>
          </cell>
          <cell r="J4" t="str">
            <v>Comment Text</v>
          </cell>
          <cell r="K4" t="str">
            <v>Source</v>
          </cell>
          <cell r="L4" t="str">
            <v>1.2 Indicator Score</v>
          </cell>
          <cell r="M4" t="str">
            <v>1.2(1) requires suppliers to respect the ILO core labor standards, which include the elimination of forced labor;</v>
          </cell>
          <cell r="N4" t="str">
            <v xml:space="preserve">(2) is easily accessible from the company's website; </v>
          </cell>
          <cell r="O4" t="str">
            <v xml:space="preserve">(3) is updated regularly, following internal review and input from external stakeholders; </v>
          </cell>
          <cell r="P4" t="str">
            <v>(4) is communicated to the company's suppliers; and</v>
          </cell>
          <cell r="Q4" t="str">
            <v xml:space="preserve">(5) requires its first-tier suppliers to take steps to ensure that their own suppliers implement standards that are in-line with the company's supply chain policies addressing forced labor and human trafficking. </v>
          </cell>
          <cell r="R4" t="str">
            <v>Comment Text</v>
          </cell>
          <cell r="S4" t="str">
            <v>Source</v>
          </cell>
          <cell r="T4" t="str">
            <v>Indicator Score</v>
          </cell>
          <cell r="U4" t="str">
            <v>(1) has a committee, team, program, or officer responsible for the implementation of its supply chain policies that address forced labor and human trafficking; and</v>
          </cell>
          <cell r="V4" t="str">
            <v xml:space="preserve">(2) has tasked a board member or board committee with oversight of its supply chain policies that address forced labor and human trafficking. </v>
          </cell>
          <cell r="W4" t="str">
            <v>Comment Text</v>
          </cell>
          <cell r="X4" t="str">
            <v>Source</v>
          </cell>
          <cell r="Y4" t="str">
            <v>Indicator Score
(note: where score is 90,  10 points need to be added)</v>
          </cell>
          <cell r="Z4" t="str">
            <v>(1) trains all relevant decision-makers within the company on risks and policies that address forced labor and human trafficking;</v>
          </cell>
          <cell r="AA4" t="str">
            <v>(2) trains its first-tier suppliers on risks and policies that address forced labor and human trafficking and discloses the percentage of first-tier suppliers trained; and</v>
          </cell>
          <cell r="AB4" t="str">
            <v>(3) engages in capacity building to enable its suppliers to cascade its supply chain policies that address forced labor and human trafficking to their own supply chains and/or trains suppliers below the first tier on such policies.</v>
          </cell>
          <cell r="AC4" t="str">
            <v>Comment Text</v>
          </cell>
          <cell r="AD4" t="str">
            <v>Source</v>
          </cell>
          <cell r="AE4" t="str">
            <v>Indicator Score</v>
          </cell>
          <cell r="AF4" t="str">
            <v>(1) providing at least two examples of engagements on forced labor and human trafficking with stakeholders such as policy makers, worker rights organizations, or local NGOs in countries in which its first-tier suppliers and suppliers below the first tier operate; and</v>
          </cell>
          <cell r="AG4" t="str">
            <v>(2) actively participating in one or more multi-stakeholder or industry initiatives focused on eradicating forced labor and human trafficking across the industry.</v>
          </cell>
          <cell r="AH4" t="str">
            <v>Comment Text</v>
          </cell>
          <cell r="AI4" t="str">
            <v>Source</v>
          </cell>
          <cell r="AJ4" t="str">
            <v>Indicator Score</v>
          </cell>
          <cell r="AK4" t="str">
            <v>(1) the names and addresses of its first-tier suppliers;</v>
          </cell>
          <cell r="AL4" t="str">
            <v>(2) the countries of its below-first-tier suppliers (this does not include raw material suppliers);</v>
          </cell>
          <cell r="AM4" t="str">
            <v>(3) the sourcing countries of at least three raw materials at high risk of forced labor and human trafficking; and</v>
          </cell>
          <cell r="AN4" t="str">
            <v xml:space="preserve">(4) at least two types of data points on its suppliers' workforce (e.g., the number of workers, gender or migrant worker ratio, or level of unionization per supplier). </v>
          </cell>
          <cell r="AO4" t="str">
            <v>Comment Text</v>
          </cell>
          <cell r="AP4" t="str">
            <v>Source</v>
          </cell>
          <cell r="AQ4" t="str">
            <v>Indicator Score</v>
          </cell>
          <cell r="AR4" t="str">
            <v>(1) details on how it conducts human rights supply chain risk or impact assessments that include forced labor risks or assessments that focus specifically on forced labor risks; and</v>
          </cell>
          <cell r="AS4" t="str">
            <v>(2) details on forced labor risks identified in different tiers of its supply chains.</v>
          </cell>
          <cell r="AT4" t="str">
            <v>Comment Text</v>
          </cell>
          <cell r="AU4" t="str">
            <v>Source</v>
          </cell>
          <cell r="AV4" t="str">
            <v>Indicator Score</v>
          </cell>
          <cell r="AW4" t="str">
            <v>(1) is taking steps toward responsible raw materials sourcing;</v>
          </cell>
          <cell r="AX4" t="str">
            <v>(2) is adopting responsible purchasing practices in the first tier of its supply chains, which include planning and forecasting;</v>
          </cell>
          <cell r="AY4" t="str">
            <v>(3) provides procurement incentives to first-tier suppliers to encourage or reward good labor practices (such as price premiums, increased orders, and longer-term contracts); and</v>
          </cell>
          <cell r="AZ4" t="str">
            <v xml:space="preserve">(4) discloses two quantitative data points demonstrating that it has responsible purchasing practices in place that address the risk of forced labor and human trafficking. </v>
          </cell>
          <cell r="BA4" t="str">
            <v>Comment Text</v>
          </cell>
          <cell r="BB4" t="str">
            <v>Source</v>
          </cell>
          <cell r="BC4" t="str">
            <v>Indicator Score</v>
          </cell>
          <cell r="BD4" t="str">
            <v>(1) assesses risks of forced labor at potential
suppliers before entering into any contracts
with them and discloses details on the
outcomes of this process.</v>
          </cell>
          <cell r="BE4" t="str">
            <v>Comment Text</v>
          </cell>
          <cell r="BF4" t="str">
            <v>Source</v>
          </cell>
          <cell r="BG4" t="str">
            <v>Indicator Score
(note: where score is 90,  10 points need to be added)</v>
          </cell>
          <cell r="BH4" t="str">
            <v>(1) integrates the ILO core labor standards, which include the elimination of forced labor, into supplier contracts;</v>
          </cell>
          <cell r="BI4" t="str">
            <v>(2) discloses the percentage of suppliers whose contracts include such standards; and</v>
          </cell>
          <cell r="BJ4" t="str">
            <v>(3) requires its suppliers to integrate such standards into contracts with their own suppliers.</v>
          </cell>
          <cell r="BK4" t="str">
            <v>Comment Text</v>
          </cell>
          <cell r="BL4" t="str">
            <v>Source</v>
          </cell>
          <cell r="BM4" t="str">
            <v>Indicator Score
(note: where score is 90,  10 points need to be added)</v>
          </cell>
          <cell r="BN4" t="str">
            <v>(1) has a policy that requires direct employment in its supply chains;</v>
          </cell>
          <cell r="BO4" t="str">
            <v>(2) requires employment and recruitment agencies used by its suppliers to respect the ILO core labor standards, which include the elimination of forced labor; and</v>
          </cell>
          <cell r="BP4" t="str">
            <v xml:space="preserve">(3) discloses information on the recruitment agencies used by its suppliers. </v>
          </cell>
          <cell r="BQ4" t="str">
            <v>Comment Text</v>
          </cell>
          <cell r="BR4" t="str">
            <v>Source</v>
          </cell>
          <cell r="BS4" t="str">
            <v>Indicator Score</v>
          </cell>
          <cell r="BT4" t="str">
            <v>(1) requires that no worker in its supply chains should pay for a job—the costs of recruitment (i.e., recruitment fees and related costs) should be borne not by the worker but by the employer ("Employer Pays Principle"); and</v>
          </cell>
          <cell r="BU4" t="str">
            <v>(2) takes steps to ensure that such fees are reimbursed to the workers and/or provides evidence of payment of recruitment-related fees by suppliers if it discovers that fees have been paid by workers in its supply chains.</v>
          </cell>
          <cell r="BV4" t="str">
            <v>Comment Text</v>
          </cell>
          <cell r="BW4" t="str">
            <v>Source</v>
          </cell>
          <cell r="BX4" t="str">
            <v>Indicator Score</v>
          </cell>
          <cell r="BY4" t="str">
            <v xml:space="preserve">(1) takes steps to ensure employment and/or recruitment agencies used by its suppliers are monitored to assess and address risks of forced labor and human trafficking; and
</v>
          </cell>
          <cell r="BZ4" t="str">
            <v>(2) provides details of how it supports responsible recruitment in its supply chains (e.g., by collaborating with stakeholders to engage policy makers to strengthen recruitment standards).</v>
          </cell>
          <cell r="CA4" t="str">
            <v>Comment Text</v>
          </cell>
          <cell r="CB4" t="str">
            <v>Source</v>
          </cell>
          <cell r="CC4" t="str">
            <v>Indicator Score
(note: where score is 90,  10 points need to be added)</v>
          </cell>
          <cell r="CD4" t="str">
            <v>(1) takes steps to ensure migrant workers in its supply chains understand the terms and conditions of their recruitment and employment and also understand their rights;</v>
          </cell>
          <cell r="CE4" t="str">
            <v>(2) takes steps to ensure its suppliers refrain from restricting workers’ movement, including through the retention of passports or other personal documents against workers' will; and</v>
          </cell>
          <cell r="CF4" t="str">
            <v>(3) discloses at least two outcomes of steps it has taken to ensure respect of the fundamental rights and freedoms of supply chain workers in vulnerable conditions (those articulated in the ILO core labor standards, which include the elimination of forced labor).</v>
          </cell>
          <cell r="CG4" t="str">
            <v>Comment</v>
          </cell>
          <cell r="CH4" t="str">
            <v>Source</v>
          </cell>
          <cell r="CI4" t="str">
            <v>Indicator Score</v>
          </cell>
          <cell r="CJ4" t="str">
            <v>(1) takes steps to ensure its supply chain policies that address forced labor and human trafficking are communicated to workers in its supply chains;</v>
          </cell>
          <cell r="CK4" t="str">
            <v>(2) takes steps to ensure that relevant stakeholders engage with and educate workers in its supply chains on their labor rights and/or supports worker-led efforts on labor rights education;</v>
          </cell>
          <cell r="CL4" t="str">
            <v>(3) provides evidence of the positive impact of worker engagement in its supply chains; and</v>
          </cell>
          <cell r="CM4" t="str">
            <v>(4) provides at least two examples of worker engagement initiatives covering different supply chain contexts.</v>
          </cell>
          <cell r="CN4" t="str">
            <v>Comment Text</v>
          </cell>
          <cell r="CO4" t="str">
            <v>Source</v>
          </cell>
          <cell r="CP4" t="str">
            <v>Indicator Score</v>
          </cell>
          <cell r="CQ4" t="str">
            <v>(1) works with independent local or global trade unions to support freedom of association in its supply chains;</v>
          </cell>
          <cell r="CR4" t="str">
            <v>(2) discloses that it is party to a global framework agreement that covers its supply chains and/or an enforceable supply chain labor rights agreement with trade unions or worker organizations;</v>
          </cell>
          <cell r="CS4" t="str">
            <v>(3) takes steps to ensure workplace environments in which its suppliers' workers are able to pursue alternative forms of organizing (e.g., worker councils or worker-management dialogues) where there are regulatory constraints on freedom of association; and</v>
          </cell>
          <cell r="CT4" t="str">
            <v>(4)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v>
          </cell>
          <cell r="CU4" t="str">
            <v>Comment Text</v>
          </cell>
          <cell r="CV4" t="str">
            <v>Source</v>
          </cell>
          <cell r="CW4" t="str">
            <v>Indicator Score</v>
          </cell>
          <cell r="CX4" t="str">
            <v>(1) takes steps to ensure a formal mechanism to report a grievance to an impartial entity regarding labor conditions in the company's supply chains is available to its suppliers' workers and their legitimate representatives;</v>
          </cell>
          <cell r="CY4" t="str">
            <v>(2) takes steps to ensure that the existence of the mechanism is communicated to its suppliers' workers;</v>
          </cell>
          <cell r="CZ4" t="str">
            <v>(3) takes steps to ensure that its suppliers' workers or their legitimate representatives are involved in the design and/or performance of the mechanism, to ensure that the workers trust the mechanism;</v>
          </cell>
          <cell r="DA4" t="str">
            <v>(4) discloses data about the practical operation of the mechanism, such as the number of grievances filed, addressed, and resolved, or an evaluation of the effectiveness of the mechanism; and</v>
          </cell>
          <cell r="DB4" t="str">
            <v>(5) provides evidence that the mechanism is available and used by workers below the first tier in its supply chains.</v>
          </cell>
          <cell r="DC4" t="str">
            <v>Comment Text</v>
          </cell>
          <cell r="DD4" t="str">
            <v>Source</v>
          </cell>
          <cell r="DE4" t="str">
            <v>Indicator Score</v>
          </cell>
          <cell r="DF4" t="str">
            <v>(1) non-scheduled visits;</v>
          </cell>
          <cell r="DG4" t="str">
            <v>(2) a review of relevant documents;</v>
          </cell>
          <cell r="DH4" t="str">
            <v>(3) off-site interviews with workers;</v>
          </cell>
          <cell r="DI4" t="str">
            <v>(4) visits to associated production facilities and related worker housing; and</v>
          </cell>
          <cell r="DJ4" t="str">
            <v xml:space="preserve">(5) steps to ensure that suppliers below the first tier are monitored. </v>
          </cell>
          <cell r="DK4" t="str">
            <v>Comment Text</v>
          </cell>
          <cell r="DL4" t="str">
            <v>Source</v>
          </cell>
          <cell r="DM4" t="str">
            <v>Indicator Score</v>
          </cell>
          <cell r="DN4" t="str">
            <v>(1) the percentage of suppliers monitored annually;</v>
          </cell>
          <cell r="DO4" t="str">
            <v>(2) the percentage of unannounced monitoring visits;</v>
          </cell>
          <cell r="DP4" t="str">
            <v>(3) the number or percentage of workers interviewed;</v>
          </cell>
          <cell r="DQ4" t="str">
            <v>(4) information on the qualification of the monitoring organization used and/or the use of worker-driven monitoring (i.e., monitoring undertaken by independent organizations that includes worker participation and is guided by workers’ rights and priorities); and</v>
          </cell>
          <cell r="DR4" t="str">
            <v>(5) a summary of findings, including details regarding any violations revealed.</v>
          </cell>
          <cell r="DS4" t="str">
            <v>Comment Text</v>
          </cell>
          <cell r="DT4" t="str">
            <v>Source</v>
          </cell>
          <cell r="DU4" t="str">
            <v>Indicator Score</v>
          </cell>
          <cell r="DV4" t="str">
            <v>(1) a corrective action process for its suppliers and potential actions taken in cases of non-compliance, such as stop-work notices, warning letters, supplementary training, and policy revision;</v>
          </cell>
          <cell r="DW4" t="str">
            <v>(2) a means to verify remediation and/or implementation of corrective actions, such as record review, employee interviews, or spot-checks;</v>
          </cell>
          <cell r="DX4" t="str">
            <v>(3) potential consequences if corrective actions are not taken; and</v>
          </cell>
          <cell r="DY4" t="str">
            <v>(4) a summary or an example of its corrective action process in practice.</v>
          </cell>
          <cell r="DZ4" t="str">
            <v>Comment Text</v>
          </cell>
          <cell r="EA4" t="str">
            <v>Source</v>
          </cell>
          <cell r="EB4" t="str">
            <v>Number of forced labor allegations regarding the company's supply chain</v>
          </cell>
          <cell r="EC4" t="str">
            <v xml:space="preserve">Indicator Score
(note for 7.2 B2 only: where score is 90,  10 points need to be added)
</v>
          </cell>
          <cell r="ED4" t="str">
            <v>7.2 A(1) a process for responding to potential complaints and/or reported violations of policies that address forced labor and human trafficking; and</v>
          </cell>
          <cell r="EE4" t="str">
            <v xml:space="preserve">7.2 A(2) at least two examples of outcomes of its remedy process in practice, covering different supply chain contexts, for its suppliers' workers. </v>
          </cell>
          <cell r="EF4" t="str">
            <v xml:space="preserve"> Comment Text</v>
          </cell>
          <cell r="EG4" t="str">
            <v xml:space="preserve"> Source</v>
          </cell>
          <cell r="EH4" t="str">
            <v>Allegation 1 - Summary</v>
          </cell>
          <cell r="EI4" t="str">
            <v>7.2 B1(2) that it engages in a dialogue with the stakeholders reportedly affected in the allegation(s);</v>
          </cell>
          <cell r="EJ4" t="str">
            <v>7.2 B1(3) outcomes of the remedy process in the case of the allegation(s); and</v>
          </cell>
          <cell r="EK4" t="str">
            <v>7.2 B1(4) evidence that remedy(ies) are satisfactory to the victims or groups representing the victims.</v>
          </cell>
          <cell r="EL4" t="str">
            <v>Comment Text</v>
          </cell>
          <cell r="EM4" t="str">
            <v>Source</v>
          </cell>
        </row>
        <row r="5">
          <cell r="A5" t="str">
            <v>AAC Technologies Holdings Inc.</v>
          </cell>
          <cell r="B5">
            <v>20.437110000000001</v>
          </cell>
          <cell r="C5" t="str">
            <v>China</v>
          </cell>
          <cell r="D5" t="str">
            <v>Asia</v>
          </cell>
          <cell r="E5">
            <v>2020</v>
          </cell>
          <cell r="F5" t="str">
            <v>No</v>
          </cell>
          <cell r="G5" t="str">
            <v>HKG:2018</v>
          </cell>
          <cell r="H5" t="str">
            <v>n/a</v>
          </cell>
          <cell r="I5" t="str">
            <v>n/a</v>
          </cell>
          <cell r="J5" t="str">
            <v>n/a</v>
          </cell>
          <cell r="K5" t="str">
            <v>n/a</v>
          </cell>
          <cell r="L5">
            <v>10</v>
          </cell>
          <cell r="M5">
            <v>10</v>
          </cell>
          <cell r="N5" t="str">
            <v>n/a</v>
          </cell>
          <cell r="O5" t="str">
            <v>n/a</v>
          </cell>
          <cell r="P5" t="str">
            <v>n/a</v>
          </cell>
          <cell r="Q5" t="str">
            <v>n/a</v>
          </cell>
          <cell r="R5" t="str">
            <v>(1) The company states that "suppliers are required to operate in accordance with the Supplier Code of Conduct," which outlines the company's expectations including in the area of labor and human rights and "is compiled with references made to international principles, such as the Responsible Business Alliance, International Labour Standards of International Labour Organisation (ILO)." AAC Technologies also states that "all suppliers are to communicate clearly our policies on ... forced labour." However, the supplier code is not publicly available, and therefore it is unclear whether the code requires suppliers to adhere to the ILO core labor standards or only references them.</v>
          </cell>
          <cell r="S5" t="str">
            <v>(1) AAC Technologies (2018), "2018 Sustainability Report", https://www.aactechnologies.com/uploadfile/2019/0508/AAC_SustainabilityRpt18_ENG_20190507_1557280606.pdf, p. 29.</v>
          </cell>
          <cell r="T5">
            <v>0</v>
          </cell>
          <cell r="U5">
            <v>0</v>
          </cell>
          <cell r="V5">
            <v>0</v>
          </cell>
          <cell r="W5" t="str">
            <v xml:space="preserve">(1) Not disclosed. AAC Technologies mentions that responsibility over ESG policies fall on the following departments: Strategic Development, Environmental Management, Health and Safety, Green Products Division, Quality Assurance, Human Resources, Investor Relations, CSR and Legal. However, it is unclear which of these departments implement supply chain policies related to forced labor and human trafficking. 
(2) Not disclosed. AAC Technologies also states that its board oversees the execution of the company’s sustainability strategy, but it is unclear whether this strategy includes supply chain policies related to forced labor and human trafficking. </v>
          </cell>
          <cell r="X5" t="str">
            <v>AAC Technologies (2018), "2018 Sustainability Report",https://www.aactechnologies.com/uploadfile/2019/0508/AAC_SustainabilityRpt18_ENG_20190507_1557280606.pdf, p. 10.</v>
          </cell>
          <cell r="Y5" t="str">
            <v>n/a</v>
          </cell>
          <cell r="Z5" t="str">
            <v>n/a</v>
          </cell>
          <cell r="AA5" t="str">
            <v>n/a</v>
          </cell>
          <cell r="AB5" t="str">
            <v>n/a</v>
          </cell>
          <cell r="AC5" t="str">
            <v>n/a</v>
          </cell>
          <cell r="AD5" t="str">
            <v>n/a</v>
          </cell>
          <cell r="AE5">
            <v>0</v>
          </cell>
          <cell r="AF5">
            <v>0</v>
          </cell>
          <cell r="AG5">
            <v>0</v>
          </cell>
          <cell r="AH5" t="str">
            <v xml:space="preserve">(1) Not disclosed. The company's list of stakeholder engagements do not mention activities related to human rights with relevant stakeholders, such as local worker organisation or peer companies (the only stakeholder mentioned in relation to human rights are suppliers themselves).
(2) Not disclosed. The company does not provide examples of actively participating in one or more multi-stakeholder or industry initiatives focused on forced labor and human trafficking. </v>
          </cell>
          <cell r="AI5" t="str">
            <v xml:space="preserve">(1) AAC Technologies (25 December 2017), "Stakeholder Engagement", https://www.aactechnologies.com/en/index.php?m=content&amp;c=index&amp;a=show&amp;catid=48&amp;id=47. Accessed 25 September 2019. </v>
          </cell>
          <cell r="AJ5">
            <v>0</v>
          </cell>
          <cell r="AK5">
            <v>0</v>
          </cell>
          <cell r="AL5" t="str">
            <v>n/a</v>
          </cell>
          <cell r="AM5" t="str">
            <v>n/a</v>
          </cell>
          <cell r="AN5">
            <v>0</v>
          </cell>
          <cell r="AO5" t="str">
            <v xml:space="preserve">(1) Not disclosed. The company states that "in 2018, the Company maintained a list of 408 suppliers in PRC and Vietnam." However, it is unclear whether this is a full list of sourcing countries. Further, the company does not disclose the names and addresses of its suppliers.
(4) Not disclosed. AAC Technologies does not provide data points on its supplier workforce. </v>
          </cell>
          <cell r="AP5" t="str">
            <v>(1) AAC Technologies (2018), "2018 Sustainability Report," https://www.aactechnologies.com/uploadfile/2019/0508/AAC_SustainabilityRpt18_ENG_20190507_1557280606.pdf, p. 28.</v>
          </cell>
          <cell r="AQ5">
            <v>0</v>
          </cell>
          <cell r="AR5">
            <v>0</v>
          </cell>
          <cell r="AS5">
            <v>0</v>
          </cell>
          <cell r="AT5" t="str">
            <v xml:space="preserve">(1) Not disclosed. The company states that "irregular assessments are conducted to ensure suppliers comply with the Code" (i.e., its supplier code that covers forced labor). However it does not undertake a broader risk assessment beyond looking at compliance of individual suppliers.
(2) Not disclosed. AAC Technologies does not provide details on forced labor risks in different tiers of its supply chain. </v>
          </cell>
          <cell r="AU5" t="str">
            <v xml:space="preserve">(1) AAC Technologies (2018), "2018 Sustainability Report", https://www.aactechnologies.com/uploadfile/2019/0508/AAC_SustainabilityRpt18_ENG_20190507_1557280606.pdf, p. 29. </v>
          </cell>
          <cell r="AV5">
            <v>0</v>
          </cell>
          <cell r="AW5" t="str">
            <v>n/a</v>
          </cell>
          <cell r="AX5">
            <v>0</v>
          </cell>
          <cell r="AY5">
            <v>0</v>
          </cell>
          <cell r="AZ5" t="str">
            <v>n/a</v>
          </cell>
          <cell r="BA5" t="str">
            <v xml:space="preserve">(2) Not disclosed. AAC Technologies does not disclose responsible purchasing practices in the first tier of its supply chain, including planning and forecasting. 
(3) Not disclosed. The company also does not provide details about procurement incentives to first-tier suppliers for encouraging or rewarding good labor practices. </v>
          </cell>
          <cell r="BB5" t="str">
            <v>(2)-(3) AAC Technologies (2018), "2018 Sustainability Report", https://www.aactechnologies.com/uploadfile/2019/0508/AAC_SustainabilityRpt18_ENG_20190507_1557280606.pdf.</v>
          </cell>
          <cell r="BC5" t="str">
            <v>n/a</v>
          </cell>
          <cell r="BD5" t="str">
            <v>n/a</v>
          </cell>
          <cell r="BE5" t="str">
            <v>n/a</v>
          </cell>
          <cell r="BF5" t="str">
            <v>n/a</v>
          </cell>
          <cell r="BG5">
            <v>0</v>
          </cell>
          <cell r="BH5">
            <v>0</v>
          </cell>
          <cell r="BI5" t="str">
            <v>n/a</v>
          </cell>
          <cell r="BJ5" t="str">
            <v>n/a</v>
          </cell>
          <cell r="BK5" t="str">
            <v>(1) Not disclosed. AAC Technologies states that "all suppliers are to communicate clearly our policies on ... forced labour." However, it is unclear whether these expectations are integrated into contracts.</v>
          </cell>
          <cell r="BL5" t="str">
            <v>(1) AAC Technologies, "2018 Sustainability Report", https://www.aactechnologies.com/uploadfile/2019/0508/AAC_SustainabilityRpt18_ENG_20190507_1557280606.pdf, p. 29.</v>
          </cell>
          <cell r="BM5" t="str">
            <v>n/a</v>
          </cell>
          <cell r="BN5" t="str">
            <v>n/a</v>
          </cell>
          <cell r="BO5" t="str">
            <v>n/a</v>
          </cell>
          <cell r="BP5" t="str">
            <v>n/a</v>
          </cell>
          <cell r="BQ5" t="str">
            <v>n/a</v>
          </cell>
          <cell r="BR5" t="str">
            <v>n/a</v>
          </cell>
          <cell r="BS5">
            <v>0</v>
          </cell>
          <cell r="BT5">
            <v>0</v>
          </cell>
          <cell r="BU5">
            <v>0</v>
          </cell>
          <cell r="BV5" t="str">
            <v xml:space="preserve">(1) Not disclosed. AAC Technologies does not disclose whether recruitment fees are fully forbidden, and it does not provide details on who should bear the cost. 
(2) Not disclosed. AAC Technologies does not disclose steps taken to ensure recruitment fees are reimbursed to workers or provide evidence of such payments. </v>
          </cell>
          <cell r="BW5" t="str">
            <v>AAC Technologies, "2018 Sustainability Report", https://www.aactechnologies.com/uploadfile/2019/0508/AAC_SustainabilityRpt18_ENG_20190507_1557280606.pdf.</v>
          </cell>
          <cell r="BX5" t="str">
            <v>n/a</v>
          </cell>
          <cell r="BY5" t="str">
            <v>n/a</v>
          </cell>
          <cell r="BZ5" t="str">
            <v>n/a</v>
          </cell>
          <cell r="CA5" t="str">
            <v>n/a</v>
          </cell>
          <cell r="CB5" t="str">
            <v>n/a</v>
          </cell>
          <cell r="CC5" t="str">
            <v>n/a</v>
          </cell>
          <cell r="CD5" t="str">
            <v>n/a</v>
          </cell>
          <cell r="CE5" t="str">
            <v>n/a</v>
          </cell>
          <cell r="CF5" t="str">
            <v>n/a</v>
          </cell>
          <cell r="CG5" t="str">
            <v>n/a</v>
          </cell>
          <cell r="CH5" t="str">
            <v>n/a</v>
          </cell>
          <cell r="CI5" t="str">
            <v>n/a</v>
          </cell>
          <cell r="CJ5" t="str">
            <v>n/a</v>
          </cell>
          <cell r="CK5" t="str">
            <v>n/a</v>
          </cell>
          <cell r="CL5" t="str">
            <v>n/a</v>
          </cell>
          <cell r="CM5" t="str">
            <v>n/a</v>
          </cell>
          <cell r="CN5" t="str">
            <v>n/a</v>
          </cell>
          <cell r="CO5" t="str">
            <v>n/a</v>
          </cell>
          <cell r="CP5">
            <v>0</v>
          </cell>
          <cell r="CQ5">
            <v>0</v>
          </cell>
          <cell r="CR5" t="str">
            <v>n/a</v>
          </cell>
          <cell r="CS5" t="str">
            <v>n/a</v>
          </cell>
          <cell r="CT5">
            <v>0</v>
          </cell>
          <cell r="CU5" t="str">
            <v xml:space="preserve">(1) Not disclosed. AAC Technologies does not disclose whether it has worked with independent local or global trade unions to support freedom of association in its supply chains.
(4) Not disclosed. The company also does not provide examples of how it has improved freedom of assocation and/or collective bargaining for its suppliers' workers. </v>
          </cell>
          <cell r="CV5" t="str">
            <v>AAC Technologies, "2018 Sustainability Report", https://www.aactechnologies.com/uploadfile/2019/0508/AAC_SustainabilityRpt18_ENG_20190507_1557280606.pdf.</v>
          </cell>
          <cell r="CW5">
            <v>0</v>
          </cell>
          <cell r="CX5">
            <v>0</v>
          </cell>
          <cell r="CY5" t="str">
            <v>n/a</v>
          </cell>
          <cell r="CZ5" t="str">
            <v>n/a</v>
          </cell>
          <cell r="DA5">
            <v>0</v>
          </cell>
          <cell r="DB5" t="str">
            <v>n/a</v>
          </cell>
          <cell r="DC5" t="str">
            <v xml:space="preserve">(1) Not disclosed. The company notes that "all suppliers are to communicate clearly our policies on ... grievance systems". However, it is not clear whether the company requires its suppliers to set up grievance channels for their workers.
[AAC Technologies states that it has "established multiple channels of communication including hotline, email, text messages, face-to-face meetings and online platforms such as WeChat." However, these channels are not publicly available, and the company notes that they are intended for its own employees (they do not seem to be available to workers in its supply chains).]
(4) Not disclosed. AAC Technologies states that "in 2018, 788 valid suggestions and complaints were received from employees at Changzhou and Vietnam, 88% of which have been taken for improvement measures, the others are in progress." However, it does not disclose details of grievances raised by workers in its supply chains. </v>
          </cell>
          <cell r="DD5" t="str">
            <v>(1) AAC Technologies (2018), "2018 Sustainability Report", https://www.aactechnologies.com/uploadfile/2019/0508/AAC_SustainabilityRpt18_ENG_20190507_1557280606.pdf, p. 20 and 29.
(4) AAC Technologies (2018), "2018 Sustainability Report", https://www.aactechnologies.com/uploadfile/2019/0508/AAC_SustainabilityRpt18_ENG_20190507_1557280606.pdf, p. 20.</v>
          </cell>
          <cell r="DE5" t="str">
            <v>n/a</v>
          </cell>
          <cell r="DF5" t="str">
            <v>n/a</v>
          </cell>
          <cell r="DG5" t="str">
            <v>n/a</v>
          </cell>
          <cell r="DH5" t="str">
            <v>n/a</v>
          </cell>
          <cell r="DI5" t="str">
            <v>n/a</v>
          </cell>
          <cell r="DJ5" t="str">
            <v>n/a</v>
          </cell>
          <cell r="DK5" t="str">
            <v>n/a</v>
          </cell>
          <cell r="DL5" t="str">
            <v>n/a</v>
          </cell>
          <cell r="DM5" t="str">
            <v>n/a</v>
          </cell>
          <cell r="DN5" t="str">
            <v>n/a</v>
          </cell>
          <cell r="DO5" t="str">
            <v>n/a</v>
          </cell>
          <cell r="DP5" t="str">
            <v>n/a</v>
          </cell>
          <cell r="DQ5" t="str">
            <v>n/a</v>
          </cell>
          <cell r="DR5" t="str">
            <v>n/a</v>
          </cell>
          <cell r="DS5" t="str">
            <v>n/a</v>
          </cell>
          <cell r="DT5" t="str">
            <v>n/a</v>
          </cell>
          <cell r="DU5" t="str">
            <v>n/a</v>
          </cell>
          <cell r="DV5" t="str">
            <v>n/a</v>
          </cell>
          <cell r="DW5" t="str">
            <v>n/a</v>
          </cell>
          <cell r="DX5" t="str">
            <v>n/a</v>
          </cell>
          <cell r="DY5" t="str">
            <v>n/a</v>
          </cell>
          <cell r="DZ5" t="str">
            <v>n/a</v>
          </cell>
          <cell r="EA5" t="str">
            <v>n/a</v>
          </cell>
          <cell r="EB5">
            <v>0</v>
          </cell>
          <cell r="EC5">
            <v>0</v>
          </cell>
          <cell r="ED5">
            <v>0</v>
          </cell>
          <cell r="EE5">
            <v>0</v>
          </cell>
          <cell r="EF5" t="str">
            <v xml:space="preserve">A(1) Not disclosed. AAC Technologies states that it has "established multiple channels of communication including hotline, email, text messages, face-to-face meetings and online platforms such as WeChat." However, it is unclear whether these channels are open to stakeholders beyond its own employees and how it responds to complaints and violations of its supplier code.
A(2) Not disclosed. AAC Technologies does not provide examples of outcomes of its remedy process in practice. </v>
          </cell>
          <cell r="EG5" t="str">
            <v>A(1) AAC Technologies (2018), "2018 Sustainability Report", https://www.aactechnologies.com/uploadfile/2019/0508/AAC_SustainabilityRpt18_ENG_20190507_1557280606.pdf, p. 20.</v>
          </cell>
          <cell r="EH5" t="str">
            <v>N/A</v>
          </cell>
          <cell r="EI5" t="str">
            <v>N/A</v>
          </cell>
          <cell r="EJ5" t="str">
            <v>N/A</v>
          </cell>
          <cell r="EK5" t="str">
            <v>N/A</v>
          </cell>
          <cell r="EL5" t="str">
            <v>N/A</v>
          </cell>
          <cell r="EM5" t="str">
            <v>N/A</v>
          </cell>
        </row>
        <row r="6">
          <cell r="A6" t="str">
            <v>BOE Technology Group Co. Ltd.</v>
          </cell>
          <cell r="B6">
            <v>33.373539999999998</v>
          </cell>
          <cell r="C6" t="str">
            <v>China</v>
          </cell>
          <cell r="D6" t="str">
            <v>Asia</v>
          </cell>
          <cell r="E6">
            <v>2016</v>
          </cell>
          <cell r="F6" t="str">
            <v>Yes</v>
          </cell>
          <cell r="G6" t="str">
            <v>SHE:200725</v>
          </cell>
          <cell r="H6">
            <v>0</v>
          </cell>
          <cell r="I6">
            <v>0</v>
          </cell>
          <cell r="J6" t="str">
            <v>Not disclosed.</v>
          </cell>
          <cell r="K6" t="str">
            <v>N/A</v>
          </cell>
          <cell r="L6">
            <v>10</v>
          </cell>
          <cell r="M6">
            <v>10</v>
          </cell>
          <cell r="N6">
            <v>0</v>
          </cell>
          <cell r="O6">
            <v>0</v>
          </cell>
          <cell r="P6">
            <v>0</v>
          </cell>
          <cell r="Q6">
            <v>0</v>
          </cell>
          <cell r="R6" t="str">
            <v>(1) The company refers to a Code of Professional Conduct. However, this code applies only to employees of the company. It discloses that its CSR Management Regulations for Suppliers set out requirements for suppliers on eight topics: "human rights, child/ underage/ female labor, forced or compulsory labor, working hours and rest, basis salary and social security, non-discrimination, freedom of association and communication, and employee rights and interests protection system" but these regulations are not publicly available.
(2)-(5) Not disclosed.</v>
          </cell>
          <cell r="S6" t="str">
            <v>BOE (2018), "Corporate Social Responsibility Report", https://cloud.waterdrop.cc/index.php/s/on48ZPc66XvsTOL/download, p. 19 and 46.</v>
          </cell>
          <cell r="T6">
            <v>0</v>
          </cell>
          <cell r="U6">
            <v>0</v>
          </cell>
          <cell r="V6">
            <v>0</v>
          </cell>
          <cell r="W6" t="str">
            <v>(1) Not disclosed. BOE discloses having set up a CSR Management Committee. However, it does not disclose what topics are covered by the committee or whether it covers the company's supply chains.
(2) Not disclosed.</v>
          </cell>
          <cell r="X6" t="str">
            <v>(1) BOE (2018), "Corporate Social Responsibility Report", https://cloud.waterdrop.cc/index.php/s/on48ZPc66XvsTOL/download, p. 23.</v>
          </cell>
          <cell r="Y6">
            <v>0</v>
          </cell>
          <cell r="Z6">
            <v>0</v>
          </cell>
          <cell r="AA6">
            <v>0</v>
          </cell>
          <cell r="AB6">
            <v>0</v>
          </cell>
          <cell r="AC6" t="str">
            <v>(1) Not disclosed. BOE discloses that it "hired experts from SGS to provide professional training for staff in BOE's CSR management system". However, it does not disclose whether this includes training on forced labor risks in supply chains.
(2) Not disclosed. BOE discloses holding supplier training and seminars, a supply partner conference and an innovation partner conference. It discloses that the content which these events covered includes, "compliance management and business ethics, attainment of quality targets and sustainability issues". It discloses helping suppliers build a responsible supply chain but fails to give specific details on how it achieves this.
(3) Not disclosed.</v>
          </cell>
          <cell r="AD6" t="str">
            <v xml:space="preserve">(1) BOE (2018), "Corporate Social Responsibility Report", https://cloud.waterdrop.cc/index.php/s/on48ZPc66XvsTOL/download, p. 23.
(2) "Corporate Social Responsibility Report", p. 26 and 41. </v>
          </cell>
          <cell r="AE6">
            <v>0</v>
          </cell>
          <cell r="AF6">
            <v>0</v>
          </cell>
          <cell r="AG6">
            <v>0</v>
          </cell>
          <cell r="AH6" t="str">
            <v>(1)-(2) Not disclosed.</v>
          </cell>
          <cell r="AI6" t="str">
            <v>N/A</v>
          </cell>
          <cell r="AJ6">
            <v>0</v>
          </cell>
          <cell r="AK6">
            <v>0</v>
          </cell>
          <cell r="AL6">
            <v>0</v>
          </cell>
          <cell r="AM6">
            <v>0</v>
          </cell>
          <cell r="AN6">
            <v>0</v>
          </cell>
          <cell r="AO6" t="str">
            <v>BOE discloses having 3,400 suppliers globally. It discloses that it asks its suppliers to complete the RMI's Conflict Minerals Reporting Template (CMRT). It also discloses that its raw materials procurement policies align with the OECD Due Diligence Guidance for Responsible Supply Chains of Minerals from Conflict Affected and High-Risk Areas. However, it does not disclose outcomes of this reporting.
(1)-(4) Not disclosed.</v>
          </cell>
          <cell r="AP6" t="str">
            <v>BOE (2018), "Corporate Social Responsibility Report", https://cloud.waterdrop.cc/index.php/s/on48ZPc66XvsTOL/download, p. 42 and 47.</v>
          </cell>
          <cell r="AQ6">
            <v>0</v>
          </cell>
          <cell r="AR6">
            <v>0</v>
          </cell>
          <cell r="AS6">
            <v>0</v>
          </cell>
          <cell r="AT6" t="str">
            <v xml:space="preserve">(1)-(2) Not disclosed. </v>
          </cell>
          <cell r="AU6" t="str">
            <v>N/A</v>
          </cell>
          <cell r="AV6">
            <v>25</v>
          </cell>
          <cell r="AW6">
            <v>12.5</v>
          </cell>
          <cell r="AX6">
            <v>12.5</v>
          </cell>
          <cell r="AY6">
            <v>0</v>
          </cell>
          <cell r="AZ6">
            <v>0</v>
          </cell>
          <cell r="BA6" t="str">
            <v>(1) The company reports that its procurement policies conform to the OECD due diligence guidance [, which includes some assessment of forced labor.] BOE states that it uses the Responsible Minerals Initiative's conflict minerals reporting template to survey conflict minerals in its supply chains. It states that its raw materials come from 265 RMI recognized smelters. It does not disclose further detail as to how forced labor risks specifically are addressed at raw material level.
(2) BOE discloses that "it sets reasonable procurement lead time and optimizes management taking into full account the development, procurement, production and delivery periods of suppliers." However, it does not disclose any additional information and it is unclear whether this is being implemented.
(3)-(4) Not disclosed.</v>
          </cell>
          <cell r="BB6" t="str">
            <v>(1) BOE (2018), "Corporate Social Responsibility Report", https://cloud.waterdrop.cc/index.php/s/on48ZPc66XvsTOL/download, p. 47.
(2) BOE (2018), "Corporate Social Responsibility Report", https://cloud.waterdrop.cc/index.php/s/on48ZPc66XvsTOL/download, p. 44.</v>
          </cell>
          <cell r="BC6">
            <v>50</v>
          </cell>
          <cell r="BD6">
            <v>50</v>
          </cell>
          <cell r="BE6" t="str">
            <v>BOE discloses having a supplier certification process. BOE selects suppliers based on criteria which include "environmental performance, CSR performance." The company notes that "in 2018, BOE introduced 200 new suppliers, all of which met environmental and social performance standards and passed environmental assessment." The assessment of potential suppliers includes a review of the suppliers' qualifications, and a "document review or field investigations." It does not provide further details of this process.</v>
          </cell>
          <cell r="BF6" t="str">
            <v>BOE (2018), "Corporate Social Responsibility Report", https://cloud.waterdrop.cc/index.php/s/on48ZPc66XvsTOL/download, p. 42-43.</v>
          </cell>
          <cell r="BG6">
            <v>0</v>
          </cell>
          <cell r="BH6">
            <v>0</v>
          </cell>
          <cell r="BI6">
            <v>0</v>
          </cell>
          <cell r="BJ6">
            <v>0</v>
          </cell>
          <cell r="BK6" t="str">
            <v>(1)-(3) Not disclosed.</v>
          </cell>
          <cell r="BL6" t="str">
            <v>N/A</v>
          </cell>
          <cell r="BM6">
            <v>0</v>
          </cell>
          <cell r="BN6">
            <v>0</v>
          </cell>
          <cell r="BO6">
            <v>0</v>
          </cell>
          <cell r="BP6">
            <v>0</v>
          </cell>
          <cell r="BQ6" t="str">
            <v>(1)-(3) Not disclosed.</v>
          </cell>
          <cell r="BR6" t="str">
            <v>N/A</v>
          </cell>
          <cell r="BS6">
            <v>0</v>
          </cell>
          <cell r="BT6">
            <v>0</v>
          </cell>
          <cell r="BU6">
            <v>0</v>
          </cell>
          <cell r="BV6" t="str">
            <v>(1)-(2) Not disclosed.</v>
          </cell>
          <cell r="BW6" t="str">
            <v>N/A</v>
          </cell>
          <cell r="BX6">
            <v>0</v>
          </cell>
          <cell r="BY6">
            <v>0</v>
          </cell>
          <cell r="BZ6">
            <v>0</v>
          </cell>
          <cell r="CA6" t="str">
            <v>(1)-(2) Not disclosed.</v>
          </cell>
          <cell r="CB6" t="str">
            <v>N/A</v>
          </cell>
          <cell r="CC6">
            <v>0</v>
          </cell>
          <cell r="CD6">
            <v>0</v>
          </cell>
          <cell r="CE6">
            <v>0</v>
          </cell>
          <cell r="CF6">
            <v>0</v>
          </cell>
          <cell r="CG6" t="str">
            <v>(1)-(3) Not disclosed.</v>
          </cell>
          <cell r="CH6" t="str">
            <v>N/A</v>
          </cell>
          <cell r="CI6">
            <v>0</v>
          </cell>
          <cell r="CJ6">
            <v>0</v>
          </cell>
          <cell r="CK6">
            <v>0</v>
          </cell>
          <cell r="CL6">
            <v>0</v>
          </cell>
          <cell r="CM6">
            <v>0</v>
          </cell>
          <cell r="CN6" t="str">
            <v>(1)-(4) Not disclosed.</v>
          </cell>
          <cell r="CO6" t="str">
            <v>N/A</v>
          </cell>
          <cell r="CP6">
            <v>0</v>
          </cell>
          <cell r="CQ6">
            <v>0</v>
          </cell>
          <cell r="CR6">
            <v>0</v>
          </cell>
          <cell r="CS6">
            <v>0</v>
          </cell>
          <cell r="CT6">
            <v>0</v>
          </cell>
          <cell r="CU6" t="str">
            <v>(1)-(4) Not disclosed.</v>
          </cell>
          <cell r="CV6" t="str">
            <v xml:space="preserve">N/A </v>
          </cell>
          <cell r="CW6">
            <v>0</v>
          </cell>
          <cell r="CX6">
            <v>0</v>
          </cell>
          <cell r="CY6">
            <v>0</v>
          </cell>
          <cell r="CZ6">
            <v>0</v>
          </cell>
          <cell r="DA6">
            <v>0</v>
          </cell>
          <cell r="DB6">
            <v>0</v>
          </cell>
          <cell r="DC6" t="str">
            <v>(1)-(5) Not disclosed.</v>
          </cell>
          <cell r="DD6" t="str">
            <v>N/A</v>
          </cell>
          <cell r="DE6">
            <v>10</v>
          </cell>
          <cell r="DF6">
            <v>0</v>
          </cell>
          <cell r="DG6">
            <v>10</v>
          </cell>
          <cell r="DH6">
            <v>0</v>
          </cell>
          <cell r="DI6">
            <v>0</v>
          </cell>
          <cell r="DJ6">
            <v>0</v>
          </cell>
          <cell r="DK6" t="str">
            <v>BOE discloses that it carries out "annual assessments on the general operation of suppliers, including legal affairs, finance and other aspects" and that it reviews "CSR management of suppliers, covering management system, labor practices, safety and occupational health, environmental impact and business ethics, and make sure that suppliers' production is sustainable."
(1) Not disclosed.
(2)  As stated above, the company discloses monitoring its suppliers. However, it does not explicitly disclose including an assessment of forced labor risks in its supply chains in this process, and does not disclose whether the assessment includes a review of relevant documents, such as worker contracts, payroll, etc. 
(3)-(5) Not disclosed.</v>
          </cell>
          <cell r="DL6" t="str">
            <v>Note: BOE (2018), "Corporate Social Responsibility Report", https://cloud.waterdrop.cc/index.php/s/on48ZPc66XvsTOL/download, p. 44.
(2) "Corporate Social Responsibility Report", p. 44.</v>
          </cell>
          <cell r="DM6">
            <v>0</v>
          </cell>
          <cell r="DN6">
            <v>0</v>
          </cell>
          <cell r="DO6">
            <v>0</v>
          </cell>
          <cell r="DP6">
            <v>0</v>
          </cell>
          <cell r="DQ6">
            <v>0</v>
          </cell>
          <cell r="DR6">
            <v>0</v>
          </cell>
          <cell r="DS6" t="str">
            <v>(1)-(3) Not disclosed.
(4) Not disclosed. BOE discloses that the qualifications of the monitoring organization used include "ISO90001, ISO14001 and ISO45001, and BOE’s internal systems such as Quality System Assessment (QSA), Quality Process Audit (QPA), Hazardous Substance Process Management (HSPM), General Management Audit (GMA), CSR, Business Integrity Analysis (BIA), and information security." However, these auditing systems do not relate to forced labor.
(5) Not disclosed. BOE discloses that of the suppliers it audited, "20%... faced different degrees of risk in terms of the environment, safety and occupational health." It also discloses that "50% of the identified problems have been rectified, and the rest need to be handled step by step." However, it does not provide any additional detail and it is unclear whether its monitoring process includes an assessment of forced labor risks in its supply chains.</v>
          </cell>
          <cell r="DT6" t="str">
            <v>(4)-(5) BOE (2018), "Corporate Social Responsibility Report", https://cloud.waterdrop.cc/index.php/s/on48ZPc66XvsTOL/download, p. 42.</v>
          </cell>
          <cell r="DU6">
            <v>0</v>
          </cell>
          <cell r="DV6">
            <v>0</v>
          </cell>
          <cell r="DW6">
            <v>0</v>
          </cell>
          <cell r="DX6">
            <v>0</v>
          </cell>
          <cell r="DY6">
            <v>0</v>
          </cell>
          <cell r="DZ6" t="str">
            <v>(1)-(4) Not disclosed.</v>
          </cell>
          <cell r="EA6" t="str">
            <v>N/A</v>
          </cell>
          <cell r="EB6">
            <v>0</v>
          </cell>
          <cell r="EC6">
            <v>0</v>
          </cell>
          <cell r="ED6">
            <v>0</v>
          </cell>
          <cell r="EE6">
            <v>0</v>
          </cell>
          <cell r="EF6" t="str">
            <v>Not disclosed.</v>
          </cell>
          <cell r="EG6" t="str">
            <v>N/A</v>
          </cell>
          <cell r="EH6" t="str">
            <v>N/A</v>
          </cell>
          <cell r="EI6" t="str">
            <v>N/A</v>
          </cell>
          <cell r="EJ6" t="str">
            <v>N/A</v>
          </cell>
          <cell r="EK6" t="str">
            <v>N/A</v>
          </cell>
          <cell r="EL6" t="str">
            <v>N/A</v>
          </cell>
          <cell r="EM6" t="str">
            <v>N/A</v>
          </cell>
        </row>
        <row r="7">
          <cell r="A7" t="str">
            <v>Hangzhou Hikvision Digital Technology Co. Ltd.</v>
          </cell>
          <cell r="B7">
            <v>58.566609999999997</v>
          </cell>
          <cell r="C7" t="str">
            <v>China</v>
          </cell>
          <cell r="D7" t="str">
            <v>Asia</v>
          </cell>
          <cell r="E7">
            <v>2020</v>
          </cell>
          <cell r="F7" t="str">
            <v>Yes</v>
          </cell>
          <cell r="G7" t="str">
            <v>SHE:2415</v>
          </cell>
          <cell r="H7">
            <v>100</v>
          </cell>
          <cell r="I7">
            <v>100</v>
          </cell>
          <cell r="J7" t="str">
            <v>Hangzhou Hikvision states that it respects "the principles of international labor agreements such as International Labor Organization Conventions and the Universal Declaration of Human Rights." It states it prohibits illegal employment in all forms including forced labor. It further notes that it respects human rigths set out in international standards such as the Universal Declaration of Human Rights and that it will "incorporate these [human rights provisions into [its] business procedures and policies in accordance with the UN Guiding Principles on Business and Human Rights Framework."</v>
          </cell>
          <cell r="K7" t="str">
            <v xml:space="preserve">Hangzhou Hikvision Digital Technology (2019), "2018 Environmental, Social and Governance Report," https://oversea-download.hikvision.com//uploadfile/Investment%20Relationship/ESG%20Report/Hikvision%202018%20ESG%20Report.pdf, pp. 20 and 63. Accessed 23 September 2019. </v>
          </cell>
          <cell r="L7">
            <v>0</v>
          </cell>
          <cell r="M7">
            <v>0</v>
          </cell>
          <cell r="N7">
            <v>0</v>
          </cell>
          <cell r="O7">
            <v>0</v>
          </cell>
          <cell r="P7">
            <v>0</v>
          </cell>
          <cell r="Q7">
            <v>0</v>
          </cell>
          <cell r="R7" t="str">
            <v>Not disclosed. 
The company does not disclose a supplier code of conduct.</v>
          </cell>
          <cell r="S7" t="str">
            <v>N/A</v>
          </cell>
          <cell r="T7">
            <v>0</v>
          </cell>
          <cell r="U7">
            <v>0</v>
          </cell>
          <cell r="V7">
            <v>0</v>
          </cell>
          <cell r="W7" t="str">
            <v>Not disclosed. The company discloses that it has "in 2018, the Company has appointed the Chief Compliance Officer, responsible for promoting the compliance construction covering areas of human rights protection, data security and privacy protection as well as social responsibility, etc." However, it is unclear whether this staff member has oversight over human rights in supply chains and the company does not have a supplier code of conduct.</v>
          </cell>
          <cell r="X7" t="str">
            <v xml:space="preserve">Hangzhou Hikvision Digital Technology (2019), "2018 Environmental, Social and Governance Report," https://oversea-download.hikvision.com//uploadfile/Investment%20Relationship/ESG%20Report/Hikvision%202018%20ESG%20Report.pdf, p. 20. Accessed 31 March 2020. </v>
          </cell>
          <cell r="Y7">
            <v>0</v>
          </cell>
          <cell r="Z7">
            <v>0</v>
          </cell>
          <cell r="AA7">
            <v>0</v>
          </cell>
          <cell r="AB7">
            <v>0</v>
          </cell>
          <cell r="AC7" t="str">
            <v xml:space="preserve">(1) Not disclosed. 
(2) Not disclosed. The company reports that it offers training to suppliers on compliance, and states that it instills the importance of environmental protection, occupational health, safe production and "some other factors." The company does not appear to conduct supplier training on forced labor risks and policies. 
(3) Not disclosed. </v>
          </cell>
          <cell r="AD7" t="str">
            <v xml:space="preserve">Hangzhou Hikvision Digital Technology (2019), "2018 Environmental, Social and Governance Report," https://oversea-download.hikvision.com//uploadfile/Investment%20Relationship/ESG%20Report/Hikvision%202018%20ESG%20Report.pdf, p. 46. Accessed 23 September 2019. </v>
          </cell>
          <cell r="AE7">
            <v>0</v>
          </cell>
          <cell r="AF7">
            <v>0</v>
          </cell>
          <cell r="AG7">
            <v>0</v>
          </cell>
          <cell r="AH7" t="str">
            <v>Not disclosed.</v>
          </cell>
          <cell r="AI7" t="str">
            <v>N/A</v>
          </cell>
          <cell r="AJ7">
            <v>0</v>
          </cell>
          <cell r="AK7">
            <v>0</v>
          </cell>
          <cell r="AL7">
            <v>0</v>
          </cell>
          <cell r="AM7">
            <v>0</v>
          </cell>
          <cell r="AN7">
            <v>0</v>
          </cell>
          <cell r="AO7" t="str">
            <v xml:space="preserve">(1) Not disclosed. The company discloses that it has a total of 728 suppliers across the world. 
(2) Not disclosed.
(3) Not disclosed. The company states that it requires suppliers to provide evidence that they do not source from conflict mineral areas, but does not disclose any further detail on where it sources its minerals from. 
(4) Not disclosed. </v>
          </cell>
          <cell r="AP7" t="str">
            <v xml:space="preserve">Hangzhou Hikvision Digital Technology (2019), "2018 Environmental, Social and Governance Report," https://oversea-download.hikvision.com//uploadfile/Investment%20Relationship/ESG%20Report/Hikvision%202018%20ESG%20Report.pdf, p. 47. Accessed 23 September 2019. </v>
          </cell>
          <cell r="AQ7">
            <v>0</v>
          </cell>
          <cell r="AR7">
            <v>0</v>
          </cell>
          <cell r="AS7">
            <v>0</v>
          </cell>
          <cell r="AT7" t="str">
            <v>Not disclosed.</v>
          </cell>
          <cell r="AU7" t="str">
            <v>N/A</v>
          </cell>
          <cell r="AV7">
            <v>0</v>
          </cell>
          <cell r="AW7">
            <v>0</v>
          </cell>
          <cell r="AX7">
            <v>0</v>
          </cell>
          <cell r="AY7">
            <v>0</v>
          </cell>
          <cell r="AZ7">
            <v>0</v>
          </cell>
          <cell r="BA7" t="str">
            <v xml:space="preserve">(1) Not disclosed. The company states it does not support the use of conflict minerals, or purchase them. It states suppliers are responsible for conducting due diligence. However, it does not disclose any detail on how it addresses the risk of forced labor in raw material sourcing. 
(2) Not disclosed. 
(3) Not disclosed. Hangzhou Hikvision discloses that it is "dedicated to mutually beneficial long-term stable partnerships with suppliers." However, it does not disclose any information on how it uses such long term relationships to ensure good labor conditions in its supply chains. 
It also reports that it evaluates the environmental, social and governance system of suppliers and rates them based on the results, but gives no detail as to what this includes and whether it includes forced labor. 
(4) Not disclosed. </v>
          </cell>
          <cell r="BB7" t="str">
            <v xml:space="preserve">Hangzhou Hikvision Digital Technology (2019), "2018 Environmental, Social and Governance Report," https://oversea-download.hikvision.com//uploadfile/Investment%20Relationship/ESG%20Report/Hikvision%202018%20ESG%20Report.pdf, p. 46 and 48. Accessed 23 September 2019. </v>
          </cell>
          <cell r="BC7">
            <v>0</v>
          </cell>
          <cell r="BD7">
            <v>0</v>
          </cell>
          <cell r="BE7" t="str">
            <v xml:space="preserve">Not disclosed. Hangzhou Hikvision discloses that it evaluates new suppliers in line with national laws and regulations and "other special requirements." It states that it will organize an on-site evaluation. However, it is not clear that this assessment includes evaluation of forced labor risks.  </v>
          </cell>
          <cell r="BF7" t="str">
            <v xml:space="preserve">Hangzhou Hikvision Digital Technology (2019), "2018 Environmental, Social and Governance Report," https://oversea-download.hikvision.com//uploadfile/Investment%20Relationship/ESG%20Report/Hikvision%202018%20ESG%20Report.pdf, p. 47. Accessed 23 September 2019. </v>
          </cell>
          <cell r="BG7">
            <v>0</v>
          </cell>
          <cell r="BH7">
            <v>0</v>
          </cell>
          <cell r="BI7">
            <v>0</v>
          </cell>
          <cell r="BJ7">
            <v>0</v>
          </cell>
          <cell r="BK7" t="str">
            <v>Not disclosed. Hangzhou Hikvision reports that suppliers are required to sign a supplier social responsibility commitment, and a procurement framework agreement, both of which include references to human rights. However, it is not clear that these agreements are part of supplier contracts, and it does not disclose further detail on the human rights covered in contracts.</v>
          </cell>
          <cell r="BL7" t="str">
            <v xml:space="preserve">Hangzhou Hikvision Digital Technology (2019), "2018 Environmental, Social and Governance Report," https://oversea-download.hikvision.com//uploadfile/Investment%20Relationship/ESG%20Report/Hikvision%202018%20ESG%20Report.pdf, p. 48. Accessed 23 September 2019. </v>
          </cell>
          <cell r="BM7">
            <v>0</v>
          </cell>
          <cell r="BN7">
            <v>0</v>
          </cell>
          <cell r="BO7">
            <v>0</v>
          </cell>
          <cell r="BP7">
            <v>0</v>
          </cell>
          <cell r="BQ7" t="str">
            <v>Not disclosed.</v>
          </cell>
          <cell r="BR7" t="str">
            <v>N/A</v>
          </cell>
          <cell r="BS7">
            <v>0</v>
          </cell>
          <cell r="BT7">
            <v>0</v>
          </cell>
          <cell r="BU7">
            <v>0</v>
          </cell>
          <cell r="BV7" t="str">
            <v>Not disclosed.</v>
          </cell>
          <cell r="BW7" t="str">
            <v>N/A</v>
          </cell>
          <cell r="BX7">
            <v>0</v>
          </cell>
          <cell r="BY7">
            <v>0</v>
          </cell>
          <cell r="BZ7">
            <v>0</v>
          </cell>
          <cell r="CA7" t="str">
            <v>Not disclosed.</v>
          </cell>
          <cell r="CB7" t="str">
            <v>N/A</v>
          </cell>
          <cell r="CC7">
            <v>0</v>
          </cell>
          <cell r="CD7">
            <v>0</v>
          </cell>
          <cell r="CE7">
            <v>0</v>
          </cell>
          <cell r="CF7">
            <v>0</v>
          </cell>
          <cell r="CG7" t="str">
            <v xml:space="preserve">Not disclosed. </v>
          </cell>
          <cell r="CH7" t="str">
            <v>N/A</v>
          </cell>
          <cell r="CI7">
            <v>0</v>
          </cell>
          <cell r="CJ7">
            <v>0</v>
          </cell>
          <cell r="CK7">
            <v>0</v>
          </cell>
          <cell r="CL7">
            <v>0</v>
          </cell>
          <cell r="CM7">
            <v>0</v>
          </cell>
          <cell r="CN7" t="str">
            <v>Not disclosed.</v>
          </cell>
          <cell r="CO7" t="str">
            <v>N/A</v>
          </cell>
          <cell r="CP7">
            <v>0</v>
          </cell>
          <cell r="CQ7">
            <v>0</v>
          </cell>
          <cell r="CR7">
            <v>0</v>
          </cell>
          <cell r="CS7">
            <v>0</v>
          </cell>
          <cell r="CT7">
            <v>0</v>
          </cell>
          <cell r="CU7" t="str">
            <v xml:space="preserve">Not disclosed. 
Hangzhou Hikvision states that it it pays regard to the right to freedom of association and collective bargaining, and discloses that its own employees are members of the Labor Union in China, but does not disclose how it supports the right to freedom of association in its supply chains. </v>
          </cell>
          <cell r="CV7" t="str">
            <v xml:space="preserve">Hangzhou Hikvision Digital Technology (2019), "2018 Environmental, Social and Governance Report," https://oversea-download.hikvision.com//uploadfile/Investment%20Relationship/ESG%20Report/Hikvision%202018%20ESG%20Report.pdf, p. 63. Accessed 23 September 2019. </v>
          </cell>
          <cell r="CW7">
            <v>0</v>
          </cell>
          <cell r="CX7">
            <v>0</v>
          </cell>
          <cell r="CY7">
            <v>0</v>
          </cell>
          <cell r="CZ7">
            <v>0</v>
          </cell>
          <cell r="DA7">
            <v>0</v>
          </cell>
          <cell r="DB7">
            <v>0</v>
          </cell>
          <cell r="DC7" t="str">
            <v>Not disclosed. The company states it has a feedback mechanism for employees, but does not disclose that it has any mechanisms in place for suppliers' workers.</v>
          </cell>
          <cell r="DD7" t="str">
            <v xml:space="preserve">Hangzhou Hikvision Digital Technology (2019), "2018 Environmental, Social and Governance Report," https://oversea-download.hikvision.com//uploadfile/Investment%20Relationship/ESG%20Report/Hikvision%202018%20ESG%20Report.pdf, p. 72. Accessed 23 September 2019. </v>
          </cell>
          <cell r="DE7">
            <v>0</v>
          </cell>
          <cell r="DF7">
            <v>0</v>
          </cell>
          <cell r="DG7">
            <v>0</v>
          </cell>
          <cell r="DH7">
            <v>0</v>
          </cell>
          <cell r="DI7">
            <v>0</v>
          </cell>
          <cell r="DJ7">
            <v>0</v>
          </cell>
          <cell r="DK7" t="str">
            <v>The company states that it assesses existing suppliers on a rolling basis to "track how they deal with problems and make improvements." It reports that these assessments are carried out in accordance with its supplier assessment procedures, but it is not clear whether this includes an assessment of forced labor or human rights. The assessments appear to focus on quality, delivery, cost, and technical support. 
(1)-(5) Not disclosed.</v>
          </cell>
          <cell r="DL7" t="str">
            <v xml:space="preserve">Note: Hangzhou Hikvision Digital Technology (2019), "2018 Environmental, Social and Governance Report," https://oversea-download.hikvision.com//uploadfile/Investment%20Relationship/ESG%20Report/Hikvision%202018%20ESG%20Report.pdf, p. 47 and 48. Accessed 23 September 2019. </v>
          </cell>
          <cell r="DM7">
            <v>0</v>
          </cell>
          <cell r="DN7">
            <v>0</v>
          </cell>
          <cell r="DO7">
            <v>0</v>
          </cell>
          <cell r="DP7">
            <v>0</v>
          </cell>
          <cell r="DQ7">
            <v>0</v>
          </cell>
          <cell r="DR7">
            <v>0</v>
          </cell>
          <cell r="DS7" t="str">
            <v>Not disclosed.</v>
          </cell>
          <cell r="DT7" t="str">
            <v>N/A</v>
          </cell>
          <cell r="DU7">
            <v>0</v>
          </cell>
          <cell r="DV7">
            <v>0</v>
          </cell>
          <cell r="DW7">
            <v>0</v>
          </cell>
          <cell r="DX7">
            <v>0</v>
          </cell>
          <cell r="DY7">
            <v>0</v>
          </cell>
          <cell r="DZ7" t="str">
            <v>Not disclosed.</v>
          </cell>
          <cell r="EA7" t="str">
            <v>N/A</v>
          </cell>
          <cell r="EB7">
            <v>0</v>
          </cell>
          <cell r="EC7">
            <v>0</v>
          </cell>
          <cell r="ED7">
            <v>0</v>
          </cell>
          <cell r="EE7">
            <v>0</v>
          </cell>
          <cell r="EF7" t="str">
            <v>Not disclosed.</v>
          </cell>
          <cell r="EG7" t="str">
            <v>N/A</v>
          </cell>
          <cell r="EH7" t="str">
            <v>N/A</v>
          </cell>
          <cell r="EI7" t="str">
            <v>N/A</v>
          </cell>
          <cell r="EJ7" t="str">
            <v>N/A</v>
          </cell>
          <cell r="EK7" t="str">
            <v>N/A</v>
          </cell>
          <cell r="EL7" t="str">
            <v>N/A</v>
          </cell>
          <cell r="EM7" t="str">
            <v>N/A</v>
          </cell>
        </row>
        <row r="8">
          <cell r="A8" t="str">
            <v>Xiaomi Corp.</v>
          </cell>
          <cell r="B8">
            <v>37.439</v>
          </cell>
          <cell r="C8" t="str">
            <v>China</v>
          </cell>
          <cell r="D8" t="str">
            <v>Asia</v>
          </cell>
          <cell r="E8">
            <v>2020</v>
          </cell>
          <cell r="F8" t="str">
            <v>Yes</v>
          </cell>
          <cell r="G8" t="str">
            <v>HKG:1810</v>
          </cell>
          <cell r="H8">
            <v>0</v>
          </cell>
          <cell r="I8">
            <v>0</v>
          </cell>
          <cell r="J8" t="str">
            <v>Not disclosed. Xiaomi discloses that it "is committed to responsible business practices and to high standards of ethical behavior. We also hold our suppliers to high standards of excellence defined in governing laws, recognized international standards and conventions." However, it does not disclose a supplier code of conduct or a relevant policy prohibiting forced labor in its supply chains.</v>
          </cell>
          <cell r="K8" t="str">
            <v>Xiaomi (undated), "Environment", https://www.mi.com/global/about/environment. Accessed 21 October 2019.</v>
          </cell>
          <cell r="L8">
            <v>0</v>
          </cell>
          <cell r="M8">
            <v>0</v>
          </cell>
          <cell r="N8">
            <v>0</v>
          </cell>
          <cell r="O8">
            <v>0</v>
          </cell>
          <cell r="P8">
            <v>0</v>
          </cell>
          <cell r="Q8">
            <v>0</v>
          </cell>
          <cell r="R8" t="str">
            <v>(1)-(5) Not disclosed.</v>
          </cell>
          <cell r="S8" t="str">
            <v>N/A</v>
          </cell>
          <cell r="T8">
            <v>0</v>
          </cell>
          <cell r="U8">
            <v>0</v>
          </cell>
          <cell r="V8">
            <v>0</v>
          </cell>
          <cell r="W8" t="str">
            <v xml:space="preserve">(1)-(2) Not disclosed. </v>
          </cell>
          <cell r="X8" t="str">
            <v>N/A</v>
          </cell>
          <cell r="Y8">
            <v>0</v>
          </cell>
          <cell r="Z8">
            <v>0</v>
          </cell>
          <cell r="AA8">
            <v>0</v>
          </cell>
          <cell r="AB8">
            <v>0</v>
          </cell>
          <cell r="AC8" t="str">
            <v xml:space="preserve">(1)-(3) Not disclosed. </v>
          </cell>
          <cell r="AD8" t="str">
            <v>N/A</v>
          </cell>
          <cell r="AE8">
            <v>0</v>
          </cell>
          <cell r="AF8">
            <v>0</v>
          </cell>
          <cell r="AG8">
            <v>0</v>
          </cell>
          <cell r="AH8" t="str">
            <v>(1)-(2) Not disclosed.</v>
          </cell>
          <cell r="AI8" t="str">
            <v>N/A</v>
          </cell>
          <cell r="AJ8">
            <v>0</v>
          </cell>
          <cell r="AK8">
            <v>0</v>
          </cell>
          <cell r="AL8">
            <v>0</v>
          </cell>
          <cell r="AM8">
            <v>0</v>
          </cell>
          <cell r="AN8">
            <v>0</v>
          </cell>
          <cell r="AO8" t="str">
            <v>(1)-(4) Not disclosed.</v>
          </cell>
          <cell r="AP8" t="str">
            <v>N/A</v>
          </cell>
          <cell r="AQ8">
            <v>0</v>
          </cell>
          <cell r="AR8">
            <v>0</v>
          </cell>
          <cell r="AS8">
            <v>0</v>
          </cell>
          <cell r="AT8" t="str">
            <v>(1)-(2) Not disclosed.</v>
          </cell>
          <cell r="AU8" t="str">
            <v>N/A</v>
          </cell>
          <cell r="AV8">
            <v>0</v>
          </cell>
          <cell r="AW8">
            <v>0</v>
          </cell>
          <cell r="AX8">
            <v>0</v>
          </cell>
          <cell r="AY8">
            <v>0</v>
          </cell>
          <cell r="AZ8">
            <v>0</v>
          </cell>
          <cell r="BA8" t="str">
            <v>(1)-(4) Not disclosed.</v>
          </cell>
          <cell r="BB8" t="str">
            <v>N/A</v>
          </cell>
          <cell r="BC8">
            <v>0</v>
          </cell>
          <cell r="BD8">
            <v>0</v>
          </cell>
          <cell r="BE8" t="str">
            <v>Not disclosed.</v>
          </cell>
          <cell r="BF8" t="str">
            <v>N/A</v>
          </cell>
          <cell r="BG8">
            <v>0</v>
          </cell>
          <cell r="BH8">
            <v>0</v>
          </cell>
          <cell r="BI8">
            <v>0</v>
          </cell>
          <cell r="BJ8">
            <v>0</v>
          </cell>
          <cell r="BK8" t="str">
            <v>(1)-(3) Not disclosed.</v>
          </cell>
          <cell r="BL8" t="str">
            <v>N/A</v>
          </cell>
          <cell r="BM8">
            <v>0</v>
          </cell>
          <cell r="BN8">
            <v>0</v>
          </cell>
          <cell r="BO8">
            <v>0</v>
          </cell>
          <cell r="BP8">
            <v>0</v>
          </cell>
          <cell r="BQ8" t="str">
            <v>(1)-(3) Not disclosed.</v>
          </cell>
          <cell r="BR8" t="str">
            <v>N/A</v>
          </cell>
          <cell r="BS8">
            <v>0</v>
          </cell>
          <cell r="BT8">
            <v>0</v>
          </cell>
          <cell r="BU8">
            <v>0</v>
          </cell>
          <cell r="BV8" t="str">
            <v>(1)-(2) Not disclosed.</v>
          </cell>
          <cell r="BW8" t="str">
            <v>N/A</v>
          </cell>
          <cell r="BX8">
            <v>0</v>
          </cell>
          <cell r="BY8">
            <v>0</v>
          </cell>
          <cell r="BZ8">
            <v>0</v>
          </cell>
          <cell r="CA8" t="str">
            <v>(1)-(2) Not disclosed.</v>
          </cell>
          <cell r="CB8" t="str">
            <v>N/A</v>
          </cell>
          <cell r="CC8">
            <v>0</v>
          </cell>
          <cell r="CD8">
            <v>0</v>
          </cell>
          <cell r="CE8">
            <v>0</v>
          </cell>
          <cell r="CF8">
            <v>0</v>
          </cell>
          <cell r="CG8" t="str">
            <v>(1)-(3) Not disclosed.</v>
          </cell>
          <cell r="CI8">
            <v>0</v>
          </cell>
          <cell r="CJ8">
            <v>0</v>
          </cell>
          <cell r="CK8">
            <v>0</v>
          </cell>
          <cell r="CL8">
            <v>0</v>
          </cell>
          <cell r="CM8">
            <v>0</v>
          </cell>
          <cell r="CN8" t="str">
            <v>(1)-(4) Not disclosed.</v>
          </cell>
          <cell r="CO8" t="str">
            <v>N/A</v>
          </cell>
          <cell r="CP8">
            <v>0</v>
          </cell>
          <cell r="CQ8">
            <v>0</v>
          </cell>
          <cell r="CR8">
            <v>0</v>
          </cell>
          <cell r="CS8">
            <v>0</v>
          </cell>
          <cell r="CT8">
            <v>0</v>
          </cell>
          <cell r="CU8" t="str">
            <v>(1)-(4) Not disclosed.</v>
          </cell>
          <cell r="CV8" t="str">
            <v>N/A</v>
          </cell>
          <cell r="CW8">
            <v>0</v>
          </cell>
          <cell r="CX8">
            <v>0</v>
          </cell>
          <cell r="CY8">
            <v>0</v>
          </cell>
          <cell r="CZ8">
            <v>0</v>
          </cell>
          <cell r="DA8">
            <v>0</v>
          </cell>
          <cell r="DB8">
            <v>0</v>
          </cell>
          <cell r="DC8" t="str">
            <v xml:space="preserve">(1) Not disclosed. Xiaomi discloses having a "Corporation Integrity Hotline" through which reported violations can be submitted. However, it does not appear to be open to reported violations within its supply chains.
(2)-(5) Not disclosed. </v>
          </cell>
          <cell r="DD8" t="str">
            <v>Xiaomi (undated), "Xiaomi Corporation Integrity Hotline powered by Convercent",  https://app.convercent.com/en-us/LandingPage/7babb18e-bdd3-e811-80e6-000d3ab6ebad</v>
          </cell>
          <cell r="DE8">
            <v>0</v>
          </cell>
          <cell r="DF8">
            <v>0</v>
          </cell>
          <cell r="DG8">
            <v>0</v>
          </cell>
          <cell r="DH8">
            <v>0</v>
          </cell>
          <cell r="DI8">
            <v>0</v>
          </cell>
          <cell r="DJ8">
            <v>0</v>
          </cell>
          <cell r="DK8" t="str">
            <v>(1)-(5) Not disclosed.</v>
          </cell>
          <cell r="DL8" t="str">
            <v>N/A</v>
          </cell>
          <cell r="DM8">
            <v>0</v>
          </cell>
          <cell r="DN8">
            <v>0</v>
          </cell>
          <cell r="DO8">
            <v>0</v>
          </cell>
          <cell r="DP8">
            <v>0</v>
          </cell>
          <cell r="DQ8">
            <v>0</v>
          </cell>
          <cell r="DR8">
            <v>0</v>
          </cell>
          <cell r="DS8" t="str">
            <v xml:space="preserve">(1)-(5) Not disclosed. </v>
          </cell>
          <cell r="DT8" t="str">
            <v>N/A</v>
          </cell>
          <cell r="DU8">
            <v>0</v>
          </cell>
          <cell r="DV8">
            <v>0</v>
          </cell>
          <cell r="DW8">
            <v>0</v>
          </cell>
          <cell r="DX8">
            <v>0</v>
          </cell>
          <cell r="DY8">
            <v>0</v>
          </cell>
          <cell r="DZ8" t="str">
            <v>(1)-(4) Not disclosed.</v>
          </cell>
          <cell r="EA8" t="str">
            <v>N/A</v>
          </cell>
          <cell r="EB8">
            <v>0</v>
          </cell>
          <cell r="EC8">
            <v>0</v>
          </cell>
          <cell r="ED8">
            <v>0</v>
          </cell>
          <cell r="EE8">
            <v>0</v>
          </cell>
          <cell r="EF8" t="str">
            <v>Not disclosed.</v>
          </cell>
          <cell r="EG8" t="str">
            <v>N/A</v>
          </cell>
          <cell r="EH8" t="str">
            <v>N/A</v>
          </cell>
          <cell r="EI8" t="str">
            <v>N/A</v>
          </cell>
          <cell r="EJ8" t="str">
            <v>N/A</v>
          </cell>
          <cell r="EK8" t="str">
            <v>N/A</v>
          </cell>
          <cell r="EL8" t="str">
            <v>N/A</v>
          </cell>
          <cell r="EM8" t="str">
            <v>N/A</v>
          </cell>
        </row>
        <row r="9">
          <cell r="A9" t="str">
            <v>ZTE Corp.</v>
          </cell>
          <cell r="B9">
            <v>19.765650000000001</v>
          </cell>
          <cell r="C9" t="str">
            <v>China</v>
          </cell>
          <cell r="D9" t="str">
            <v>Asia</v>
          </cell>
          <cell r="E9">
            <v>2020</v>
          </cell>
          <cell r="F9" t="str">
            <v>No</v>
          </cell>
          <cell r="G9" t="str">
            <v>HKG:763</v>
          </cell>
          <cell r="H9" t="str">
            <v>n/a</v>
          </cell>
          <cell r="I9" t="str">
            <v>n/a</v>
          </cell>
          <cell r="J9" t="str">
            <v>n/a</v>
          </cell>
          <cell r="K9" t="str">
            <v>n/a</v>
          </cell>
          <cell r="L9">
            <v>10</v>
          </cell>
          <cell r="M9">
            <v>10</v>
          </cell>
          <cell r="N9" t="str">
            <v>n/a</v>
          </cell>
          <cell r="O9" t="str">
            <v>n/a</v>
          </cell>
          <cell r="P9" t="str">
            <v>n/a</v>
          </cell>
          <cell r="Q9" t="str">
            <v>n/a</v>
          </cell>
          <cell r="R9" t="str">
            <v xml:space="preserve">(1)  ZTE states that its supplier code of conduct prohibits "cruel torture, forced labor, bonded labor, bondage, human trafficking, or sexual violence." The company also states that the document stipulates suppliers "shall respect the right of employees to freedom of joining or not joining the trade union or similar organization and to collective bargaining as permitted by applicable laws." ZTE further states that its supplier code of conduct mentions discrimination and child labor. However, it is unclear whether the code requires suppliers to adhere to the ILO core labor standards or only references them because the document is not publicly available. </v>
          </cell>
          <cell r="S9" t="str">
            <v>(1) ZTE, "2018 Sustainability Report", https://res-www.zte.com.cn/mediares/zte/Files/PDF/white_book/CSR201905280912EN.pdf, p. 64.</v>
          </cell>
          <cell r="T9">
            <v>25</v>
          </cell>
          <cell r="U9">
            <v>25</v>
          </cell>
          <cell r="V9">
            <v>0</v>
          </cell>
          <cell r="W9" t="str">
            <v xml:space="preserve">(1) ZTE mentions that it has a Sustainability Management Committee and a CSR management team for suppliers. However, it does not explicitly disclose whether this team is responsible for implementing supply chain policies that address forced labor and human trafficking. 
(2) Not disclosed. ZTE does not disclose whether a board member or board committee has oversight of its supply chain policies related to forced labor and human trafficking. </v>
          </cell>
          <cell r="X9" t="str">
            <v>(1) ZTE, "2018 Sustainability Report", https://res-www.zte.com.cn/mediares/zte/Files/PDF/white_book/CSR201905280912EN.pdf, p. 13 and 62.</v>
          </cell>
          <cell r="Y9" t="str">
            <v>n/a</v>
          </cell>
          <cell r="Z9" t="str">
            <v>n/a</v>
          </cell>
          <cell r="AA9" t="str">
            <v>n/a</v>
          </cell>
          <cell r="AB9" t="str">
            <v>n/a</v>
          </cell>
          <cell r="AC9" t="str">
            <v>n/a</v>
          </cell>
          <cell r="AD9" t="str">
            <v>n/a</v>
          </cell>
          <cell r="AE9">
            <v>25</v>
          </cell>
          <cell r="AF9">
            <v>0</v>
          </cell>
          <cell r="AG9">
            <v>25</v>
          </cell>
          <cell r="AH9" t="str">
            <v>(1) Not disclosed. ZTE engages with its suppliers on CSR issues through trainings and conferences. However, it is unclear whether the company has engaged with external local stakeholders on forced labor and human trafficking issues, beyond its suppliers. 
(2) ZTE participated in Joint Audit Cooperation's Supplier Academy, "a CSR joint audit organization formed by telecom operators", which "focuses on developing training to help suppliers assess and improve the social, ethical and environmental performance issues inherent within their own supply chains." The Academy aims to improve "understanding of how to audit for forced labour and poor payment practices." [The company's US subsidiary, ZTE (USA), Inc. is also an RBA member.] However, it does not disclose details on how it engages with initiatives or peers on forced labor.</v>
          </cell>
          <cell r="AI9" t="str">
            <v xml:space="preserve">(1) ZTE, "2018 Sustainability Report", https://res-www.zte.com.cn/mediares/zte/Files/PDF/white_book/CSR201905280912EN.pdf.
(2) ZTE, "2018 Sustainability Report", https://res-www.zte.com.cn/mediares/zte/Files/PDF/white_book/CSR201905280912EN.pdf, p. 63.
[For further information see: Vodafone, "Slavery and Human
Trafficking Statement 2018-19", https://www.vodafone.com/content/dam/vodcom/sustainability/pdfs/Vodafone-Slavery-and-Human-Trafficking-Statement-2018-19.pdf, p. 11.]
ZTE (USA), "Public Commitment to RBA Code of Conduct", https://www.zteusa.com/media/documents/Public_Commitment_to_RBA_Code_of_Conduct_on_zteusa.com_V1.pdf, p. 1. </v>
          </cell>
          <cell r="AJ9">
            <v>0</v>
          </cell>
          <cell r="AK9">
            <v>0</v>
          </cell>
          <cell r="AL9" t="str">
            <v>n/a</v>
          </cell>
          <cell r="AM9" t="str">
            <v>n/a</v>
          </cell>
          <cell r="AN9">
            <v>0</v>
          </cell>
          <cell r="AO9" t="str">
            <v xml:space="preserve">(1) Not disclosed. ZTE does not provide data about its first-tier suppliers, including their names and addresses. 
(4) Not disclosed. </v>
          </cell>
          <cell r="AP9" t="str">
            <v>ZTE, "2018 Sustainability Report", https://res-www.zte.com.cn/mediares/zte/Files/PDF/white_book/CSR201905280912EN.pdf.</v>
          </cell>
          <cell r="AQ9">
            <v>0</v>
          </cell>
          <cell r="AR9">
            <v>0</v>
          </cell>
          <cell r="AS9">
            <v>0</v>
          </cell>
          <cell r="AT9" t="str">
            <v xml:space="preserve">(1) Not disclosed. ZTE discloses that its CSR management system involves "supplier CSR questionnaire and the self-assessment form" are required as part of the certification process. The company then conducts a CSR risk assessment of the supplier. However, it is unclear whether this includes forced labor and whether ZTE conducts broader assessments to identify forced labor/human trafficking risks in its supply chain. 
(2) Not disclosed. ZTE does not provide details on forced labor risks in different tiers of its supply chain. </v>
          </cell>
          <cell r="AU9" t="str">
            <v xml:space="preserve">(1) ZTE, "2016 Sustainability Report", https://res-www.zte.com.cn/mediares/zte/Files/PDF/white_book/2016CSRReportEN20170620.pdf, p. 68. </v>
          </cell>
          <cell r="AV9">
            <v>0</v>
          </cell>
          <cell r="AW9" t="str">
            <v>n/a</v>
          </cell>
          <cell r="AX9">
            <v>0</v>
          </cell>
          <cell r="AY9">
            <v>0</v>
          </cell>
          <cell r="AZ9" t="str">
            <v>n/a</v>
          </cell>
          <cell r="BA9" t="str">
            <v xml:space="preserve">(2) Not disclosed. ZTE recognizes suppliers at its Global Partners' Day event, but it is unclear whether the recognition encompasses good labor practices. 
(3) Not disclosed. It also does not provide details on responsible purchasing practices in the first tier of its supply chains. </v>
          </cell>
          <cell r="BB9" t="str">
            <v xml:space="preserve">ZTE, "2018 Sustainability Report", ttps://res-www.zte.com.cn/mediares/zte/Files/PDF/white_book/CSR201905280912EN.pdf, p. 63. </v>
          </cell>
          <cell r="BC9" t="str">
            <v>n/a</v>
          </cell>
          <cell r="BD9" t="str">
            <v>n/a</v>
          </cell>
          <cell r="BE9" t="str">
            <v>n/a</v>
          </cell>
          <cell r="BF9" t="str">
            <v>n/a</v>
          </cell>
          <cell r="BG9">
            <v>0</v>
          </cell>
          <cell r="BH9">
            <v>0</v>
          </cell>
          <cell r="BI9" t="str">
            <v>n/a</v>
          </cell>
          <cell r="BJ9" t="str">
            <v>n/a</v>
          </cell>
          <cell r="BK9" t="str">
            <v xml:space="preserve">(1) Not disclosed. ZTE refers to individual rights under the ILO core labor standards, but it does not disclose whether they are integrated in supplier contracts. </v>
          </cell>
          <cell r="BL9" t="str">
            <v>ZTE, "2018 Sustainability Report", https://res-www.zte.com.cn/mediares/zte/Files/PDF/white_book/CSR201905280912EN.pdf, p. 64.</v>
          </cell>
          <cell r="BM9" t="str">
            <v>n/a</v>
          </cell>
          <cell r="BN9" t="str">
            <v>n/a</v>
          </cell>
          <cell r="BO9" t="str">
            <v>n/a</v>
          </cell>
          <cell r="BP9" t="str">
            <v>n/a</v>
          </cell>
          <cell r="BQ9" t="str">
            <v>n/a</v>
          </cell>
          <cell r="BR9" t="str">
            <v>n/a</v>
          </cell>
          <cell r="BS9">
            <v>0</v>
          </cell>
          <cell r="BT9">
            <v>0</v>
          </cell>
          <cell r="BU9">
            <v>0</v>
          </cell>
          <cell r="BV9" t="str">
            <v xml:space="preserve">(1)-(2) Not disclosed. ZTE has established Management Procedures for Social
Recruitment, Regulations on Operation Management for China Campus Recruitment, and Guidelines of Compliance in Labor Employment to manage its recruitment process. However, it is unclear whether these documents address recruitment fees for workers in its supply chains. </v>
          </cell>
          <cell r="BW9" t="str">
            <v>(1)-(2) ZTE, "2018 Sustainability Report", https://res-www.zte.com.cn/mediares/zte/Files/PDF/white_book/CSR201905280912EN.pdf, p. 50.</v>
          </cell>
          <cell r="BX9" t="str">
            <v>n/a</v>
          </cell>
          <cell r="BY9" t="str">
            <v>n/a</v>
          </cell>
          <cell r="BZ9" t="str">
            <v>n/a</v>
          </cell>
          <cell r="CA9" t="str">
            <v>n/a</v>
          </cell>
          <cell r="CB9" t="str">
            <v>n/a</v>
          </cell>
          <cell r="CC9" t="str">
            <v>n/a</v>
          </cell>
          <cell r="CD9" t="str">
            <v>n/a</v>
          </cell>
          <cell r="CE9" t="str">
            <v>n/a</v>
          </cell>
          <cell r="CF9" t="str">
            <v>n/a</v>
          </cell>
          <cell r="CG9" t="str">
            <v>n/a</v>
          </cell>
          <cell r="CH9" t="str">
            <v>n/a</v>
          </cell>
          <cell r="CI9" t="str">
            <v>n/a</v>
          </cell>
          <cell r="CJ9" t="str">
            <v>n/a</v>
          </cell>
          <cell r="CK9" t="str">
            <v>n/a</v>
          </cell>
          <cell r="CL9" t="str">
            <v>n/a</v>
          </cell>
          <cell r="CM9" t="str">
            <v>n/a</v>
          </cell>
          <cell r="CN9" t="str">
            <v>n/a</v>
          </cell>
          <cell r="CO9" t="str">
            <v>n/a</v>
          </cell>
          <cell r="CP9">
            <v>0</v>
          </cell>
          <cell r="CQ9">
            <v>0</v>
          </cell>
          <cell r="CR9" t="str">
            <v>n/a</v>
          </cell>
          <cell r="CS9" t="str">
            <v>n/a</v>
          </cell>
          <cell r="CT9">
            <v>0</v>
          </cell>
          <cell r="CU9" t="str">
            <v xml:space="preserve">(1) ) Not disclosed. ZTE states that it requires suppliers to respect freedom of association, but it does not disclose specific steps taken to ensure freedom of association for workers in its supply chains. 
(4) Not disclosed. ZTE also does not provide examples of how it has improved freedom of association and/or collective bargaining for its suppliers' workers. </v>
          </cell>
          <cell r="CV9" t="str">
            <v>(1) &amp; (4) ZTE, "2018 Sustainability Report", https://res-www.zte.com.cn/mediares/zte/Files/PDF/white_book/CSR201905280912EN.pdf, p.64.</v>
          </cell>
          <cell r="CW9">
            <v>20</v>
          </cell>
          <cell r="CX9">
            <v>20</v>
          </cell>
          <cell r="CY9" t="str">
            <v>n/a</v>
          </cell>
          <cell r="CZ9" t="str">
            <v>n/a</v>
          </cell>
          <cell r="DA9">
            <v>0</v>
          </cell>
          <cell r="DB9" t="str">
            <v>n/a</v>
          </cell>
          <cell r="DC9" t="str">
            <v xml:space="preserve">(1) ZTE notes various reporting channels for employees and partners. These channels include public mailbox, reporting hotline, an official website supervision reporting platform, and coporate legal and compliance management system. It also states that supplier violations can be reported to the internal control audit channel or the procurement inspection report channel. Further, ZTE notes that "any organization or individual who find that the company's suppliers are suspected of violation can report to the company through internal control audit channel (complaint email: audit@zte.com.cn. and complaint phone: 0755-26771199) or procurement inspection report channel (complaint email: pma@zte.com.cn and complaint phone: 0755-26771520)."
(4) Not disclosed. ZTE does not provide data about the practical operation of its grievance mechanism. </v>
          </cell>
          <cell r="DD9" t="str">
            <v xml:space="preserve">(1) ZTE, "2018 Sustainability Report", https://res-www.zte.com.cn/mediares/zte/Files/PDF/white_book/CSR201905280912EN.pdf, p. 22 and 61. </v>
          </cell>
          <cell r="DE9" t="str">
            <v>n/a</v>
          </cell>
          <cell r="DF9" t="str">
            <v>n/a</v>
          </cell>
          <cell r="DG9" t="str">
            <v>n/a</v>
          </cell>
          <cell r="DH9" t="str">
            <v>n/a</v>
          </cell>
          <cell r="DI9" t="str">
            <v>n/a</v>
          </cell>
          <cell r="DJ9" t="str">
            <v>n/a</v>
          </cell>
          <cell r="DK9" t="str">
            <v>n/a</v>
          </cell>
          <cell r="DL9" t="str">
            <v>n/a</v>
          </cell>
          <cell r="DM9" t="str">
            <v>n/a</v>
          </cell>
          <cell r="DN9" t="str">
            <v>n/a</v>
          </cell>
          <cell r="DO9" t="str">
            <v>n/a</v>
          </cell>
          <cell r="DP9" t="str">
            <v>n/a</v>
          </cell>
          <cell r="DQ9" t="str">
            <v>n/a</v>
          </cell>
          <cell r="DR9" t="str">
            <v>n/a</v>
          </cell>
          <cell r="DS9" t="str">
            <v>n/a</v>
          </cell>
          <cell r="DT9" t="str">
            <v>n/a</v>
          </cell>
          <cell r="DU9" t="str">
            <v>n/a</v>
          </cell>
          <cell r="DV9" t="str">
            <v>n/a</v>
          </cell>
          <cell r="DW9" t="str">
            <v>n/a</v>
          </cell>
          <cell r="DX9" t="str">
            <v>n/a</v>
          </cell>
          <cell r="DY9" t="str">
            <v>n/a</v>
          </cell>
          <cell r="DZ9" t="str">
            <v>n/a</v>
          </cell>
          <cell r="EA9" t="str">
            <v>n/a</v>
          </cell>
          <cell r="EB9">
            <v>0</v>
          </cell>
          <cell r="EC9">
            <v>0</v>
          </cell>
          <cell r="ED9">
            <v>0</v>
          </cell>
          <cell r="EE9">
            <v>0</v>
          </cell>
          <cell r="EF9" t="str">
            <v xml:space="preserve">(1) Not disclosed. ZTE mentions various reporting channels. However, it does not provide details about the process for responding to potential complaints and/or violations related to forced labor and human trafficking in its supply chains. 
(2) Not disclosed. It also does not provide examples of outcomes of its remedy process. </v>
          </cell>
          <cell r="EG9" t="str">
            <v xml:space="preserve">(1)-(2) ZTE, "2018 Sustainability Report", https://res-www.zte.com.cn/mediares/zte/Files/PDF/white_book/CSR201905280912EN.pdf,p. 22. </v>
          </cell>
          <cell r="EH9" t="str">
            <v>N/A</v>
          </cell>
          <cell r="EI9" t="str">
            <v>N/A</v>
          </cell>
          <cell r="EJ9" t="str">
            <v>N/A</v>
          </cell>
          <cell r="EK9" t="str">
            <v>N/A</v>
          </cell>
          <cell r="EL9" t="str">
            <v>N/A</v>
          </cell>
          <cell r="EM9" t="str">
            <v>N/A</v>
          </cell>
        </row>
        <row r="10">
          <cell r="A10" t="str">
            <v>Nokia Oyj</v>
          </cell>
          <cell r="B10">
            <v>26.963819999999998</v>
          </cell>
          <cell r="C10" t="str">
            <v>Finland</v>
          </cell>
          <cell r="D10" t="str">
            <v>Europe</v>
          </cell>
          <cell r="E10">
            <v>2018</v>
          </cell>
          <cell r="F10" t="str">
            <v>Yes</v>
          </cell>
          <cell r="G10" t="str">
            <v>HEL:NOKIA</v>
          </cell>
          <cell r="H10">
            <v>100</v>
          </cell>
          <cell r="I10">
            <v>100</v>
          </cell>
          <cell r="J10" t="str">
            <v>Nokia states in its Modern Slavery Statement that it does not "tolerate" the use of forced labor or human trafficking in any part of its global supply chains.</v>
          </cell>
          <cell r="K10" t="str">
            <v>*Nokia (approved 27 June 2019), "Modern Slavery Statement", https://www.nokia.com/sites/default/files/2019-07/1191-modern-slavery-statement.pdf.</v>
          </cell>
          <cell r="L10">
            <v>100</v>
          </cell>
          <cell r="M10">
            <v>20</v>
          </cell>
          <cell r="N10">
            <v>20</v>
          </cell>
          <cell r="O10">
            <v>20</v>
          </cell>
          <cell r="P10">
            <v>20</v>
          </cell>
          <cell r="Q10">
            <v>20</v>
          </cell>
          <cell r="R10" t="str">
            <v>(1) Nokia states that it "expects" all of its suppliers to uphold the values expressed in the Code of Conduct which includes the ILO core labor standards.
(2) Yes. Home &gt;  Sustainability  &gt; Modern Slavery Statement (which includes its Code of Conduct).
(3) Nokia states in its 2020 Additional Disclosure that its Supplier Requirements (supplier code of conduct) "are regularly reviewed based on evolvement of industry standards such as SA8000, codes such as RBA, JAC etc." It states that the latest review has performed in 2019 and that this version will be updated on the Nokia website in the first quarter of 2020. It states that the previous version was reviewed in 2018.
(4) Nokia states in its People and Planet Report that its Supplier Requirements are communicated to its suppliers as part of its supplier contracts [and that it "expects" its suppliers to commit to these as part of their contractual obligations.]
It states in its 2020 Additional Disclosure that it also communicates its Supplier Requirements through supplier workshops and through monitoring.
(5) The company states in its modern slavery statement that it "expects" its suppliers to apply the same standards to their suppliers. It also states in its People and Planet Report that it "expects and encourages" its tier 1 suppliers to "apply and cascade the standards to their own suppliers". The supplier requirements state that suppliers must have requirements for sub-suppliers which are aligned with Nokia's supplier requirements.</v>
          </cell>
          <cell r="S10" t="str">
            <v xml:space="preserve">(1)-(5)*Nokia (approved 27 June 2019), "Modern Slavery Statement", https://www.nokia.com/sites/default/files/2019-07/1191-modern-slavery-statement.pdf.
*Nokia (22 January 2018), "An overview of our supplier requirements on corporate responsibility", https://www.nokia.com/sites/default/files/2018-11/an_overview_of_our_supplier_requirements_on_corporate_responsibility_0.pdf.
*Nokia (13 May 2019), "People and Planet Report 2018", https://www.nokia.com/sites/default/files/2019-05/Nokia_People_and_Planet_Report_2018.pdf, pp. 106 and 110.
(3) and (4) Nokia (2020), "2020 Additional Disclosure", https://www.business-humanrights.org/sites/default/files/KTC%202020%20ICT%20Benchmark%20-%20Additional%20Disclosure%20-%20Nokia.pdf, p. 1. </v>
          </cell>
          <cell r="T10">
            <v>50</v>
          </cell>
          <cell r="U10">
            <v>50</v>
          </cell>
          <cell r="V10">
            <v>0</v>
          </cell>
          <cell r="W10" t="str">
            <v>(1) Nokia states that its Chief Compliance Officer (CCO) "presents separately and independently" to the board and to the Compliance Meeting attendees, which includes GLT members, on an annual basis and to the Chief Legal Officer (CLO) at undisclosed intervals. 
It states in its 2020 Additional Disclosure that its Responsible Sourcing team is directly responsible for forced labor concerns in its supply chains. It states that " [a]ll forced labour related issues are reviewed with Group Corporate Responsibility team and independently assured by PwC as it is externally verified indicator". It states that its Responsible Sourcing team is represented at Responsibility Council meetings. The company also states that it has a compliance program in place with members of its "Ethics and Compliance organization". It states that the members are divided by region with a leader assigned to each of the company's six regions, plus China which it states is included under the responsibilities of the Nokia Shanghai Bell (NSB) compliance team. 
(2) Not disclosed. It states on its Ethical Business page that board level involvement and oversight on ethics and compliance is provided by the Board of Directors via the Audit Committee. However it is not clear that this relates to its forced labor-related policies or supply chain policies, and does not disclose discussions on forced labor.</v>
          </cell>
          <cell r="X10" t="str">
            <v>(1) *Nokia (undated), "Group Leadership Team", https://www.nokia.com/about-us/what-we-do/group-leadership-team/. Accessed 28 August 2019.
*Nokia (undated), "Board of Directors", https://www.nokia.com/about-us/investors/corporate-governance/board-of-directors/. Accessed 28 July 2019. 
*Nokia (undated), "Committees of the Board", https://www.nokia.com/about-us/investors/corporate-governance/committees-of-the-board/. Accessed 28 August 2019.
*Nokia (13 May 2019), "People and Planet Report 2018", https://www.nokia.com/sites/default/files/2019-05/Nokia_People_and_Planet_Report_2018.pdf, p. 91.
*Nokia (2020), "2020 Additional Disclosure", https://www.business-humanrights.org/sites/default/files/KTC%202020%20ICT%20Benchmark%20-%20Additional%20Disclosure%20-%20Nokia.pdf, p. 2. 
(2) Nokia (undated), "Ethical Business", https://www.nokia.com/about-us/sustainability/conducting-our-business-with-integrity/ethical-business/. Accessed 29 August 2019.</v>
          </cell>
          <cell r="Y10">
            <v>60</v>
          </cell>
          <cell r="Z10">
            <v>30</v>
          </cell>
          <cell r="AA10">
            <v>30</v>
          </cell>
          <cell r="AB10">
            <v>0</v>
          </cell>
          <cell r="AC10" t="str">
            <v>(1) Nokia states that its Code of Conduct, which includes the ILO fundamental freedoms is included in a mandatory Ethical Business Training which requires employees to acknowledge and commit to the code. It states that this requirement was also communicated to employees through its intranet, emails, social media posts and line manager notices.
It states in its 2020 Additional Disclosure that the entire staff at Nokia, including Procurement receives its Annual Ethical Buiness Training and that in addition, its procurement team receives dedicated training on Responsible Sourcing at its Learning Academy. It further states that it undertakes "continuous awareness raising of our sourcing managers through annual engagement in Category Strategy reviews where we help to explain and provide input related to mapping of relevant sustainability risks to their purchasing category." 
(2) It states that it conducted 11 training workshops for suppliers operating in high-risk countries such as Cameroon, China, Colombia, India, Malaysia, Mali, Myanmar, Mexico, Peru, Senegal, and Togo. It also includes a map of the locations in which it carried out corporate responsibility on-site audits and workshops in which the subject of modern slavery was included. It states that where instances of possible foced labor are found to exist, the cases have been addressed with suppliers as part of the audit follow-up and the learnings have been shared with all of the suppliers at the supplier workshops in each location. It states that 309 suppliers participated in Nokia sustainability workshops and webinars, representing 22% of its suppliers and that 606 management-level supplier employees participated in Nokia sustainability workshops and webinars, representing 43% in 2018.  [It further states that it arranged face-to-face training workshops to establish improvement plans and actions for 393 suppliers. However, it is not clear that this related to forced-labor policies.] It also states that it organized online trainings on conflict-free sourcing.
(3) Not disclosed. Nokia states in its 2020 Additional Disclosure that suppliers "can utilize Nokia training materials" to cascade its supplier requirements to sub-tier suppliers. However, it is unclear whether it is communicated to suppliers that they can use these materials for supplier management, and whether suppliers make use of the materials in practice.</v>
          </cell>
          <cell r="AD10" t="str">
            <v xml:space="preserve">(1)*Nokia (13 May 2019), "People and Planet Report 2018", https://www.nokia.com/sites/default/files/2019-05/Nokia_People_and_Planet_Report_2018.pdf, p. 90.
*Nokia (2020), "2020 Additional Disclosure", https://www.business-humanrights.org/sites/default/files/KTC%202020%20ICT%20Benchmark%20-%20Additional%20Disclosure%20-%20Nokia.pdf, p. 2. 
(2) "People and Planet Report 2018", p. 111, 113, 114 and p 182.
(3) "2020 Additional Disclosure", p. 2. </v>
          </cell>
          <cell r="AE10">
            <v>50</v>
          </cell>
          <cell r="AF10">
            <v>0</v>
          </cell>
          <cell r="AG10">
            <v>50</v>
          </cell>
          <cell r="AH10" t="str">
            <v>(1) Not disclosed.
(2) 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 It also states that it participated in a number of industry and civil society events to advocate for greater dialogue on modern slavery and human rights.</v>
          </cell>
          <cell r="AI10" t="str">
            <v>(1) Nokia (13 May 2019), "People and Planet Report 2018", https://www.nokia.com/sites/default/files/2019-05/Nokia_People_and_Planet_Report_2018.pdf, p. 153-163.
(2) Nokia (approved 27 June 2019), "Modern Slavery Statement", https://www.nokia.com/sites/default/files/2019-07/1191-modern-slavery-statement.pdf, p. 13.
*"People and Planet Report", p. 114.</v>
          </cell>
          <cell r="AJ10">
            <v>75</v>
          </cell>
          <cell r="AK10">
            <v>12.5</v>
          </cell>
          <cell r="AL10">
            <v>25</v>
          </cell>
          <cell r="AM10">
            <v>25</v>
          </cell>
          <cell r="AN10">
            <v>12.5</v>
          </cell>
          <cell r="AO10" t="str">
            <v xml:space="preserve">(1) Nokia discloses the names of its first tier final assembly suppliers. It states: "In 2018, we had business with approximately 14 000 suppliers, 80 percent of our total supplier spend was distributed across approximately 450 suppliers. Our final assembly included our own factories in Finland, India and Poland as well as Flextronics, Foxconn, Jabil and Sanmina supplier sites. The latter 4 are largest suppliers of Nokia, including over 20 factories and significant share of Nokia spend." However, it does not disclose the addresses of these suppliers.
(2) In its Specialized Disclosure Report, Nokia discloses a list of smelters and refiners, including names and countries, of 3TG that are potentially used in its supply chains.
(3) It further includes a list of potential countries of origin of the raw materials 3TG.
(4) Nokia states in its 2020 Additional Disclosure that "# of workers, gender, migrant worker ratio etc are looked at as part of audits and assessments. As there are over 14000 suppliers globally this is not measured and reported for the entire supply chain." It states in its People and Planet report that the number of workers covered by CR reports has reached 49,000. It does not disclose a second data point. </v>
          </cell>
          <cell r="AP10" t="str">
            <v xml:space="preserve">(1) *Nokia (13 May 2019), "People and Planet Report 2018", https://www.nokia.com/sites/default/files/2019-05/Nokia_People_and_Planet_Report_2018.pdf, p. 106.
(2)-(3)*Nokia (undated), "Specialized Disclosure Report", https://nokia.gcs-web.com/node/14981/html. Accessed 29 August 2019.
(4) * "People and Planet Report 2018", p. 109.
* Nokia (2020), "2020 Additional Disclosure", https://www.business-humanrights.org/sites/default/files/KTC%202020%20ICT%20Benchmark%20-%20Additional%20Disclosure%20-%20Nokia.pdf, p. 3. </v>
          </cell>
          <cell r="AQ10">
            <v>50</v>
          </cell>
          <cell r="AR10">
            <v>25</v>
          </cell>
          <cell r="AS10">
            <v>25</v>
          </cell>
          <cell r="AT10" t="str">
            <v>(1) Nokia states it has conducted risk assessments on its direct suppliers by product, service and geography. It considers workforce skill level and risk of informal employment as part of this assessment. It also states that it undertook a human rights impact assessment (HRIA) which was conducted by the Business and Human Rights Group (the BHR Group) (a consultancy focused on human rights in the ICT sector). It states that it also undertook an external HRIA by the Global Network Initiative which appears to only include freedom of expression and the right to privacy.  However, it does not provide further detail on the process. (The company states that the BHR executive summary should be publicly available, however this document could not be identified) 
(2) Nokia states in its Modern Slavery Statement that its risk assessment concluded that the risks of forced labor in its supply chains is highest in Asia-Pacific and China. It publishes an aggregate map of countries with significant supplier locations, highlighting the degree of modern slavery risks in these countries. However it is not clear that this covers different tiers of its supply chains.</v>
          </cell>
          <cell r="AU10" t="str">
            <v>(1)-(2) *Nokia (13 May 2019), "People and Planet Report 2018", https://www.nokia.com/sites/default/files/2019-05/Nokia_People_and_Planet_Report_2018.pdf, p. 84 and 103.
*Nokia (approved 27 June 2019), "Modern Slavery Statement", https://www.nokia.com/sites/default/files/2019-07/1191-modern-slavery-statement.pdf.</v>
          </cell>
          <cell r="AV10">
            <v>12.5</v>
          </cell>
          <cell r="AW10">
            <v>12.5</v>
          </cell>
          <cell r="AX10">
            <v>0</v>
          </cell>
          <cell r="AY10">
            <v>0</v>
          </cell>
          <cell r="AZ10">
            <v>0</v>
          </cell>
          <cell r="BA10" t="str">
            <v>(1) Nokia states that it collaborates with its peers through the Responsible Minerals Initiative to ensure responsible sourcing. It also states that it has developed a due diligence approach aligned with the OECD Due Diligence Guidance for Responsible Supply Chains of Minerals which includes forced labor risks. It states that it encourages its suppliers to participate in the Responsible Minerals Assurance Program (RMAP) to validate its status as a conflict-free supplier. It states that in 2018 it reached an 84% validation rate with RMAP. It also states that in 2018 it achieved 97% rate in its suppliers establishing full traceability of smelters. It has provided workshops in China on conflict minerals. It states that it continued its work with the Public-Private Alliance in 2018 and that this included contributions to the development of in-region programs. It has also mapped the use of cobalt in its components and developed a cobalt reporting template. However, it is unclear how this is linked to forced labor.
(2) Not disclosed. In its 2020 Additonal Disclosure Nokia refers to its supplier base management processes. However it does not  appear to disclose responsible purchasing practices in the first tier of its supply chains that include planning and forescasting.
(3) Not disclosed. Nokia states: "In 2018 we also engaged with our procurement category streams by setting minimum expectations for performance level of Preferred and Allowed status suppliers documented in procurement category strategies." It also states that "there are performance requirements set for our Preferred and Allowed status suppliers across performance categories." However, it is unclear whether this assessment covers labor practices and whether the results of the assessments are connected to procurement decisions to incentivise suppliers. 
(4) Not disclosed.</v>
          </cell>
          <cell r="BB10" t="str">
            <v>(1)*Nokia (undated), "Specialized Disclosure Report", https://nokia.gcs-web.com/node/14981/html. Accessed 29 August 2019.
*Nokia (2 September 2019), "Nokia Responsible Minerals Policy", https://www.nokia.com/sites/default/files/2019-09/Responsible%20minerals%20policy_ext.pdf.
*Nokia (approved 27 June 2019), "Modern Slavery Statement", https://www.nokia.com/sites/default/files/2019-07/1191-modern-slavery-statement.pdf.
*Nokia (13 May 2019), "People and Planet Report 2018", https://www.nokia.com/sites/default/files/2019-05/Nokia_People_and_Planet_Report_2018.pdf, pp. 115 and 116.
*Nokia (undated), "Conflict Minerals Policy", https://www.nokia.com/sites/default/files/2018-12/nokia_conflict_minerals_policy_0_0.pdf.
(2)*"People and Planet Report 2018", p. 7. 
*Nokia (2020), "2020 Additional Disclosure", https://www.business-humanrights.org/sites/default/files/KTC%202020%20ICT%20Benchmark%20-%20Additional%20Disclosure%20-%20Nokia.pdf, p. 4. 
(3) "People and Planet Report 2018", p. 116.</v>
          </cell>
          <cell r="BC10">
            <v>0</v>
          </cell>
          <cell r="BD10">
            <v>0</v>
          </cell>
          <cell r="BE10" t="str">
            <v>Not disclosed. Nokia states that its purchasing procedures "are strictly applied in our relationships with existing suppliers and whenever we engage with potential new suppliers". However, it does not give additional detail. It also states that its general audit covers supplier requirements which includes corporate responsibility requirements. It states that it uses this type of audit with new high-risk suppliers but it is not clear whether this includes an assessment of forced labor risks or whether it refers to pre or post-onboarding.</v>
          </cell>
          <cell r="BF10" t="str">
            <v>Nokia (13 May 2019), "People and Planet Report 2018", https://www.nokia.com/sites/default/files/2019-05/Nokia_People_and_Planet_Report_2018.pdf, pp. 106-109.</v>
          </cell>
          <cell r="BG10">
            <v>45</v>
          </cell>
          <cell r="BH10">
            <v>30</v>
          </cell>
          <cell r="BI10">
            <v>15</v>
          </cell>
          <cell r="BJ10">
            <v>0</v>
          </cell>
          <cell r="BK10" t="str">
            <v>(1) Nokia states that its Supplier Requirements, which include the ILO core labor standards form part of its contractual agreements with suppliers. The company discloses its general terms and conditions for the purchase of hardware and software. 
(2) Nokia states in its 2020 Additional Disclosure that its Supplier Requirements are a "standard element of frame contract agreement templates", implying that they are incorporated into all supplier contracts - however it does not confirm this by disclosing a percentage.
(3) Not disclosed. Nokia states in its Modern Slavery Statement that it "expects" its suppliers to apply the same standards to their suppliers. Further to (1), it states that it "asks" suppliers "to put in place similar sustainability requirements for their own supplier". However, it does not state that it requires them to integrate these standards into the contracts with their own suppliers.</v>
          </cell>
          <cell r="BL10" t="str">
            <v>(1) Nokia (undated), "An Overview of Supplier Requirements on Corporate Responsibility", https://www.nokia.com/sites/default/files/2018-11/an_overview_of_our_supplier_requirements_on_corporate_responsibility_0.pdf.
*Nokia, "General terms and conditions for the purchase of hardware and software," https://www.nokia.com/sites/default/files/2018-11/general_terms_and_conditions_for_hw_and_sw_2.pdf.
(2)*Nokia (13 May 2019), "People and Planet Report 2018", https://www.nokia.com/sites/default/files/2019-05/Nokia_People_and_Planet_Report_2018.pdf, pp. 106-107.
*Nokia (2019), "2019 Additional Disclosure", https://www.business-humanrights.org/sites/default/files/KTC%202020%20ICT%20Benchmark%20-%20Additional%20Disclosure%20-%20Nokia.pdf, p. 4. 
(3)*Nokia (approved 27 June 2019), "Modern Slavery Statement", https://www.nokia.com/sites/default/files/2019-07/1191-modern-slavery-statement.pdf, p. 8.</v>
          </cell>
          <cell r="BM10">
            <v>0</v>
          </cell>
          <cell r="BN10">
            <v>0</v>
          </cell>
          <cell r="BO10">
            <v>0</v>
          </cell>
          <cell r="BP10">
            <v>0</v>
          </cell>
          <cell r="BQ10" t="str">
            <v>(1) Not disclosed. Nokia states in its 2020 Additonal Disclosure that it monitors the direct employment rate across the network of final assembly suppliers and states that "it is one of the KPIs and it is set to maximum 10%". It is unclear whether it is referring to direct employment or the use of employment/ recruitment agencies in this context. It does not disclose a policy requiring direct employment in its supply chains.
(2)-(3) Not disclosed.</v>
          </cell>
          <cell r="BR10" t="str">
            <v xml:space="preserve">(1) Nokia (2020), "2020 Additional Disclosure", https://www.business-humanrights.org/sites/default/files/KTC%202020%20ICT%20Benchmark%20-%20Additional%20Disclosure%20-%20Nokia.pdf, p. 5. </v>
          </cell>
          <cell r="BS10">
            <v>50</v>
          </cell>
          <cell r="BT10">
            <v>25</v>
          </cell>
          <cell r="BU10">
            <v>25</v>
          </cell>
          <cell r="BV10" t="str">
            <v xml:space="preserve">(1) Nokia states in its Supplier Requirements that no worker is required to give financial deposits "neither directly nor through subcontractors used for employment". However, it does not state that the employer is expected to bear the costs associated with recruitment.
(2) Nokia discloses that it encountered two instances whereby suppliers' workers were obliged to pay back training fees if they left their employment within six months of the training. It states that "this finding on forced labor is in the process of closing with our recommendation that paying back of the training course by the employees shall be stopped/not practiced in those cases where the training is a necessity to successfully execute the job the person is assigned to." It further states that findings including the above "have been addressed with the suppliers," however  whilst it has taken steps to address the issue, it does not expand on what it means by "addressed" and does not disclose whether fees have been reimbursed to workers.
The company's policy does not require that fees be reimbursed to workers. </v>
          </cell>
          <cell r="BW10" t="str">
            <v xml:space="preserve">(1)-(2)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*Nokia (13 May 2019), "People and Planet Report 2018", https://www.nokia.com/sites/default/files/2019-05/Nokia_People_and_Planet_Report_2018.pdf, p. 113. </v>
          </cell>
          <cell r="BX10">
            <v>25</v>
          </cell>
          <cell r="BY10">
            <v>25</v>
          </cell>
          <cell r="BZ10">
            <v>0</v>
          </cell>
          <cell r="CA10" t="str">
            <v>(1) Nokia states in its 2020 Additional Disclosure: "[r]ecruitment agencies are considered as suppliers to Nokia suppliers, and according to Nokia Supplier Requirements we expect our suppliers to cascade all of our requirements to the next tier and monitor the adherence on a risk basis, no matter whether those are materials, services or indirect suppliers." However, it does not disclose evidence that audits of recruitment agencies have been undertaken, such as the number or percentage of agencies audited, a summary of audit outcomes, or details on progress made over time.
(2) Not disclosed.</v>
          </cell>
          <cell r="CB10" t="str">
            <v xml:space="preserve">(1) Nokia (2020), "2020 Additional Disclosure", https://www.business-humanrights.org/sites/default/files/KTC%202020%20ICT%20Benchmark%20-%20Additional%20Disclosure%20-%20Nokia.pdf, p. 5. </v>
          </cell>
          <cell r="CC10">
            <v>15</v>
          </cell>
          <cell r="CD10">
            <v>0</v>
          </cell>
          <cell r="CE10">
            <v>15</v>
          </cell>
          <cell r="CF10">
            <v>0</v>
          </cell>
          <cell r="CG10" t="str">
            <v>(1) Not disclosed.
(2) Nokia states that upon employment, workers are provided with a contract, agreement or offer letter, basic induction training without expense to the worker and that they are not to be required to deposit original identity documents such as passports as a condition of employment. It states in its 2020 Additional Disclosure that: "[r]etention of passports or other personal documents is vital part of the supplier awareness raizing activities as well as audits". However, it does not demonstrate active implementation of this policy.
(3) Not disclosed.</v>
          </cell>
          <cell r="CH10" t="str">
            <v xml:space="preserve">(2)-(3) *Nokia (undated), "An Overview of Supplier Requirements on Corporate Responsibility", https://www.nokia.com/sites/default/files/2018-11/an_overview_of_our_supplier_requirements_on_corporate_responsibility_0.pdf.
*Nokia (approved 27 June 2019), "Modern Slavery Statement", https://www.nokia.com/sites/default/files/2019-07/1191-modern-slavery-statement.pdf.
(2) * Nokia (2020), "2020 Additional Disclosure", https://www.business-humanrights.org/sites/default/files/KTC%202020%20ICT%20Benchmark%20-%20Additional%20Disclosure%20-%20Nokia.pdf, p. 6
*Nokia (13 May 2019), "People and Planet Report 2018", https://www.nokia.com/sites/default/files/2019-05/Nokia_People_and_Planet_Report_2018.pdf, p. 108.  </v>
          </cell>
          <cell r="CI10">
            <v>0</v>
          </cell>
          <cell r="CJ10">
            <v>0</v>
          </cell>
          <cell r="CK10">
            <v>0</v>
          </cell>
          <cell r="CL10">
            <v>0</v>
          </cell>
          <cell r="CM10">
            <v>0</v>
          </cell>
          <cell r="CN10" t="str">
            <v>(1) Not disclosed. Nokia states in its supplier code that: "[m]anagement shall ensure all relevant personnel is trained in and aware of the ethical conduct policy and related practices and risks and shall be able to provide evidence of employee awareness. Records of training shall be kept." It states that this policy "shall reflect understanding of wider human rights impacts and demonstrate commitment to ethical business conduct and to continuous improvement". However, the ethical conduct policy does not seem to require to be aligned with the provisions in the supplier code (i.e., it is unclear whether it should include provisions on forced labor and human trafficking). 
(2) Not disclosed.
(3) Not disclosed. Nokia states in its 2020 Additional Disclosure that workers are engaged through interviews during audits and through its Ethical Helpline (and discloses how it corrects labor related non-compliances identified in audits.) However, these appear to result from remediation actions from grievances and audits rather than resulting from a worker engagement program.
(4) Not disclosed.</v>
          </cell>
          <cell r="CO10" t="str">
            <v xml:space="preserve">(1)*Nokia (2018), "An Overview of Supplier Requirements on Corporate Responsibility", https://www.nokia.com/sites/default/files/2018-11/an_overview_of_our_supplier_requirements_on_corporate_responsibility_0.pdf, p. 2.
* Nokia (2020), "2020 Additional Disclosure", https://www.business-humanrights.org/sites/default/files/KTC%202020%20ICT%20Benchmark%20-%20Additional%20Disclosure%20-%20Nokia.pdf, p. 6
(3) "2020 Additional Disclosure", p. 6.
*Nokia (13 May 2019), "People and Planet Report 2018", https://www.nokia.com/sites/default/files/2019-05/Nokia_People_and_Planet_Report_2018.pdf, p. 110. </v>
          </cell>
          <cell r="CP10">
            <v>0</v>
          </cell>
          <cell r="CQ10">
            <v>0</v>
          </cell>
          <cell r="CR10">
            <v>0</v>
          </cell>
          <cell r="CS10">
            <v>0</v>
          </cell>
          <cell r="CT10">
            <v>0</v>
          </cell>
          <cell r="CU10" t="str">
            <v>(1)-(2) Not disclosed.
(3) Not disclosed. Nokia states that where legal restrictions are in place, it finds alternative means to raise concerns to management. However, it does not give any additional detail on the process involved.
(4) Not disclosed.</v>
          </cell>
          <cell r="CV10" t="str">
            <v>(3) Nokia (13 May 2019), "People and Planet Report 2018", https://www.nokia.com/sites/default/files/2019-05/Nokia_People_and_Planet_Report_2018.pdf, p. 114.</v>
          </cell>
          <cell r="CW10">
            <v>30</v>
          </cell>
          <cell r="CX10">
            <v>20</v>
          </cell>
          <cell r="CY10">
            <v>10</v>
          </cell>
          <cell r="CZ10">
            <v>0</v>
          </cell>
          <cell r="DA10">
            <v>0</v>
          </cell>
          <cell r="DB10">
            <v>0</v>
          </cell>
          <cell r="DC10" t="str">
            <v>(1) Nokia requires its suppliers to have in place a complaint mechanism which their workers can use to report unethical conduct, unfair treatment and violations of company policies.
In addition, Nokia states in its Modern Slavery Statement that its Ethics Helpline is open to both employees and to external stakeholders and that it allows for anonymous reporting. It states that it is open to violations of its Code of Conduct (which covers human rights expectations regarding suppliers) and any other policy. 
(2) The Nokia Business Ethics Helpline is managed by an independent third party and is available 24/7. It states that reports can be made in more than 23 different languages. However, the company does not disclose how the mechanism is communicated to suppliers' workers.
(3) Not disclosed.
(4) Not disclosed. Nokia states that in 2018, 887 concerns were raised via the helpline, of which 58 related to working with suppliers and that 24% of these cases were reported by third party suppliers. It states that 72 complaints were made to its Ethics Helpline of which 25 were found to be valid. However, it does not explicitly evidence that the mechanism is used by suppliers' workers.
(5) Not disclosed.</v>
          </cell>
          <cell r="DD10" t="str">
            <v xml:space="preserve">(1)-(5) *Nokia, "Nokia's Business Ethics Helpline", https://secure.ethicspoint.com/domain/media/en/gui/478/index.html. Accessed 16 September 2019.
*Nokia (approved 27 June 2019), "Modern Slavery Statement", https://www.nokia.com/sites/default/files/2019-07/1191-modern-slavery-statement.pdf, p. 7. 
*Nokia (undated), "Ethical Business", https://www.nokia.com/about-us/sustainability/conducting-our-business-with-integrity/ethical-business/. Accessed 29 August 2019.
*Nokia (13 May 2019), "People and Planet Report 2018", https://www.nokia.com/sites/default/files/2019-05/Nokia_People_and_Planet_Report_2018.pdf, p. 84, 92 and 108. 
</v>
          </cell>
          <cell r="DE10">
            <v>60</v>
          </cell>
          <cell r="DF10">
            <v>0</v>
          </cell>
          <cell r="DG10">
            <v>10</v>
          </cell>
          <cell r="DH10">
            <v>20</v>
          </cell>
          <cell r="DI10">
            <v>10</v>
          </cell>
          <cell r="DJ10">
            <v>20</v>
          </cell>
          <cell r="DK10" t="str">
            <v>The company states that its audits align with the SA8000 methodology but alignment alone is insufficient. It also states that it uses EcoVadis sustainability assessments to review the labor management systems of its suppliers with self-assessment questionaires and supporting document reviews and that responses are then assessed and scored by an analyst. 
(1) Not disclosed. [The SA 8000 auditing standard includes a combination of announced and unannounced audits. While it states that it aligns with SA8000 methodology, alignment alone is insufficient.]
(2) Nokia states that the audits include a review of documents, but it is unclear whether this includes a review of documents that detail labor conditions, such as wage slips, information on labor recruiters, contracts, etc. [The SA 8000 auditing standard includes a review of relevant documents such as employment contracts, wage records and personnel files. While it states that it aligns with SA8000 methodology, alignment alone is insufficient.]
(3) Nokia states that the audits include interviews with suppliers' managers and employees. It states in its 2020 Additional Disclosure that interviews take place both on-site and off-site. 
(4) Nokia states that the audits include site visits, inspections of facilities, production lines and warehouses. However, it does not specifiy whether the audits include inspection of related worker housing. [The SA 8000 auditing standard requires auditors to look at both worksites and dormitories. While it states that it aligns with SA8000 methodology, alignment alone is insufficient.]
(5) Nokia states in its 2020 Additional Disclosure that "audits include tier 1 and tier 2 suppliers, furthermore, we expect our suppliers to have audits of their next tier suppliers in place, it is one of the supplier requirements."</v>
          </cell>
          <cell r="DL10" t="str">
            <v>(1) Nokia (approved 27 June 2019), "Modern Slavery Statement", https://www.nokia.com/sites/default/files/2019-07/1191-modern-slavery-statement.pdf, p. 8. 
(2)-(5)*"Modern Slavery Statement", p. 8. 
*Nokia (13 May 2019), "People and Planet Report 2018", https://www.nokia.com/sites/default/files/2019-05/Nokia_People_and_Planet_Report_2018.pdf, p. 109.
(3) and (5) Nokia (2020), "2020 Additional Disclosure", https://www.business-humanrights.org/sites/default/files/KTC%202020%20ICT%20Benchmark%20-%20Additional%20Disclosure%20-%20Nokia.pdf, p. 7.</v>
          </cell>
          <cell r="DM10">
            <v>50</v>
          </cell>
          <cell r="DN10">
            <v>20</v>
          </cell>
          <cell r="DO10">
            <v>0</v>
          </cell>
          <cell r="DP10">
            <v>0</v>
          </cell>
          <cell r="DQ10">
            <v>10</v>
          </cell>
          <cell r="DR10">
            <v>20</v>
          </cell>
          <cell r="DS10" t="str">
            <v xml:space="preserve">
(1) Nokia states that in 2018 it conducted 364 supply chain audits of which 75 were on-site audits focused on forced labor and the environment. It further states that 38 on-site audits were assessed against its full set of supplier requirements and 251 were assessed against EcoVadis scorecards. It states that the 75 on-site audits represent 4% of its suppliers.
(2)-(3) Not disclosed.
(4) In addition to using internal auditors and an EcoVadis auditing program, Nokia further states that it is "aligned with key elements of the social accountability standard SA8000". 
It states in its 2020 Additional Disclosure that "[a]ll of Nokia CR auditors are trained by Social Accountability International 5 day training course on SA8000 standard [which covers forced labor] that provides guidance on how to spot issues. Furthermore, experienced auditors are training new auditors and sharing the knowledge." However, it does not provide further details on the qualifications of the auditors to detect forced labor.
(5) Nokia discloses instances of non-compliance under a number of categories including child labor, forced labor, freedom of association, discrimination, working hours and remuneration. It also discloses the number of potential risk areas identified and the number of recommendations for improvement for each category. It discloses that as a result of its 2018 audits it found seven cases where it saw a potential risk of forced labor at suppliers in China, India and Mexico.</v>
          </cell>
          <cell r="DT10" t="str">
            <v>(1) *Nokia (13 May 2019), "People and Planet Report 2018", https://www.nokia.com/sites/default/files/2019-05/Nokia_People_and_Planet_Report_2018.pdf, p. 182.
(2)-(3) "People and Planet Report 2018".
(4) *Nokia (approved 27 June 2019), "Modern Slavery Statement", https://www.nokia.com/sites/default/files/2019-07/1191-modern-slavery-statement.pdf, p. 7-8.
*"People and Planet Report 2018", p. 109.
*Nokia (2020), "2020 Additional Disclosure", https://www.business-humanrights.org/sites/default/files/KTC%202020%20ICT%20Benchmark%20-%20Additional%20Disclosure%20-%20Nokia.pdf, p. 7.
(5) *"People and Planet Report 2018", p. 109 and 113.</v>
          </cell>
          <cell r="DU10">
            <v>100</v>
          </cell>
          <cell r="DV10">
            <v>25</v>
          </cell>
          <cell r="DW10">
            <v>25</v>
          </cell>
          <cell r="DX10">
            <v>25</v>
          </cell>
          <cell r="DY10">
            <v>25</v>
          </cell>
          <cell r="DZ10" t="str">
            <v>(1) Nokia states that it requires its suppliers to achieve a minimum score of satisfactory on EcoVadis and that it follows up with suppliers where they score below satisfactory. It also states in its People and Planet Report that it made 1129 recommendations on the basis of its audits and that these are being implemented through corrective action plans. 
It states in its 2020 Additional Disclosure: "Failure to address audit findings in 6 months time affects Supplier Performance Valuation, as audit score is dropped." 
(2) It states, "[a]ll of the corrective actions are reviewed in detail through documented evidence." 
(3) It states: "[i]f corrective actions are not taken, audit is not closed and it affects Supplier Performance Evaluation and can lead to Phase Out of the supplier."
(4) Nokia gives a number of examples of the corrective actions it is implementing from its audit findings, for example in relation to working hours where suppliers established stronger policies, trained staff, and improved projections to reduce overhours. It states that its finding of forced labor "is in the process of closing" and that its recommendation is to pay back employees for training.</v>
          </cell>
          <cell r="EA10" t="str">
            <v>(1) and (4) *Nokia (13 May 2019), "People and Planet Report 2018", https://www.nokia.com/sites/default/files/2019-05/Nokia_People_and_Planet_Report_2018.pdf, p. 109-110.
(1), (2) and (3) Nokia (2020), "2020 Additional Disclosure", https://www.business-humanrights.org/sites/default/files/KTC%202020%20ICT%20Benchmark%20-%20Additional%20Disclosure%20-%20Nokia.pdf, p. 8.</v>
          </cell>
          <cell r="EB10">
            <v>0</v>
          </cell>
          <cell r="EC10">
            <v>50</v>
          </cell>
          <cell r="ED10">
            <v>0</v>
          </cell>
          <cell r="EE10">
            <v>50</v>
          </cell>
          <cell r="EF10" t="str">
            <v>(1) Not disclosed. The company reports that it responds to and investigates all concerns reported through its hotline "promptly and take[s] any necessary corrective actions". It states that all cases can be followed up by reporting parties.
However, it does not disclose further details, such as timeframes, engagement with affected stakeholders, responsible parties, approval procedures, etc. 
(2) Nokia discloses in its Modern Slavery Statement that it found that one of its suppliers in India had not provided its workers with appointment letters detailing the terms and conditions of employment. In this instance it states that it requested the supplier to issue the appointment letters.
It also discloses that in cases where supplier audits identified that worker contracts were not complete (e.g. did not include the amount of working hours and total wage and benefits), this has been corrected.
[It further discloses that it encountered two instances whereby suppliers' workers were obliged to pay back training fees if they left their employment within six months of the training. It states that in this instance it ensured the repayment of these recruitment-related fees to workers.</v>
          </cell>
          <cell r="EG10" t="str">
            <v xml:space="preserve">(1)*Nokia (13 May 2019), "People and Planet Report 2018", https://www.nokia.com/sites/default/files/2019-05/Nokia_People_and_Planet_Report_2018.pdf, p. 96.
*Nokia (2020), "2020 Additional Disclosure", https://www.business-humanrights.org/sites/default/files/KTC%202020%20ICT%20Benchmark%20-%20Additional%20Disclosure%20-%20Nokia.pdf, p. 9.
*Nokia, "Nokia's Buisiness Ethics Helpline", https://secure.ethicspoint.com/domain/media/en/gui/478/index.html. Accessed 7 February 2020.
(2) Nokia (approved 27 June 2019), "Modern Slavery Statement", https://www.nokia.com/sites/default/files/2019-07/1191-modern-slavery-statement.pdf.
*Nokia (13 May 2019), "People and Planet Report 2018", https://www.nokia.com/sites/default/files/2019-05/Nokia_People_and_Planet_Report_2018.pdf, p. 110 and 113-114. </v>
          </cell>
          <cell r="EH10" t="str">
            <v>N/A</v>
          </cell>
          <cell r="EI10" t="str">
            <v>N/A</v>
          </cell>
          <cell r="EJ10" t="str">
            <v>N/A</v>
          </cell>
          <cell r="EK10" t="str">
            <v>N/A</v>
          </cell>
          <cell r="EL10" t="str">
            <v>N/A</v>
          </cell>
          <cell r="EM10" t="str">
            <v>N/A</v>
          </cell>
        </row>
        <row r="11">
          <cell r="A11" t="str">
            <v>Infineon Technologies AG</v>
          </cell>
          <cell r="B11">
            <v>32.912059999999997</v>
          </cell>
          <cell r="C11" t="str">
            <v>Germany</v>
          </cell>
          <cell r="D11" t="str">
            <v>Europe</v>
          </cell>
          <cell r="E11">
            <v>2018</v>
          </cell>
          <cell r="F11" t="str">
            <v>Yes</v>
          </cell>
          <cell r="G11" t="str">
            <v>ETR:IFX</v>
          </cell>
          <cell r="H11">
            <v>100</v>
          </cell>
          <cell r="I11">
            <v>100</v>
          </cell>
          <cell r="J11" t="str">
            <v xml:space="preserve">Infineon Technologies states that it strictly opposes any form of human trafficking and slavery, and does not tolerate any form of forced, bonded, or involuntary prison labor. </v>
          </cell>
          <cell r="K11" t="str">
            <v xml:space="preserve">Infineon Technologies (March 2019), "Slavery and Human Trafficking Statement," https://www.infineon.com/dgdl/Infineon+Slavery+and+Human+Trafficking+Statement_March+2019.pdf?fileId=5546d461694c91a7016981d611190012. Accessed 10 October 2019. </v>
          </cell>
          <cell r="L11">
            <v>50</v>
          </cell>
          <cell r="M11">
            <v>10</v>
          </cell>
          <cell r="N11">
            <v>20</v>
          </cell>
          <cell r="O11">
            <v>0</v>
          </cell>
          <cell r="P11">
            <v>0</v>
          </cell>
          <cell r="Q11">
            <v>20</v>
          </cell>
          <cell r="R11" t="str">
            <v xml:space="preserve">(1) Infineon states that all suppliers shall comply with its Principles of Purchasing. These principles address the prohibition of forced labor, child labor, and discrimination, but do not protect the right to freedom of association and collective bargaining. 
(2) Yes. Home &gt; About Infineon: CSR Supply Chain &gt; Principles of Purchasing 
(3) Not disclosed. The principles are dated October 2014 and it is not clear that the company has reviewed or updated them since then. 
(4) Not disclosed.
(5) The company also states that "each of our suppliers shall ensure that its affiliates, contractors and subcontractors also comply with all requirements described herein." </v>
          </cell>
          <cell r="S11" t="str">
            <v xml:space="preserve">Infineon Technologies (2014), "Principles of Purchasing," https://www.infineon.com/dgdl/Principles+of+Purchasing.pdf?fileId=db3a3043341f67a101343cd1655f1fe0. Accessed 10 October 2019. </v>
          </cell>
          <cell r="T11">
            <v>25</v>
          </cell>
          <cell r="U11">
            <v>25</v>
          </cell>
          <cell r="V11">
            <v>0</v>
          </cell>
          <cell r="W11" t="str">
            <v xml:space="preserve">(1) The company reports that "specialists" at Infineon are responsible for reviewing the corporate social responsibility questionnaires (which include social and human rights criteria) which are distributed to suppliers. No further detail on responsibility for policies and standards relating to forced labor is disclosed. 
(2) Not disclosed. </v>
          </cell>
          <cell r="X11" t="str">
            <v xml:space="preserve">* Infineon Technologies, "CSR Supply Chain Management," https://www.infineon.com/cms/en/about-infineon/sustainability/csr-supply-chain/. Accessed 10 October 2019. 
* Infineon Technologies (March 2019), "Slavery and Human Trafficking Statement," https://www.infineon.com/dgdl/Infineon+Slavery+and+Human+Trafficking+Statement_March+2019.pdf?fileId=5546d461694c91a7016981d611190012. Accessed 10 October 2019. </v>
          </cell>
          <cell r="Y11">
            <v>15</v>
          </cell>
          <cell r="Z11">
            <v>15</v>
          </cell>
          <cell r="AA11">
            <v>0</v>
          </cell>
          <cell r="AB11">
            <v>0</v>
          </cell>
          <cell r="AC11" t="str">
            <v xml:space="preserve">(1) Infineon reports that it has carried out 10,000 hours of training on its Code of Conduct (the business conduct guidelines). It states that this included information related to human rights. It also states that training is delivered to all employees, but "in particular to those with direct responsibility for supply chain management." The Business Conduct Guidelines include the prohibition of forced labor [but do not apply to the company's supply chain.] It does not disclose more specific training on forced labor policies and risks in supply chains for its procurement or sourcing staff. 
(2) Not disclosed. 
(3) Not disclosed. </v>
          </cell>
          <cell r="AD11" t="str">
            <v xml:space="preserve">Infineon Technologies (2018), "Sustainability at Infineon," https://www.infineon.com/dgdl/Sustainability+at+Infineon+2018.pdf?fileId=5546d461673c11be01673c2964ad0000, p. 49. Accessed 10 October 2019. 
Infineon Technologies, "Business Conduct Guidelines," https://www.infineon.com/dgdl/INFIN+Brosch%C3%BCre+BCG+EN_V1.pdf?fileId=5546d46154530942015470cebd78006d. Accessed 10 October 2019. </v>
          </cell>
          <cell r="AE11">
            <v>0</v>
          </cell>
          <cell r="AF11">
            <v>0</v>
          </cell>
          <cell r="AG11">
            <v>0</v>
          </cell>
          <cell r="AH11" t="str">
            <v>Not disclosed.</v>
          </cell>
          <cell r="AI11" t="str">
            <v>N/A</v>
          </cell>
          <cell r="AJ11">
            <v>12.5</v>
          </cell>
          <cell r="AK11">
            <v>0</v>
          </cell>
          <cell r="AL11">
            <v>0</v>
          </cell>
          <cell r="AM11">
            <v>12.5</v>
          </cell>
          <cell r="AN11">
            <v>0</v>
          </cell>
          <cell r="AO11" t="str">
            <v xml:space="preserve">(1) Not disclosed. 
(2) Not disclosed. 
(3) Infineon reports that it is a member of the Responsible Minerals Initiative, and as such has processes in place for tracing raw materials in its supply chains. However, it does not disclose the sourcing countries of raw materials at risk of forced labor. 
(4) Not disclosed. </v>
          </cell>
          <cell r="AP11" t="str">
            <v xml:space="preserve">Infineon Technologies (2018), "Sustainability at Infineon," https://www.infineon.com/dgdl/Sustainability+at+Infineon+2018.pdf?fileId=5546d461673c11be01673c2964ad0000, p. 36. Accessed 10 October 2019. </v>
          </cell>
          <cell r="AQ11">
            <v>0</v>
          </cell>
          <cell r="AR11">
            <v>0</v>
          </cell>
          <cell r="AS11">
            <v>0</v>
          </cell>
          <cell r="AT11" t="str">
            <v>(1) Not disclosed. The company discloses that it carried out an evaluation of the human rights risks in the top five countries of its supply chain in 2018 (names of countries are not disclosed). It reports that it applied indices including the Democracy Index, Human Development Index, and Corruption Perceptions Index. It does not disclose any information as to how this assessment focused on forced labor risks. 
(2) Not disclosed. Infineon Technologies states that its assessment did not find any substantial human rights risks in the five countries analyzed, and provides no further detail.</v>
          </cell>
          <cell r="AU11" t="str">
            <v xml:space="preserve">Infineon Technologies (2018), "Sustainability at Infineon," https://www.infineon.com/dgdl/Sustainability+at+Infineon+2018.pdf?fileId=5546d461673c11be01673c2964ad0000, p. 37. Accessed 10 October 2019. </v>
          </cell>
          <cell r="AV11">
            <v>12.5</v>
          </cell>
          <cell r="AW11">
            <v>12.5</v>
          </cell>
          <cell r="AX11">
            <v>0</v>
          </cell>
          <cell r="AY11">
            <v>0</v>
          </cell>
          <cell r="AZ11">
            <v>0</v>
          </cell>
          <cell r="BA11" t="str">
            <v xml:space="preserve">(1) Infineon discloses a supplier code of conduct concerning the responsible sourcing of conflict minerals. It reports that it is a member of the Responsible Mineral Initiative and has adopted a standardized process in its organization based on the OECD Due Diligence Guidance [the guidance includes some assessment of forced labor risks]. It states that it identified 100% of potential suppliers of conflict minerals and all were evaluated. It states that it asks suppliers to purchase raw mateirals only from smelters that meet RMAP requirements. However the company does not provide further information as to how it addresses forced labor risks specifically at raw material level. 
(2) Not disclosed. 
(3) Not disclosed. The company states that it has a supplier management portal which is used for supplier evaluation. It states "compliance with our requirements in the area of corporate social responsibility is highly relevant when selecting new suppliers, evaluating existing suppliers, and also for further supplier development." However, it does not disclose further information as to whether it rewards suppliers with good supply chain labor practices.
(4) Not disclosed. </v>
          </cell>
          <cell r="BB11" t="str">
            <v xml:space="preserve">(1) *Infineon, "Supplier Code of Conduct concerning the Responsible Sourcing of Conflict Minerals," https://www.infineon.com/dgdl/IFX+Supplier+Conflict+Minerals+Code+2018-09_final.pdf?fileId=5546d461658b89890165c3a140250007. Accessed 10 October 2019. 
*Infineon Technologies (2018), "Sustainability at Infineon," https://www.infineon.com/dgdl/Sustainability+at+Infineon+2018.pdf?fileId=5546d461673c11be01673c2964ad0000, p. 36. Accessed 10 October 2019. 
(3) Infineon Technologies (March 2019), "Slavery and Human Trafficking Statement," https://www.infineon.com/dgdl/Infineon+Slavery+and+Human+Trafficking+Statement_March+2019.pdf?fileId=5546d461694c91a7016981d611190012. Accessed 10 October 2019. </v>
          </cell>
          <cell r="BC11">
            <v>50</v>
          </cell>
          <cell r="BD11">
            <v>50</v>
          </cell>
          <cell r="BE11" t="str">
            <v xml:space="preserve">The company states that "compliance with our requirements in the areas of environmental protection, occupational safety and health as well as CSR are highly relevant when selecting new suppliers, evaluating existing suppliers, and also for future supplier development." 
It states that more than 100 new suppliers, and subsidiaries of existing suppliers, are categorized according to their products and services. It states the suppliers will be given questionnaires which will cover varying topics depending on how the supplier is categorized.  It states that suppliers will not be approved unless their evaluation is successful. 
The company also states that its CSR questionnaires include "social and human rights questions." It is implied therefore implied that the new supplier questionnaire includes forced labor. However, the company does not disclose any further detail or outcomes of this process. </v>
          </cell>
          <cell r="BF11" t="str">
            <v xml:space="preserve">*Infineon Technologies (2018), "Sustainability at Infineon," https://www.infineon.com/dgdl/Sustainability+at+Infineon+2018.pdf?fileId=5546d461673c11be01673c2964ad0000, p. 32. Accessed 10 October 2019. 
*Infineon Technologies (March 2019), "Slavery and Human Trafficking Statement," https://www.infineon.com/dgdl/Infineon+Slavery+and+Human+Trafficking+Statement_March+2019.pdf?fileId=5546d461694c91a7016981d611190012. Accessed 10 October 2019. </v>
          </cell>
          <cell r="BG11">
            <v>0</v>
          </cell>
          <cell r="BH11">
            <v>0</v>
          </cell>
          <cell r="BI11">
            <v>0</v>
          </cell>
          <cell r="BJ11">
            <v>0</v>
          </cell>
          <cell r="BK11" t="str">
            <v xml:space="preserve">(1) Not diclosed. The company states "our new main suppliers are contractually obliged to uphold our environmental, occupational safety and health as well as CSR commitments." It is not clear that this includes the company's Principles of Purchasing. 
(2-3) Not disclosed. </v>
          </cell>
          <cell r="BL11" t="str">
            <v xml:space="preserve">Infineon Technologies (2018), "Sustainability at Infineon," https://www.infineon.com/dgdl/Sustainability+at+Infineon+2018.pdf?fileId=5546d461673c11be01673c2964ad0000, p. 33. Accessed 10 October 2019. </v>
          </cell>
          <cell r="BM11">
            <v>0</v>
          </cell>
          <cell r="BN11">
            <v>0</v>
          </cell>
          <cell r="BO11">
            <v>0</v>
          </cell>
          <cell r="BP11">
            <v>0</v>
          </cell>
          <cell r="BQ11" t="str">
            <v>Not disclosed.</v>
          </cell>
          <cell r="BR11" t="str">
            <v>N/A</v>
          </cell>
          <cell r="BS11">
            <v>0</v>
          </cell>
          <cell r="BT11">
            <v>0</v>
          </cell>
          <cell r="BU11">
            <v>0</v>
          </cell>
          <cell r="BV11" t="str">
            <v>Not disclosed.</v>
          </cell>
          <cell r="BW11" t="str">
            <v>N/A</v>
          </cell>
          <cell r="BX11">
            <v>0</v>
          </cell>
          <cell r="BY11">
            <v>0</v>
          </cell>
          <cell r="BZ11">
            <v>0</v>
          </cell>
          <cell r="CA11" t="str">
            <v>Not disclosed.</v>
          </cell>
          <cell r="CB11" t="str">
            <v>N/A</v>
          </cell>
          <cell r="CC11">
            <v>0</v>
          </cell>
          <cell r="CD11">
            <v>0</v>
          </cell>
          <cell r="CE11">
            <v>0</v>
          </cell>
          <cell r="CF11">
            <v>0</v>
          </cell>
          <cell r="CG11" t="str">
            <v>Not disclosed.</v>
          </cell>
          <cell r="CH11" t="str">
            <v>N/A</v>
          </cell>
          <cell r="CI11">
            <v>0</v>
          </cell>
          <cell r="CJ11">
            <v>0</v>
          </cell>
          <cell r="CK11">
            <v>0</v>
          </cell>
          <cell r="CL11">
            <v>0</v>
          </cell>
          <cell r="CM11">
            <v>0</v>
          </cell>
          <cell r="CN11" t="str">
            <v>Not disclosed.</v>
          </cell>
          <cell r="CO11" t="str">
            <v>N/A</v>
          </cell>
          <cell r="CP11">
            <v>0</v>
          </cell>
          <cell r="CQ11">
            <v>0</v>
          </cell>
          <cell r="CR11">
            <v>0</v>
          </cell>
          <cell r="CS11">
            <v>0</v>
          </cell>
          <cell r="CT11">
            <v>0</v>
          </cell>
          <cell r="CU11" t="str">
            <v>Not disclosed.</v>
          </cell>
          <cell r="CV11" t="str">
            <v>N/A</v>
          </cell>
          <cell r="CW11">
            <v>0</v>
          </cell>
          <cell r="CX11">
            <v>0</v>
          </cell>
          <cell r="CY11">
            <v>0</v>
          </cell>
          <cell r="CZ11">
            <v>0</v>
          </cell>
          <cell r="DA11">
            <v>0</v>
          </cell>
          <cell r="DB11">
            <v>0</v>
          </cell>
          <cell r="DC11" t="str">
            <v xml:space="preserve">(1) Not disclosed. Infineon states that its integrity line, which is publicly available, is available to employees, suppliers, customers, and other third parties.  However, it is not clear that the mechanism is intended for handling allegations of human rights violations in the supply chains. It states that the mechanism can be used to report "possible violations of national regulations or internal guidelines" and therefore appears to be intended for internal purposes. 
[The integrity line online portal has a section on which topics reports can be submitted on, which includes a number of ethics-related topics but does not address the company's supply chain standards or any human rights related topics.] 
(2) Not disclosed. Infineon states that the hotline "considers local languages" but it is not clear that any steps are taken to communicate the mechanism to suppliers' workers. 
(3-5) Not disclosed. </v>
          </cell>
          <cell r="DD11" t="str">
            <v xml:space="preserve">Infineon Technologies (March 2019), "Slavery and Human Trafficking Statement," https://www.infineon.com/dgdl/Infineon+Slavery+and+Human+Trafficking+Statement_March+2019.pdf?fileId=5546d461694c91a7016981d611190012. Accessed 10 October 2019. 
Infineon, "Integrity Line," https://www.bkms-system.net/bkwebanon/report/clientInfo?cin=9inf6&amp;language=eng. Accessed 11 October 2019. </v>
          </cell>
          <cell r="DE11">
            <v>0</v>
          </cell>
          <cell r="DF11">
            <v>0</v>
          </cell>
          <cell r="DG11">
            <v>0</v>
          </cell>
          <cell r="DH11">
            <v>0</v>
          </cell>
          <cell r="DI11">
            <v>0</v>
          </cell>
          <cell r="DJ11">
            <v>0</v>
          </cell>
          <cell r="DK11" t="str">
            <v xml:space="preserve">(1) Not disclosed. Infineon states that it has not used unannounced audits. 
(2) Not disclosed. The company reports that it "reserves the right to audit a supplier" if it does not have answers which it deems acceptable to a CSR questionnaire "which includes social and human rights questionnaires." It does not disclose evidence that audits that focus on forced labor have been undertaken or whether audits include a review of relevant documents that detail labor conditions, such as wage slips, information on labor recruiters, contracts, etc.
(3-5) Not disclosed. </v>
          </cell>
          <cell r="DL11" t="str">
            <v xml:space="preserve">(1)-(2) Infineon Technologies (March 2019), "Slavery and Human Trafficking Statement," https://www.infineon.com/dgdl/Infineon+Slavery+and+Human+Trafficking+Statement_March+2019.pdf?fileId=5546d461694c91a7016981d611190012. Accessed 10 October 2019. </v>
          </cell>
          <cell r="DM11">
            <v>0</v>
          </cell>
          <cell r="DN11">
            <v>0</v>
          </cell>
          <cell r="DO11">
            <v>0</v>
          </cell>
          <cell r="DP11">
            <v>0</v>
          </cell>
          <cell r="DQ11">
            <v>0</v>
          </cell>
          <cell r="DR11">
            <v>0</v>
          </cell>
          <cell r="DS11" t="str">
            <v xml:space="preserve">(1-3) Not disclosed.
(4) Not disclosed. The company states that it has not used independent or third party audits. 
(5) Not disclosed. </v>
          </cell>
          <cell r="DT11" t="str">
            <v xml:space="preserve">(4) Infineon Technologies (March 2019), "Slavery and Human Trafficking Statement," https://www.infineon.com/dgdl/Infineon+Slavery+and+Human+Trafficking+Statement_March+2019.pdf?fileId=5546d461694c91a7016981d611190012. Accessed 10 October 2019. </v>
          </cell>
          <cell r="DU11">
            <v>0</v>
          </cell>
          <cell r="DV11">
            <v>0</v>
          </cell>
          <cell r="DW11">
            <v>0</v>
          </cell>
          <cell r="DX11">
            <v>0</v>
          </cell>
          <cell r="DY11">
            <v>0</v>
          </cell>
          <cell r="DZ11" t="str">
            <v xml:space="preserve">(1) Not disclosed. The company reports that if it identifies deviations in supplier CSR questionnaires, "which include social and human rights questions" it states these will be discussed directly with the supplier. It discloses that where deviations could mean a risk for Infineon, they are classified as a "red light" the supplier cannot be registered for business with Infineon, and must take measures to resolve the issues. However, it does not disclose a corrective action process for suppliers.
(2) Not disclosed. It is not clear how corrective actions are verified - the company states that suppliers will be blocked "until those measures are positively assessed by the experts" but does not make clear how re-assessment takes place. 
(3) Not disclosed. The company reports that it may terminate business relationships where standards are not met, but does not make clear the consequences where corrective actions have not been taken. 
(4) Not disclosed. </v>
          </cell>
          <cell r="EA11" t="str">
            <v xml:space="preserve">*Infineon Technologies (March 2019), "Slavery and Human Trafficking Statement," https://www.infineon.com/dgdl/Infineon+Slavery+and+Human+Trafficking+Statement_March+2019.pdf?fileId=5546d461694c91a7016981d611190012. Accessed 10 October 2019. 
*Infineon Technologies, "Supplier Management," https://www.infineon.com/cms/en/about-infineon/company/purchasing/supplier-management/. Accessed 10 October 2019. </v>
          </cell>
          <cell r="EB11">
            <v>1</v>
          </cell>
          <cell r="EC11">
            <v>0</v>
          </cell>
          <cell r="ED11">
            <v>0</v>
          </cell>
          <cell r="EE11" t="str">
            <v>N/A</v>
          </cell>
          <cell r="EF11" t="str">
            <v xml:space="preserve">(1) Not disclosed. The company states that its compliance officer looks into reports made to its online portal. However, no detail is disclosed as to the process for providing remedy, or timeframes for dealing with allegations. </v>
          </cell>
          <cell r="EG11" t="str">
            <v xml:space="preserve">Infineon Technologies, "Business Conduct Guidelines," https://www.infineon.com/dgdl/INFIN+Brosch%C3%BCre+BCG+EN_V1.pdf?fileId=5546d46154530942015470cebd78006d, p. 24. Accessed 10 October 2019. </v>
          </cell>
          <cell r="EH11" t="str">
            <v>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v>
          </cell>
          <cell r="EI11">
            <v>0</v>
          </cell>
          <cell r="EJ11">
            <v>0</v>
          </cell>
          <cell r="EK11">
            <v>0</v>
          </cell>
          <cell r="EL11" t="str">
            <v xml:space="preserve">(2) Not disclosed. Infineon states that "the cases described are not consistent with ourself-commitment and requirements towards our supply chain." It states that it has addressed the concerns to the supplier. However, it is not clear that it has engaged with the affected stakeholders in the allegation. 
(3) Not disclosed. The company does not report any outcomes of remedy for the workers. 
(4) Not disclosed. </v>
          </cell>
          <cell r="EM11" t="str">
            <v xml:space="preserve">Danwatch (2019), "Forced labor behind European electronics," https://danwatch.dk/en/undersoegelse/forced-labour-behind-european-electronics/. Accessed 11 October 2019. </v>
          </cell>
        </row>
        <row r="12">
          <cell r="A12" t="str">
            <v>Canon Inc.</v>
          </cell>
          <cell r="B12">
            <v>42.976910000000004</v>
          </cell>
          <cell r="C12" t="str">
            <v>Japan</v>
          </cell>
          <cell r="D12" t="str">
            <v>Asia</v>
          </cell>
          <cell r="E12">
            <v>2016</v>
          </cell>
          <cell r="F12" t="str">
            <v>Yes</v>
          </cell>
          <cell r="G12" t="str">
            <v>TKS:7751</v>
          </cell>
          <cell r="H12">
            <v>100</v>
          </cell>
          <cell r="I12">
            <v>100</v>
          </cell>
          <cell r="J12" t="str">
            <v>Canon's statement on corporate social responsibility sets out its stance on the fundamental responsibilities it must adhere to, including the prohibition of forced labor. It states that it respects these rights in line with the Universal Declaration on Human Rights and the ILO Declaration on Fundamental Principles and Rights at Work. In addition it discloses its Supplier CSR Guidelines which prohibit forced labor.</v>
          </cell>
          <cell r="K12" t="str">
            <v xml:space="preserve">*Canon, "CSR Management", https://global.canon/en/csr/policy/index.html. Accessed 29 August 2019. 
*Canon (July 2018), "Canon Supplier CSR Guidelines", https://global.canon/en/procurement/pdf/suppliercsrguidelines-en.pdf. Accessed 28 August 2019. </v>
          </cell>
          <cell r="L12">
            <v>60</v>
          </cell>
          <cell r="M12">
            <v>10</v>
          </cell>
          <cell r="N12">
            <v>20</v>
          </cell>
          <cell r="O12">
            <v>10</v>
          </cell>
          <cell r="P12">
            <v>0</v>
          </cell>
          <cell r="Q12">
            <v>20</v>
          </cell>
          <cell r="R12" t="str">
            <v xml:space="preserve">(1) Canon discloses Supplier CSR Guidelines which prohibit forced labor, child labor, and discrimination. However, the Guidelines do not protect freedom of association according to international standards, limiting this only to promotion of "sincere dialogue between employees and management in accordance with the laws and regulations of the country/region of location".
(2) Yes. Home &gt; About Canon &gt; Procurement information &gt; Supplier CSR Guidelines.
(3) The company states that the guidelines were published in May 2018 and a small update was made in July 2018. It does not otherwise outline a review or update process. 
(4) Not disclosed.
(5) The company states "we also ask that you request to your suppliers that they, too, understand these Guidelines and put them into practice." It also states within the Guidelines: "request to your suppliers that they cooperate with initiatives for social responsibility, including those that concern human rights, labor, safety, legal compliance, the environment and product quality/safety." </v>
          </cell>
          <cell r="S12" t="str">
            <v>(1-3) Canon (July 2018), "Canon Supplier CSR Guidelines", https://global.canon/en/procurement/pdf/suppliercsrguidelines-en.pdf. Accessed 28 August 2019. 
(5) *Canon, "Canon's Supply Chain and the Fulfillment of its Social Responsibility", https://global.canon/en/csr/operating/procurement.html. Accessed 28 August 2019. 
*"Canon Supplier CSR Guidelines", p. 5.</v>
          </cell>
          <cell r="T12">
            <v>25</v>
          </cell>
          <cell r="U12">
            <v>25</v>
          </cell>
          <cell r="V12">
            <v>0</v>
          </cell>
          <cell r="W12" t="str">
            <v>(1) Canon reports that its procurement divisions "periodically review and evaluate the social responsibility" of its suppliers. No further detail is given. 
It also reports that it has a CSR division who are responsible for coordinating CSR-related activities across the business, however it is not clear that they are responsible for supply chain policies on forced labor. 
(2) Not disclosed.</v>
          </cell>
          <cell r="X12" t="str">
            <v xml:space="preserve">(1) *Canon, "Canon's Supply Chain and the Fulfillment of its Social Responsibility", https://global.canon/en/csr/operating/procurement.html. Accessed 28 August 2019. 
*Canon, "CSR Management", https://global.canon/en/csr/policy/index.html. Accessed 29 August 2019. </v>
          </cell>
          <cell r="Y12">
            <v>0</v>
          </cell>
          <cell r="Z12">
            <v>0</v>
          </cell>
          <cell r="AA12">
            <v>0</v>
          </cell>
          <cell r="AB12">
            <v>0</v>
          </cell>
          <cell r="AC12" t="str">
            <v xml:space="preserve">(1) Not disclosed. Canon states that it trains newly appointed managers on the company's CSR initiatives and on CSR trends. Canon also reports that its CSR division general manager delivers briefings on CSR-related topics. However, it is not clear that this includes training on forced labor in supply chains or who the briefings are delivered to (i.e. relevant staff such as procurement). 
(2) Not disclosed.
(3) Not disclosed. </v>
          </cell>
          <cell r="AD12" t="str">
            <v xml:space="preserve">*Canon (2019), "Sustainability Report", https://global.canon/en/csr/report/pdf/canon-sus-2019-e.pdf, p. 42. Accessed 30 August 2019.
*Canon, "CSR Management", https://global.canon/en/csr/policy/index.html. Accessed 29 August 2019. </v>
          </cell>
          <cell r="AE12">
            <v>25</v>
          </cell>
          <cell r="AF12">
            <v>0</v>
          </cell>
          <cell r="AG12">
            <v>25</v>
          </cell>
          <cell r="AH12" t="str">
            <v>(1) Not disclosed.
(2) Canon discloses that it has committed to membership of the Responsible Business Alliance, which includes focus on eradicating forced labor. It does not disclose how it actively participates in this initiative. [As of 4 April 2020, the company is listed on RBA's member page.]
[Canon reports that it is a member of the Responsible Minerals Initiative, Japan Electronics and Information Technology Industries Association (JEITA), World Business Council for Sustainable Development,  CSR Europe, Council for Better Corporate Citizenship. 
It does not disclose details of its engagement with these initiatives, and does not disclose whether forced labor is addressed through such engagements.]</v>
          </cell>
          <cell r="AI12" t="str">
            <v>*Canon (2017), "KnowTheChain engagement questions", https://www.business-humanrights.org/sites/default/files/KnowTheChain%20-%20ICT%20Sector%20Engagement%20Questions_Canon.pdf. Accessed 29 August 2019. 
*Canon (December 2019), "Canon commits to membership of the Responsible Business Alliance," https://global.canon/en/csr/news/20191225.html. Accessed 3 February 2020. 
[Responsible Business Alliance, "Members," http://www.responsiblebusiness.org/about/members/. Accessed 3 April 2020.</v>
          </cell>
          <cell r="AJ12">
            <v>50</v>
          </cell>
          <cell r="AK12">
            <v>0</v>
          </cell>
          <cell r="AL12">
            <v>25</v>
          </cell>
          <cell r="AM12">
            <v>25</v>
          </cell>
          <cell r="AN12">
            <v>0</v>
          </cell>
          <cell r="AO12" t="str">
            <v xml:space="preserve">(1) Not disclosed.
(2) Canon discloses a list of smelters and refiners identified in its supply chains, including the countries in which they are based. 
(3) Canon's conflict minerals report also includes a list of potential sourcing countries of 3TG sourced by its suppliers. 
(4) Not disclosed. </v>
          </cell>
          <cell r="AP12" t="str">
            <v xml:space="preserve">Canon (2019), "Canon Inc. Conflict Minerals Report", https://www.sec.gov/Archives/edgar/data/16988/000119312519160164/d714824dex101.htm. Accessed 29 August 2019. </v>
          </cell>
          <cell r="AQ12">
            <v>0</v>
          </cell>
          <cell r="AR12">
            <v>0</v>
          </cell>
          <cell r="AS12">
            <v>0</v>
          </cell>
          <cell r="AT12" t="str">
            <v xml:space="preserve">Not disclosed.
The company states that it conducts surveys of its supply chains on an annual basis. The survey is built based on ILO standards and the standards in the RBA Code of Conduct. It states that no problems relating to forced or child labor were found via its surveys in 2018. 
However, the company does not conduct a comprehensive forced labor risk assessment of its supply chains, i.e. in order to identify countries or tiers of high risk in its supply chains. </v>
          </cell>
          <cell r="AU12" t="str">
            <v xml:space="preserve">Canon (2019), "Sustainability Report 2019", https://global.canon/en/csr/report/pdf/canon-sus-2019-e-15.pdf, p. 45 and 48. Accessed 28 August 2019. </v>
          </cell>
          <cell r="AV12">
            <v>12.5</v>
          </cell>
          <cell r="AW12">
            <v>12.5</v>
          </cell>
          <cell r="AX12">
            <v>0</v>
          </cell>
          <cell r="AY12">
            <v>0</v>
          </cell>
          <cell r="AZ12">
            <v>0</v>
          </cell>
          <cell r="BA12" t="str">
            <v xml:space="preserve">(1) The company states that it designed its due diligence measures for sourcing conflict minerals in accordance with the OECD’s Due Diligence Guidance and that it compared countries identified through the reasonable country of origin enquiry against a list validated by the Responsible Minerals Assurance Process of the RMI, which includes an assessment of forced labor risks. It reports that 252 smelters or refiners were found to be RMAP compliant, six were active, and the remaining 64 were not RMAP conformant or active. It does not disclose the steps it is taking to address forced labor risks at raw material level beyond this. 
(2)-(4) Not disclosed. </v>
          </cell>
          <cell r="BB12" t="str">
            <v xml:space="preserve">(1) Canon (2019), "Canon Inc. Conflict Minerals Report", https://www.sec.gov/Archives/edgar/data/16988/000119312519160164/d714824dex101.htm. Accessed 29 August 2019. </v>
          </cell>
          <cell r="BC12">
            <v>50</v>
          </cell>
          <cell r="BD12">
            <v>50</v>
          </cell>
          <cell r="BE12" t="str">
            <v xml:space="preserve">Canon discloses that new suppliers are reviewed for whether they meet its requirements, including human rights and labor. This takes place prior to entering into a purchase agreement with the supplier. In its additional disclosure, the company reports that the review includes RBA criteria, and therefore forced labor.
The company does not give further detail on this process or report on its outcomes. </v>
          </cell>
          <cell r="BF12" t="str">
            <v xml:space="preserve">*Canon (2019), "Sustainability Report", https://global.canon/en/csr/report/pdf/canon-sus-2019-e.pdf, p. 45. Accessed 30 August 2019.
*Canon (March 2018), "Additional Disclosure", https://www.business-humanrights.org/sites/default/files/2018-03%20KTC%20ICT_Additional%20disclosure%202018_Canon_v2.pdf. Accessed 30 August 2019. </v>
          </cell>
          <cell r="BG12">
            <v>0</v>
          </cell>
          <cell r="BH12">
            <v>0</v>
          </cell>
          <cell r="BI12">
            <v>0</v>
          </cell>
          <cell r="BJ12">
            <v>0</v>
          </cell>
          <cell r="BK12" t="str">
            <v>Not disclosed.</v>
          </cell>
          <cell r="BL12" t="str">
            <v>N/A</v>
          </cell>
          <cell r="BM12">
            <v>0</v>
          </cell>
          <cell r="BN12">
            <v>0</v>
          </cell>
          <cell r="BO12">
            <v>0</v>
          </cell>
          <cell r="BP12">
            <v>0</v>
          </cell>
          <cell r="BQ12" t="str">
            <v>Not disclosed.</v>
          </cell>
          <cell r="BR12" t="str">
            <v>N/A</v>
          </cell>
          <cell r="BS12">
            <v>0</v>
          </cell>
          <cell r="BT12">
            <v>0</v>
          </cell>
          <cell r="BU12">
            <v>0</v>
          </cell>
          <cell r="BV12" t="str">
            <v>Not disclosed.</v>
          </cell>
          <cell r="BW12" t="str">
            <v>N/A</v>
          </cell>
          <cell r="BX12">
            <v>0</v>
          </cell>
          <cell r="BY12">
            <v>0</v>
          </cell>
          <cell r="BZ12">
            <v>0</v>
          </cell>
          <cell r="CA12" t="str">
            <v>Not disclosed.</v>
          </cell>
          <cell r="CB12" t="str">
            <v>N/A</v>
          </cell>
          <cell r="CC12">
            <v>0</v>
          </cell>
          <cell r="CD12">
            <v>0</v>
          </cell>
          <cell r="CE12">
            <v>0</v>
          </cell>
          <cell r="CF12">
            <v>0</v>
          </cell>
          <cell r="CG12" t="str">
            <v>Not disclosed.</v>
          </cell>
          <cell r="CH12" t="str">
            <v>N/A</v>
          </cell>
          <cell r="CI12">
            <v>0</v>
          </cell>
          <cell r="CJ12">
            <v>0</v>
          </cell>
          <cell r="CK12">
            <v>0</v>
          </cell>
          <cell r="CL12">
            <v>0</v>
          </cell>
          <cell r="CM12">
            <v>0</v>
          </cell>
          <cell r="CN12" t="str">
            <v>Not disclosed.</v>
          </cell>
          <cell r="CP12">
            <v>0</v>
          </cell>
          <cell r="CQ12">
            <v>0</v>
          </cell>
          <cell r="CR12">
            <v>0</v>
          </cell>
          <cell r="CS12">
            <v>0</v>
          </cell>
          <cell r="CT12">
            <v>0</v>
          </cell>
          <cell r="CU12" t="str">
            <v>Not disclosed.</v>
          </cell>
          <cell r="CV12" t="str">
            <v>N/A</v>
          </cell>
          <cell r="CW12">
            <v>20</v>
          </cell>
          <cell r="CX12">
            <v>20</v>
          </cell>
          <cell r="CY12">
            <v>0</v>
          </cell>
          <cell r="CZ12">
            <v>0</v>
          </cell>
          <cell r="DA12">
            <v>0</v>
          </cell>
          <cell r="DB12">
            <v>0</v>
          </cell>
          <cell r="DC12" t="str">
            <v xml:space="preserve">(1) Within its Supplier CSR Guidelines, Canon states that anyone with concerns about human rights, labor, or other issues in its supply chains, including forced labor, they should use its "Feedback on CSR activities" webpage to submit their concerns. It reports that it will conduct an investigation based on what is reported. The submission form is publicly available and as such can be used by suppliers' workers and relevant stakeholders such as labor NGOs. 
(2)-(5) Not disclosed. </v>
          </cell>
          <cell r="DD12" t="str">
            <v xml:space="preserve">(1) *Canon, "Inquiries about CSR activities", https://global.canon/en/contact/csr/csr-form-e.html. Accessed 28 August 2019. 
*Canon (July 2018), "Canon Supplier CSR Guidelines", https://global.canon/en/procurement/pdf/suppliercsrguidelines-en.pdf, p. 6. Accessed 28 August 2019. </v>
          </cell>
          <cell r="DE12">
            <v>10</v>
          </cell>
          <cell r="DF12">
            <v>0</v>
          </cell>
          <cell r="DG12">
            <v>10</v>
          </cell>
          <cell r="DH12">
            <v>0</v>
          </cell>
          <cell r="DI12">
            <v>0</v>
          </cell>
          <cell r="DJ12">
            <v>0</v>
          </cell>
          <cell r="DK12" t="str">
            <v>The company states that it conducts an annual survey of its suppliers, which incorporates criteria from the RBA Code.
Canon also reports that procurement staff may "periodically review and evaluate the social responsibility of these suppliers" but does not disclose further details. 
(1) Not disclosed.
(2) As stated above, the company monitors suppliers. However, it is unclear whether this includes a review of documents that detail labor conditions, such as wage slips, information on labor recruiters, contracts, etc.
(3)-(5) Not disclosed.</v>
          </cell>
          <cell r="DL12" t="str">
            <v>Note:*Canon (2019), "Sustainability Report 2019", https://global.canon/en/csr/report/pdf/canon-sus-2019-e-15.pdf, p. 45. Accessed 28 August 2019. 
*Canon, "Canon's Supply Chain and the Fulfillment of its Social Responsibility", https://global.canon/en/csr/operating/procurement.html. Accessed 28 August 2019. 
(2)*"Sustainability Report 2019", p. 45.
*"Canon's Supply Chain and the Fulfillment of its Social Responsibility".</v>
          </cell>
          <cell r="DM12">
            <v>0</v>
          </cell>
          <cell r="DN12">
            <v>0</v>
          </cell>
          <cell r="DO12">
            <v>0</v>
          </cell>
          <cell r="DP12">
            <v>0</v>
          </cell>
          <cell r="DQ12">
            <v>0</v>
          </cell>
          <cell r="DR12">
            <v>0</v>
          </cell>
          <cell r="DS12" t="str">
            <v xml:space="preserve">Not disclosed. </v>
          </cell>
          <cell r="DT12" t="str">
            <v>N/A</v>
          </cell>
          <cell r="DU12">
            <v>0</v>
          </cell>
          <cell r="DV12">
            <v>0</v>
          </cell>
          <cell r="DW12">
            <v>0</v>
          </cell>
          <cell r="DX12">
            <v>0</v>
          </cell>
          <cell r="DY12">
            <v>0</v>
          </cell>
          <cell r="DZ12" t="str">
            <v>Not disclosed.
Canon states that it may terminate business with suppliers if they "fail to abide by laws and ordinances covering such areas as human rights and labor." However, it does not disclose how it works with suppliers to put corrective actions in place. 
The company also reports within its Guidelines that where problems are found "we may administer guidance, education, etc. geared to remedying those problems, and ask for your cooperation in that regard" but provides no further detail and whether such processes have been carried out. 
(1)-(4) Not disclosed.</v>
          </cell>
          <cell r="EA12" t="str">
            <v xml:space="preserve">*Canon, "Canon's Supply Chain and the Fulfillment of its Social Responsibility", https://global.canon/en/csr/operating/procurement.html. Accessed 28 August 2019. 
*Canon (July 2018), "Canon Supplier CSR Guidelines", https://global.canon/en/procurement/pdf/suppliercsrguidelines-en.pdf, p. 6. Accessed 28 August 2019. </v>
          </cell>
          <cell r="EB12">
            <v>0</v>
          </cell>
          <cell r="EC12">
            <v>0</v>
          </cell>
          <cell r="ED12">
            <v>0</v>
          </cell>
          <cell r="EE12">
            <v>0</v>
          </cell>
          <cell r="EF12" t="str">
            <v xml:space="preserve">(1) Not disclosed. Canon states that it will investigate grievances submitted to its inquiry page, but gives no further detail, such as timeframes, engagement with affected stakeholders, responsible parties, approval procedures, etc. 
(2) Not disclosed. </v>
          </cell>
          <cell r="EG12" t="str">
            <v xml:space="preserve">Canon (July 2018), "Canon Supplier CSR Guidelines", https://global.canon/en/procurement/pdf/suppliercsrguidelines-en.pdf, p. 6. Accessed 28 August 2019. </v>
          </cell>
          <cell r="EH12" t="str">
            <v>N/A</v>
          </cell>
          <cell r="EI12" t="str">
            <v>N/A</v>
          </cell>
          <cell r="EJ12" t="str">
            <v>N/A</v>
          </cell>
          <cell r="EK12" t="str">
            <v>N/A</v>
          </cell>
          <cell r="EL12" t="str">
            <v>N/A</v>
          </cell>
          <cell r="EM12" t="str">
            <v>N/A</v>
          </cell>
        </row>
        <row r="13">
          <cell r="A13" t="str">
            <v>Fujifilm Holdings Corp.</v>
          </cell>
          <cell r="B13">
            <v>16.664639999999999</v>
          </cell>
          <cell r="C13" t="str">
            <v>Japan</v>
          </cell>
          <cell r="D13" t="str">
            <v>Asia</v>
          </cell>
          <cell r="E13">
            <v>2020</v>
          </cell>
          <cell r="F13" t="str">
            <v>No</v>
          </cell>
          <cell r="G13" t="str">
            <v>TKS:4901</v>
          </cell>
          <cell r="H13" t="str">
            <v>n/a</v>
          </cell>
          <cell r="I13" t="str">
            <v>n/a</v>
          </cell>
          <cell r="J13" t="str">
            <v>n/a</v>
          </cell>
          <cell r="K13" t="str">
            <v>n/a</v>
          </cell>
          <cell r="L13">
            <v>20</v>
          </cell>
          <cell r="M13">
            <v>20</v>
          </cell>
          <cell r="N13" t="str">
            <v>n/a</v>
          </cell>
          <cell r="O13" t="str">
            <v>n/a</v>
          </cell>
          <cell r="P13" t="str">
            <v>n/a</v>
          </cell>
          <cell r="Q13" t="str">
            <v>n/a</v>
          </cell>
          <cell r="R13" t="str">
            <v>(1) Fujifilm CSR Procurement Guideline for Suppliers (v 1, June 2015) states that it "requests" suppliers to comply with CSR requirements. Fujifilm CSR Procurement Guideline for Suppliers is posted on the Japanese corporate website but not the global corporate website. On the Japanese corporate website, the document is available in English, Japanese, and Chinese. The code includes respect for human rights, and the company calls out specifically individual rights including forced labor, child labor (as defined by ILO), discrimination, and the right to freedom of association and collective bargaining. The code includes a checklist for each item.</v>
          </cell>
          <cell r="S13" t="str">
            <v>(1) Fujifilm Holdings (June 2015), "Fujifilm CSR Procurement Guideline for Suppliers", https://www.fujifilm.co.jp/corporate/environment/procurement/concept/pack/pdf/index_pdf_02_en.pdf, p. 3.</v>
          </cell>
          <cell r="T13">
            <v>0</v>
          </cell>
          <cell r="U13">
            <v>0</v>
          </cell>
          <cell r="V13">
            <v>0</v>
          </cell>
          <cell r="W13" t="str">
            <v xml:space="preserve">(1) Not disclosed. Fujifilm states that the CSR Committee headed by the President approved the establishment of a Human Rights Statement (which includes the ILO core labor standards and makes reference to supply chains) in June 2018. It does not provide further details on the responsibilities of this committee and whether its responsibilities extend to overseeing the company's supply chain policies that address forced labor and human trafficking. 
[Fujifilm reports that as part of Fuji Xerox's efforts, "expert teams from the department of procurement, personnel, and environment, etc." visit suppliers to identify any CSR risks and provide advice and support for improvement." Fuji Xerox is a joint venture between Fuji Holdings (75% shares) and Xerox Limited (25%). However, this is related to one joint venture only.]
(2) Not disclosed. Fujilfilm states that the CSR Committee reports to the Board of Directors but does not explicitly disclose whether a board member or board committee has been tasked with oversight of its supply chain policies related to forced labor and human trafficking. </v>
          </cell>
          <cell r="X13" t="str">
            <v xml:space="preserve">(1) Fujifilm (October 2018), "2018 Sustainability Report", https://www.fujifilm.com/sustainability/report/pdf/index/ff_sr_2018_en_all_a4.pdf, p. 44.
Fujifilm, "Our Approach to CSR and Related Policies", https://www.fujifilm.com/sustainability/approach/. Accessed 14 October 2019. 
Fujifilm (October 2018), "2018 Sustainability Report", https://www.fujifilm.com/sustainability/report/pdf/index/ff_sr_2018_en_all_a4.pdf, p. 46.
Fujifilm Group Human Rights Statement (Revised in April 2019), https://www.fujifilmholdings.com/en/sustainability/vision/human/index.html.
(2) Fujifilm, "Governance", https://www.fujifilmholdings.com/en/sustainability/svp2030/governance/#. Accessed 14 October 2019. </v>
          </cell>
          <cell r="Y13" t="str">
            <v>n/a</v>
          </cell>
          <cell r="Z13" t="str">
            <v>n/a</v>
          </cell>
          <cell r="AA13" t="str">
            <v>n/a</v>
          </cell>
          <cell r="AB13" t="str">
            <v>n/a</v>
          </cell>
          <cell r="AC13" t="str">
            <v>n/a</v>
          </cell>
          <cell r="AD13" t="str">
            <v>n/a</v>
          </cell>
          <cell r="AE13">
            <v>0</v>
          </cell>
          <cell r="AF13">
            <v>0</v>
          </cell>
          <cell r="AG13">
            <v>0</v>
          </cell>
          <cell r="AH13" t="str">
            <v xml:space="preserve">(1) Not disclosed. Fujfilm states that it compiled its lists of human rights risks in the chemical and construction materials industries through discussions with human rights NGOs and other companies in the industry under the stakeholder engagement program conducted by Caux Round Table Japan. (See below for details on the Caux Round Table's Stakeholder Engagement Program.) However, the company does not disclose whether these human rights NGOs operate in countries in which its first-tier suppliers and suppliers below the first tier are located, and whether the engagements cover forced labor.
The company does mention that its primary suppliers are located in Japan, Europe, and United States. 
(2) Not disclosed. Fujifilm has been participating in Caux Round Table's Stakeholder Engagement Program (SHE) since 2012. 
As part of the Caux Round Table's Stakeholder Engagement Program, Fujifilm held dialogues with experts in business and human rights to review its human rights initiatives. Human rights experts included representatives from UNDP and the Institute for Human Rights and Business. The company discloses that it "received positive comment that it [the Human Rights Statement] is well composed." However, Fujifilm also received feedback that it is "expected to provide detailed and easy-to understand descriptions on correction measures and remedies." 
Fujifilm also composed its Human Rights Statement by participating in the Human Rights Due Diligence Working Group under the Global Compact Network Japan. The group "engages in the identification of potential and actual risks, investigating in what part of its business activities such risks are likely to occur, and specifically what and whose human rights issues are likely to be violated, and in the review and implementation of preventive and mitigating measures, as well as in dialogue with third parties, regular reviews of risk assessment and associated activities and information disclosure."
However, it is unclear whether the the Caux Round Table or Global Compact Network Japan focus on eradicating forced labor and human trafficking. Further, the company does not disclose its level of participation in these activities. </v>
          </cell>
          <cell r="AI13" t="str">
            <v xml:space="preserve">(1) Fujifilm, "4.5 Human Rights", https://www.fujifilmholdings.com/en/sustainability/pdf/2019/society.pdf, p. 13.
(2) Fujifilm (October 2018), "2018 Sustainability Report", https://www.fujifilm.com/sustainability/report/pdf/index/ff_sr_2018_en_all_a4.pdf, p. 10. 
Fujifilm, "4.1 Employee Overview",  https://www.fujifilmholdings.com/en/sustainability/pdf/2019/society.pdf, p. 15-16.
 Fujifilm, "4.5 Human Rights", https://www.fujifilmholdings.com/en/sustainability/pdf/2019/society.pdf, p. 12.
</v>
          </cell>
          <cell r="AJ13">
            <v>0</v>
          </cell>
          <cell r="AK13">
            <v>0</v>
          </cell>
          <cell r="AL13" t="str">
            <v>n/a</v>
          </cell>
          <cell r="AM13" t="str">
            <v>n/a</v>
          </cell>
          <cell r="AN13">
            <v>0</v>
          </cell>
          <cell r="AO13" t="str">
            <v xml:space="preserve">(1) Not disclosed. Fujifilm discloses that its primary suppliers operate in Japan, Europe, and the United States. It also states that "the majority of the suppliers of our production materials are Japan-based companies, with other from advanced and emerging countries." However, the company does not disclose the names and addresses of its suppliers.
(4) Not disclosed. Fujifilm does not provide data points on its suppliers' workforce. However, it does provide data on the number of suppliers that conducted self-checks and the results of these assessments. </v>
          </cell>
          <cell r="AP13" t="str">
            <v>(1) Fujifilm, "4.5.4 Prevention and Mitigation of Adverse Impact on Human Rights and Progress", https://www.fujifilmholdings.com/en/sustainability/pdf/2019/society.pdf, p. 14.
Fujifilm, "2.4 Supply Chain Management", https://www.fujifilmholdings.com/en/sustainability/pdf/2019/governance.pdf, p. 13. 
(2) Fujifilm, "2.4 Supply Chain Management", https://www.fujifilmholdings.com/en/sustainability/pdf/2019/governance.pdf, p. 16.</v>
          </cell>
          <cell r="AQ13">
            <v>0</v>
          </cell>
          <cell r="AR13">
            <v>0</v>
          </cell>
          <cell r="AS13">
            <v>0</v>
          </cell>
          <cell r="AT13" t="str">
            <v xml:space="preserve">(1) Not disclosed. Fujifilm discloses that it assesses suppliers with a primary risk evaluation, which involves selecting suppliers that are subject to self-assessment. The checklists used in the self-assessments are based on CSR standards issued by the UN and RBA. Depending on the results of the self-assessment, Fujifilm may conduct an onsite assessment. The company notes that it has "placed top priority on identifying and addressing human rights issues in its supply chain," but beyond assessments of individual suppliers, it does not disclose a broader assessment undertaken to identify forced labor risks in its supply chains.
(2) Not disclosed. However, Fujifilm does disclose potential human rights issues in the Fujifilm Group and human rights issues considered important for the chemical and construction materials industries. With regards to the latter, as sub-areas of forced labor it discloses "deposits and papers" and "trafficking in human" as "important" and "forced overtime" as "most important" human rights issues in its supply chains.
Fujifilm also notes that priority human rights issues related to employees of suppliers, contractors and cooperation companies are "appropriate labor conditions, labor management, health and safety management" and "consideration for rights and safety of foreign workers (especially in factories)." </v>
          </cell>
          <cell r="AU13" t="str">
            <v xml:space="preserve">(1) Fujifilm (October 2018), "2018 Sustainability Report," https://www.fujifilm.com/sustainability/report/pdf/index/ff_sr_2018_en_all_a4.pdf, p. 44-45.
(2) Fujifilm (October 2018), "2018 Sustainability Report," https://www.fujifilm.com/sustainability/report/pdf/index/ff_sr_2018_en_all_a4.pdf, p. 45. 
Fujifilm, "4.5.3 Priority Human Rights Issues to Be Addressed (Identified Human Rights Risks)", https://www.fujifilmholdings.com/en/sustainability/pdf/2019/society.pdf, p. 14. </v>
          </cell>
          <cell r="AV13">
            <v>0</v>
          </cell>
          <cell r="AW13" t="str">
            <v>n/a</v>
          </cell>
          <cell r="AX13">
            <v>0</v>
          </cell>
          <cell r="AY13">
            <v>0</v>
          </cell>
          <cell r="AZ13" t="str">
            <v>n/a</v>
          </cell>
          <cell r="BA13" t="str">
            <v>(2)-(3) Not disclosed. The company notes it has conducted "CSR procurement" in collaboration with its suppliers, but does not provide further details.
[With regards to raw materials, Fujifilm discloses that Fuji Xerox (joint venture between Fujifilm and Xerox) procures pulp from forests with consideration for environmental and human rights. Fuji Xerox has established the "Environmental, Health, and Safety Requirements regarding Paper Procurement" for this purpose. The provision requirement appear to be focused on environmental risks as it covers compliance with laws and codes of practice, sustainable forest management, disclosure of reused pulp source, chemical substance safety, elimination of chlorine bleaching process in paper production, and use of an environmental management system.]</v>
          </cell>
          <cell r="BB13" t="str">
            <v xml:space="preserve">(2) Fujifilm (October 2018), "2018 Sustainability Report," https://www.fujifilmholdings.com/en/sustainability/pdf/2018/ff_sr_2018_en_all.pdf, 45.
Fujifilm (30 November 2004), "Fuji Xerox Formulates Environmental, Health and Safety Requirements for Paper Procurement", https://www.fujixerox.co.jp/eng/company/headline/2004/1207_paper_procurement.html. Accessed 14 October 2019. </v>
          </cell>
          <cell r="BC13" t="str">
            <v>n/a</v>
          </cell>
          <cell r="BD13" t="str">
            <v>n/a</v>
          </cell>
          <cell r="BE13" t="str">
            <v>n/a</v>
          </cell>
          <cell r="BF13" t="str">
            <v>n/a</v>
          </cell>
          <cell r="BG13">
            <v>0</v>
          </cell>
          <cell r="BH13">
            <v>0</v>
          </cell>
          <cell r="BI13" t="str">
            <v>n/a</v>
          </cell>
          <cell r="BJ13" t="str">
            <v>n/a</v>
          </cell>
          <cell r="BK13" t="str">
            <v>(1) Not disclosed. With regards to GRI reporting, the company noted "n/a" under "contracts that include human rights clauses."</v>
          </cell>
          <cell r="BL13" t="str">
            <v>(1) Fujifilm (October 2018), "2018 Sustainability Report," https://www.fujifilmholdings.com/en/sustainability/pdf/2018/ff_sr_2018_en_all.pdf, Attached Reference, p. 7.</v>
          </cell>
          <cell r="BM13" t="str">
            <v>n/a</v>
          </cell>
          <cell r="BN13" t="str">
            <v>n/a</v>
          </cell>
          <cell r="BO13" t="str">
            <v>n/a</v>
          </cell>
          <cell r="BP13" t="str">
            <v>n/a</v>
          </cell>
          <cell r="BQ13" t="str">
            <v>n/a</v>
          </cell>
          <cell r="BR13" t="str">
            <v>n/a</v>
          </cell>
          <cell r="BS13">
            <v>25</v>
          </cell>
          <cell r="BT13">
            <v>25</v>
          </cell>
          <cell r="BU13">
            <v>0</v>
          </cell>
          <cell r="BV13" t="str">
            <v xml:space="preserve">(1) Checklist items in Fujifilm's CSR Procurement Guidelines for Suppliers states that "the labor resource dispatching company or job placement agency confirms that no illegal fees or deposit money is taken from the job applicant" and "your company checks whether staffing agencies and placement services take any illegal fees or deposit money from job applicants." However, the company does not disclose whether recruitment fees are fully forbidden (this seems to be limited to "forbidden fees") and does not provide details on who should bear the cost. 
(2) Not disclosed.  </v>
          </cell>
          <cell r="BW13" t="str">
            <v xml:space="preserve">(1) Fujifilm, (June 2015), "Fujifilm CSR Procurement Guideline for Suppliers", https://www.fujifilm.co.jp/corporate/environment/procurement/concept/pack/pdf/index_pdf_02_en.pdf, p. 8. </v>
          </cell>
          <cell r="BX13" t="str">
            <v>n/a</v>
          </cell>
          <cell r="BY13" t="str">
            <v>n/a</v>
          </cell>
          <cell r="BZ13" t="str">
            <v>n/a</v>
          </cell>
          <cell r="CA13" t="str">
            <v>n/a</v>
          </cell>
          <cell r="CB13" t="str">
            <v>n/a</v>
          </cell>
          <cell r="CC13" t="str">
            <v>n/a</v>
          </cell>
          <cell r="CD13" t="str">
            <v>n/a</v>
          </cell>
          <cell r="CE13" t="str">
            <v>n/a</v>
          </cell>
          <cell r="CF13" t="str">
            <v>n/a</v>
          </cell>
          <cell r="CG13" t="str">
            <v>n/a</v>
          </cell>
          <cell r="CH13" t="str">
            <v>n/a</v>
          </cell>
          <cell r="CI13" t="str">
            <v>n/a</v>
          </cell>
          <cell r="CJ13" t="str">
            <v>n/a</v>
          </cell>
          <cell r="CK13" t="str">
            <v>n/a</v>
          </cell>
          <cell r="CL13" t="str">
            <v>n/a</v>
          </cell>
          <cell r="CM13" t="str">
            <v>n/a</v>
          </cell>
          <cell r="CN13" t="str">
            <v>n/a</v>
          </cell>
          <cell r="CO13" t="str">
            <v>n/a</v>
          </cell>
          <cell r="CP13">
            <v>0</v>
          </cell>
          <cell r="CQ13">
            <v>0</v>
          </cell>
          <cell r="CR13" t="str">
            <v>n/a</v>
          </cell>
          <cell r="CS13" t="str">
            <v>n/a</v>
          </cell>
          <cell r="CT13">
            <v>0</v>
          </cell>
          <cell r="CU13" t="str">
            <v>Not disclosed. Fujifilm discloses the number of union members among employees in its group. However, the number does not appear to include workers in its supply chain.</v>
          </cell>
          <cell r="CV13" t="str">
            <v xml:space="preserve">Fujifilm, "4.2.3 Freedom of Association", https://www.fujifilmholdings.com/en/sustainability/pdf/2019/society.pdf, p. 6. </v>
          </cell>
          <cell r="CW13">
            <v>20</v>
          </cell>
          <cell r="CX13">
            <v>20</v>
          </cell>
          <cell r="CY13" t="str">
            <v>n/a</v>
          </cell>
          <cell r="CZ13" t="str">
            <v>n/a</v>
          </cell>
          <cell r="DA13">
            <v>0</v>
          </cell>
          <cell r="DB13" t="str">
            <v>n/a</v>
          </cell>
          <cell r="DC13" t="str">
            <v xml:space="preserve">(1) In relation to "grievance mechanisms on human rights," the company states that "for outside stakeholders, the Group provides the Contact Sustainability form and is ready to receive a wide range of comments on our CSR activities, including human rights." The online form is publicly available on Fujifilm's corporate website, and as such can be accessed by suppliers' workers and their representatives. 
[Fujifilm's Human Rights Statement  says the company "encourages all Personnel of all the Group companies and its business partners to report any suspected or actual breach of this Statement." However, it is unclear whether this refers to suppliers management only, or also to suppliers workers and there are no publicly available details on how workers or their representatives could submit grievances.]
(4) Not disclosed. </v>
          </cell>
          <cell r="DD13" t="str">
            <v xml:space="preserve">(1) Fujifilm (Revised in April 2019), "Human Rights Statement," https://www.fujifilmholdings.com/en/sustainability/vision/human/index.html.
Fujifilm, "Sustainability Report 2019 Management Performance", https://www.fujifilmholdings.com/en/sustainability/pdf/2019/management.pdf, p. 77. 
Fujifilm, "Contact Sustainability", https://www.fujifilmholdings.com/en/form/general/input.php?id=FHCSREn. Accessed 14 October 2019. </v>
          </cell>
          <cell r="DE13" t="str">
            <v>n/a</v>
          </cell>
          <cell r="DF13" t="str">
            <v>n/a</v>
          </cell>
          <cell r="DG13" t="str">
            <v>n/a</v>
          </cell>
          <cell r="DH13" t="str">
            <v>n/a</v>
          </cell>
          <cell r="DI13" t="str">
            <v>n/a</v>
          </cell>
          <cell r="DJ13" t="str">
            <v>n/a</v>
          </cell>
          <cell r="DK13" t="str">
            <v>n/a</v>
          </cell>
          <cell r="DL13" t="str">
            <v>n/a</v>
          </cell>
          <cell r="DM13" t="str">
            <v>n/a</v>
          </cell>
          <cell r="DN13" t="str">
            <v>n/a</v>
          </cell>
          <cell r="DO13" t="str">
            <v>n/a</v>
          </cell>
          <cell r="DP13" t="str">
            <v>n/a</v>
          </cell>
          <cell r="DQ13" t="str">
            <v>n/a</v>
          </cell>
          <cell r="DR13" t="str">
            <v>n/a</v>
          </cell>
          <cell r="DS13" t="str">
            <v>n/a</v>
          </cell>
          <cell r="DT13" t="str">
            <v>n/a</v>
          </cell>
          <cell r="DU13" t="str">
            <v>n/a</v>
          </cell>
          <cell r="DV13" t="str">
            <v>n/a</v>
          </cell>
          <cell r="DW13" t="str">
            <v>n/a</v>
          </cell>
          <cell r="DX13" t="str">
            <v>n/a</v>
          </cell>
          <cell r="DY13" t="str">
            <v>n/a</v>
          </cell>
          <cell r="DZ13" t="str">
            <v>n/a</v>
          </cell>
          <cell r="EA13" t="str">
            <v>n/a</v>
          </cell>
          <cell r="EB13">
            <v>0</v>
          </cell>
          <cell r="EC13">
            <v>0</v>
          </cell>
          <cell r="ED13">
            <v>0</v>
          </cell>
          <cell r="EE13">
            <v>0</v>
          </cell>
          <cell r="EF13" t="str">
            <v>A(1) Not disclosed. Fujifilm states that "for outside stakeholders, the Group provides the Contact Sustainability form and is ready to receive a wide range of comments on our CSR activities, including human rights." However, the company does not disclose a process for how it responds to potential complaints or violations regarding forced labor and human trafficking. 
A(2) Not disclosed.</v>
          </cell>
          <cell r="EG13" t="str">
            <v>A(1) Fujifilm, "Sustainability Report 2019 Management Performance", https://www.fujifilmholdings.com/en/sustainability/pdf/2019/management.pdf, p. 77.</v>
          </cell>
          <cell r="EH13" t="str">
            <v>N/A</v>
          </cell>
          <cell r="EI13" t="str">
            <v>N/A</v>
          </cell>
          <cell r="EJ13" t="str">
            <v>N/A</v>
          </cell>
          <cell r="EK13" t="str">
            <v>N/A</v>
          </cell>
          <cell r="EL13" t="str">
            <v>N/A</v>
          </cell>
          <cell r="EM13" t="str">
            <v>N/A</v>
          </cell>
        </row>
        <row r="14">
          <cell r="A14" t="str">
            <v>Hitachi Ltd.</v>
          </cell>
          <cell r="B14">
            <v>38.280680000000004</v>
          </cell>
          <cell r="C14" t="str">
            <v>Japan</v>
          </cell>
          <cell r="D14" t="str">
            <v>Asia</v>
          </cell>
          <cell r="E14">
            <v>2016</v>
          </cell>
          <cell r="F14" t="str">
            <v>Yes</v>
          </cell>
          <cell r="G14" t="str">
            <v>TKS:6501</v>
          </cell>
          <cell r="H14">
            <v>100</v>
          </cell>
          <cell r="I14">
            <v>100</v>
          </cell>
          <cell r="J14" t="str">
            <v xml:space="preserve">Hitachi discloses its procurement guidelines, which prohibit forced labor and human trafficking in its supply chains. The company also states that it strives to meet its responsibility to respect human rights and address negative human rights impacts. It reports that it is committed to meeting this responsibility through implementing the UN Guiding Principles on Business and Human Rights. </v>
          </cell>
          <cell r="K14" t="str">
            <v xml:space="preserve">Hitachi (2018), "Hitachi Group CSR Procurement Guideline," http://www.hitachi.com/procurement/csr/csr/__icsFiles/afieldfile/2019/07/31/HSC_CSR_GB_E.pdf. Accessed 11 October 2019. </v>
          </cell>
          <cell r="L14">
            <v>90</v>
          </cell>
          <cell r="M14">
            <v>10</v>
          </cell>
          <cell r="N14">
            <v>20</v>
          </cell>
          <cell r="O14">
            <v>20</v>
          </cell>
          <cell r="P14">
            <v>20</v>
          </cell>
          <cell r="Q14">
            <v>20</v>
          </cell>
          <cell r="R14" t="str">
            <v>(1) Hitachi discloses CSR Procurement Guidelines which it states are based on the RBA Code version 5.1. The guidelines address forced labor, child labor, and discrimination. However, the right to freedom of association is limited to conformance with local law only. 
(2) Yes. Home &gt; Corporate Information &gt; Procurement &gt; CSR Procurement.
(3) The guidelines state that they are the third edition and were updated in 2016 and January 2017.
(4) Hitachi reports that it distributes the guidelines to 30,000 suppliers and requests suppliers' acknowledgement in writing. The company also reports that it uses supplier self-checks which monitor compliance with the CSR Procurement Guidelines. It states that in 2018 it asked 345 suppliers inside and outside Japan to respond to such surveys. In addition, it states that it holds face-to-face events with suppliers in order to provide them with information and that this includes a CSR and Green Procurement seminar in March 2019. 
(5) The company states that "tier 1 suppliers are further asked to confirm that tier 2 suppliers also follow the provisions in the guidelines." The guidelines include a provision which states that suppliers should "process to communicate Guideline requirements to suppliers and to monitor supplier compliance to this Guideline."</v>
          </cell>
          <cell r="S14" t="str">
            <v xml:space="preserve">(1) Hitachi (2018), "Hitachi Group CSR Procurement Guideline," http://www.hitachi.com/procurement/csr/csr/__icsFiles/afieldfile/2019/07/31/HSC_CSR_GB_E.pdf. Accessed 11 October 2019. 
(4-5) *Hitachi (2018), "Sustainability Report 2018", http://www.hitachi.com/sustainability/download/pdf/en_sustainability2018.pdf, p. 74. Accessed 10 October 2019. 
*Hitachi, "Sustainability Report 2019," http://www.hitachi.com/sustainability/download/pdf/en_sustainability2019_24.pdf, p. 116 and 117. Accessed 3 February 2020. </v>
          </cell>
          <cell r="T14">
            <v>50</v>
          </cell>
          <cell r="U14">
            <v>50</v>
          </cell>
          <cell r="V14">
            <v>0</v>
          </cell>
          <cell r="W14" t="str">
            <v xml:space="preserve">(1) Hitachi states that the Chief Procurement Officer and procurement department is responsible for CSR supply chain management. The Chief Procurement Officer leads the company's Value Chain Integration Division, who discuss CSR supply chain policies and initiatives.  As this is disclosed within the company's procurement guidelines, it is implied this includes the company's supply chain standard addressing forced labor. 
The company also discloses a sustainability promotion division which organises sustainability promotion meetings and CSR meetings. 
Hitachi reports that its Executive Sustainability Committee "examined the opportunities and risks presented by the 17 sustainable development goals (SDGs)." It also states the committee is responsible for developing policies that address the social issues in the SDGs. 
(2) Not disclosed. The company's executive sustainability committee does not appear to comprise independent or non-executive directors. </v>
          </cell>
          <cell r="X14" t="str">
            <v>(1) *Hitachi (2018), "Sustainability Report 2018", http://www.hitachi.com/sustainability/download/pdf/en_sustainability2018.pdf, p. 75 and 11. Accessed 10 October 2019. 
*Hitachi (2018), "Hitachi Group CSR Procurement Guideline," http://www.hitachi.com/procurement/csr/csr/__icsFiles/afieldfile/2019/07/31/HSC_CSR_GB_E.pdf. Accessed 11 October 2019. 
(2) *Hitachi (2018), "Sustainability Report 2018", p. 7, 8.</v>
          </cell>
          <cell r="Y14">
            <v>45</v>
          </cell>
          <cell r="Z14">
            <v>30</v>
          </cell>
          <cell r="AA14">
            <v>15</v>
          </cell>
          <cell r="AB14">
            <v>0</v>
          </cell>
          <cell r="AC14" t="str">
            <v xml:space="preserve">(1) [The company states that in 2016, it held a four-part webinar for employees responsible for procurement and human resources in Southeast Asia, because "the risk of forced labor is expected to be higher." It states that it invited speakers from NGOs and "businesses implementing advanced countermeasures were invited to lead the webinars." It is assumed that the countermeasures refer to measures taken to address forced labor risks.] The company also states that it has developed an e-learning program for its employees which draws on specific case studies to convey "the importance of preventing forced labor and human trafficking problems before they occur." 
(2) Hitachi reports that it organizes procurement seminars for "information sharing and building capacity purpose." It reports that a procurement seminar in 2019 included "fundamental CSR philosophy, the CSR audit situation...and Hitachi's related policies." It is assumed that this includes its CSR Procurement Guidelines. It further notes that it shared an migrant worker assessment at one of its suppliers "with supplier and related businesses" and that it will "continue to enhance suppliers’ understanding of
the expectations of Hitachi Group [...and] promote capacity building at suppliers." However it is not clear what percentage of the company's first-tier suppliers have been trained on forced labor. 
(3) Not disclosed. Hitachi reports holding procurement seminars but it is not clear that this includes suppliers below the first-tier, or focus for first-tier suppliers on how to cascade policies to the next tier of suppliers. </v>
          </cell>
          <cell r="AD14" t="str">
            <v xml:space="preserve">(1) *Hitachi (2018), "Sustainability Report 2018", http://www.hitachi.com/sustainability/download/pdf/en_sustainability2018.pdf, p. 55. Accessed 10 October 2019.
(2) *Hitachi (2020), "Additional Disclosure," https://www.business-humanrights.org/sites/default/files/KTC%20ICT%20Benchmark%20Additional%20Disclosure%202020%20-%20Hitachi.pdf. Accessed 3 February 2020. 
*Hitachi, "Sustainability Report 2019," http://www.hitachi.com/sustainability/download/pdf/en_sustainability2019_24.pdf, p. 117. Accessed 3 February 2020. 
</v>
          </cell>
          <cell r="AE14">
            <v>50</v>
          </cell>
          <cell r="AF14">
            <v>0</v>
          </cell>
          <cell r="AG14">
            <v>50</v>
          </cell>
          <cell r="AH14" t="str">
            <v>(1) Not disclosed. Hitachi's European subsidiary states that it has collaborated with Shift to input into the European Responsible Supply Chain Working Group. It does not disclose how this addresses forced labor or whether it includes the group company, and does not dislose engagement with local stakeholders.
(2) Hitachi discloses that it leads the CSR committee of the Japan Business Council in Europe, which it states focuses on responsible supply chains and human rights. It states that it has held two sessions on the UK Modern Slavery Act, one of which was held in June 2017. 
The company also discloses that it is a member of the BSR Human Rights Working Group, and forced labor is one topic dealt with by the working group. 
[The company makes reference to the RBA code of conduct but does not disclose that it is a member of the Responsible Business Alliance. 
The company also states that it participates in the UN Global Compact supply chain working group in Japan. However, it does not disclose how this initiative address forced labor in the supply chain. 
The company's European subsidiary states that the UN Global Compact's modern slavery working group takes part in a modern slavery statement peer review exercise but the group company's participation is unclear, and no further detail is provided.]</v>
          </cell>
          <cell r="AI14" t="str">
            <v xml:space="preserve">*Hitachi Europe (August 2019), "Modern Slavery Act Transparency Statement," https://www.hitachi.eu/en-gb/modern-slavery-act. Accessed 15 October 2019. 
*Hitachi (2018), "Additional Disclosure", https://www.business-humanrights.org/sites/default/files/2018-04-03%20KTC%20ICT%20benchmark%20research_Hitachi_v1.xlsx. Accessed 15 October 2019. 
*Hitachi (2018), "Sustainability Report 2018", http://www.hitachi.com/sustainability/download/pdf/en_sustainability2018.pdf, p. 74. Accessed 10 October 2019. </v>
          </cell>
          <cell r="AJ14">
            <v>0</v>
          </cell>
          <cell r="AK14">
            <v>0</v>
          </cell>
          <cell r="AL14">
            <v>0</v>
          </cell>
          <cell r="AM14">
            <v>0</v>
          </cell>
          <cell r="AN14">
            <v>0</v>
          </cell>
          <cell r="AO14" t="str">
            <v xml:space="preserve">(1) Not disclosed. The company makes reference to 30,000 suppliers. The company's European subsidiary states that it has high risk suppliers in China, Greece, Malaysia, Oman, Russia, Thailand, Turkey, and UAE. However the company does not disclose the names or addresses of its first-tier suppliers. 
(2-4) Not disclosed. </v>
          </cell>
          <cell r="AP14" t="str">
            <v xml:space="preserve">*Hitachi (2018), "Sustainability Report 2018", http://www.hitachi.com/sustainability/download/pdf/en_sustainability2018.pdf, p. 71. Accessed 10 October 2019. 
*Hitachi Europe (August 2019), "Modern Slavery Act Transparency Statement," https://www.hitachi.eu/en-gb/modern-slavery-act. Accessed 15 October 2019. </v>
          </cell>
          <cell r="AQ14">
            <v>25</v>
          </cell>
          <cell r="AR14">
            <v>0</v>
          </cell>
          <cell r="AS14">
            <v>25</v>
          </cell>
          <cell r="AT14" t="str">
            <v>(1) Not disclosed. [The company's European subsidiary discloses that it performed a high-level risk analysis of its suppliers "based on their operating sector and country location." It reports that the International Trade Union Confederation Global Rights Index, the Global Slavery Index, ILO data, and World Bank Governance indicators. It is assumed that this includes the group company's supply chains, but it is not clear.]
[Hitachi discloses that in 2013 it conducted human rights due diligence and analyzed human rights risks in six ASEAN countries, and conducted further due diligence in 2015. However, these activities fall outside the scope of the research timeframe.]
[The company reports that it visited a supplier in Malaysia with BSR, "to conduct an assessment on migrant workers, who are socially vulnerable and often said to be exploited by forced labor." However, this assessment focuses on one supplier and not on the company's supply chains as a whole.]
(2) Hitachi reports that it conducted an assessment of migrant workers at a supplier in Malaysia as they are often deemed at risk of forced labor. It therefore implies that it has identified migrant workers in Malaysia as at risk of forced labor in its supply chains. The company does not identify forced labor risks in multiple tiers of its supply chains.
[The risk assessment conducted by the company's European subsidiary identified high risk suppliers in China, Greece, Malaysia, Oman, Russia, Thailand, Turkey, and UAE, but it is not clear that this refers to forced labor risks specifically.]</v>
          </cell>
          <cell r="AU14" t="str">
            <v xml:space="preserve">(1-2) *Hitachi (2018), "Sustainability Report 2018", http://www.hitachi.com/sustainability/download/pdf/en_sustainability2018.pdf, p. 54 and 55. Accessed 10 October 2019. 
*Hitachi Europe (August 2019), "Modern Slavery Act Transparency Statement," https://www.hitachi.eu/en-gb/modern-slavery-act. Accessed 15 October 2019. </v>
          </cell>
          <cell r="AV14">
            <v>0</v>
          </cell>
          <cell r="AW14">
            <v>0</v>
          </cell>
          <cell r="AX14">
            <v>0</v>
          </cell>
          <cell r="AY14">
            <v>0</v>
          </cell>
          <cell r="AZ14">
            <v>0</v>
          </cell>
          <cell r="BA14" t="str">
            <v xml:space="preserve">(1) Not disclosed. Hitachi discloses that it "supports the practice of due diligence based on the 'OECD Due Diligence Guidance for Responsible Supply Chains of Minerals from Conflict-Affected and High-Risk Areas' among companies." It asks that its suppliers use the conflict minerals reporting template but does not disclose efforts made to address forced labor risks specifically at raw material level. It also states that it is a member of JEITA's Responsible Minerals Trade Working Group and attended a responsible minerals sourcing inquiry, for suppliers of JEITA member companies, which focused on conflict minerals. It does not disclose more information on its due diligence process, how it focuses on forced labor, or any outcomes of the process. 
(2) Not disclosed. The company states that "with the assistance of the consulting services of the nonprofit organization Shift, we have created a working group centered on the procurement and CSR divisions at Hitachi." It reports that the working group has "evaluated human rights risks within the supply chain, set priorities, and considered measures for reducing risks." However, the company does not disclose any steps taken in relation to purchasing practices, such as  planning or forecasting. 
(3) Not disclosed. Hitachi states that keeping in mind a long-term perspective, "we will find qualified suppliers and build fair and equal partnerships with them, working together to build mutual understanding and trust." However, it does not disclose how it uses such relationships to incentivize and promote good labor practices among suppliers. 
(4) Not disclosed. </v>
          </cell>
          <cell r="BB14" t="str">
            <v xml:space="preserve">(1) *Hitachi, "Sustainability Report 2019," http://www.hitachi.com/sustainability/download/pdf/en_sustainability2019_24.pdf, p. 118 and 119. Accessed 3 February 2020. 
*Hitachi, "Hitachi Group Codes of Conduct", http://www.hitachi.com/corporate/about/conduct/pdf/conduct_e.pdf. Accessed 15 October 2019. </v>
          </cell>
          <cell r="BC14">
            <v>50</v>
          </cell>
          <cell r="BD14">
            <v>50</v>
          </cell>
          <cell r="BE14" t="str">
            <v xml:space="preserve">Hitachi discloses that "suppliers are selected strictly in accordance with the Hitachi Guidelines for Procurement Activities." The guidelines state that "through a designated selection process, suppliers shall be evaluated by...respect for human rights, elimination of discrimination in respect of employment and occupation, elimination of all forms of forced and compulsory labor" as well as a number of other factors. It does not report on the outcomes of this process. </v>
          </cell>
          <cell r="BF14" t="str">
            <v xml:space="preserve">*Hitachi (2018), "Sustainability Report 2018", http://www.hitachi.com/sustainability/download/pdf/en_sustainability2018.pdf, p. 74. Accessed 10 October 2019. 
*Hitachi (2018), "Hitachi Group CSR Procurement Guideline," http://www.hitachi.com/procurement/csr/csr/__icsFiles/afieldfile/2019/07/31/HSC_CSR_GB_E.pdf. Accessed 11 October 2019. </v>
          </cell>
          <cell r="BG14">
            <v>0</v>
          </cell>
          <cell r="BH14">
            <v>0</v>
          </cell>
          <cell r="BI14">
            <v>0</v>
          </cell>
          <cell r="BJ14">
            <v>0</v>
          </cell>
          <cell r="BK14" t="str">
            <v>Not disclosed.</v>
          </cell>
          <cell r="BL14" t="str">
            <v>N/A</v>
          </cell>
          <cell r="BM14">
            <v>0</v>
          </cell>
          <cell r="BN14">
            <v>0</v>
          </cell>
          <cell r="BO14">
            <v>0</v>
          </cell>
          <cell r="BP14">
            <v>0</v>
          </cell>
          <cell r="BQ14" t="str">
            <v>Not disclosed.</v>
          </cell>
          <cell r="BR14" t="str">
            <v>N/A</v>
          </cell>
          <cell r="BS14">
            <v>75</v>
          </cell>
          <cell r="BT14">
            <v>50</v>
          </cell>
          <cell r="BU14">
            <v>25</v>
          </cell>
          <cell r="BV14" t="str">
            <v xml:space="preserve">(1) Hitachi's procurement guidelines state that workers shall not be required to pay fees.
(2) The company also states that where fees are found to have been paid, they must be repaid to workers. However, the company does not disclose evidence of repayment of fees to workers in its supply chains. 
</v>
          </cell>
          <cell r="BW14" t="str">
            <v xml:space="preserve">Hitachi (2018), "Hitachi Group CSR Procurement Guideline," http://www.hitachi.com/procurement/csr/csr/__icsFiles/afieldfile/2019/07/31/HSC_CSR_GB_E.pdf. Accessed 11 October 2019. </v>
          </cell>
          <cell r="BX14">
            <v>0</v>
          </cell>
          <cell r="BY14">
            <v>0</v>
          </cell>
          <cell r="BZ14">
            <v>0</v>
          </cell>
          <cell r="CA14" t="str">
            <v xml:space="preserve">(1) Not disclosed.
(2) Not disclosed. The company reports that it visited a supplier in Malaysia with BSR, "to conduct an assessment on migrant workers, who are socially vulnerable and often said to be exploited by forced labor." The company reports that it interviewed recruitment agencies and migrant workers as part of this visit to a supplier in Malaysia but does not report on the goals or the outcomes of these interviews. It does not disclose information on how it supports responsible recruitment in its supply chains. </v>
          </cell>
          <cell r="CB14" t="str">
            <v xml:space="preserve">Hitachi (2018), "Sustainability Report 2018", http://www.hitachi.com/sustainability/download/pdf/en_sustainability2018.pdf, p. 55 and 78. Accessed 10 October 2019. </v>
          </cell>
          <cell r="CC14">
            <v>30</v>
          </cell>
          <cell r="CD14">
            <v>15</v>
          </cell>
          <cell r="CE14">
            <v>15</v>
          </cell>
          <cell r="CF14">
            <v>0</v>
          </cell>
          <cell r="CG14" t="str">
            <v xml:space="preserve">(1) Hitachi's guidelines state "workers must be provided with a written employment agreement in their native language that contains a description of terms and conditions of employment prior to the worker departing from his or her country of origin." However, it does not disclose evidence of how this policy provision is implemented in practice.
(2) Hitachi's guidelines state that workers' identification documents must not be withheld. However, it does not disclose evidence of how this policy provision is implemented in practice.
(3) Not disclosed. The company states that it visited a supplier in Malaysia, alongside BSR, "to conduct an assessment on immigrant workers, who are often subject to forced labor."  The company reports that it interviewed recruitment agencies and migrant workers as part of this visit. However, no outcomes are disclosed. </v>
          </cell>
          <cell r="CH14" t="str">
            <v xml:space="preserve">(1-2) Hitachi (2018), "Hitachi Group CSR Procurement Guideline," http://www.hitachi.com/procurement/csr/csr/__icsFiles/afieldfile/2019/07/31/HSC_CSR_GB_E.pdf. Accessed 11 October 2019. 
(3) Hitachi (2018), "Sustainability Report 2018", http://www.hitachi.com/sustainability/download/pdf/en_sustainability2018.pdf, p. 78. Accessed 10 October 2019. </v>
          </cell>
          <cell r="CI14">
            <v>12.5</v>
          </cell>
          <cell r="CJ14">
            <v>12.5</v>
          </cell>
          <cell r="CK14">
            <v>0</v>
          </cell>
          <cell r="CL14">
            <v>0</v>
          </cell>
          <cell r="CM14">
            <v>0</v>
          </cell>
          <cell r="CN14" t="str">
            <v xml:space="preserve">(1) The company's code requires suppliers to have a process in place for communicating their policies, expectations and performance to workers and other stakeholders. No further detail is disclosed, such as whether this must include training for workers.
(2-4) Not disclosed. </v>
          </cell>
          <cell r="CO14" t="str">
            <v xml:space="preserve">Hitachi (2018), "Hitachi Group CSR Procurement Guideline," http://www.hitachi.com/procurement/csr/csr/__icsFiles/afieldfile/2019/07/31/HSC_CSR_GB_E.pdf. Accessed 11 October 2019. </v>
          </cell>
          <cell r="CP14">
            <v>0</v>
          </cell>
          <cell r="CQ14">
            <v>0</v>
          </cell>
          <cell r="CR14">
            <v>0</v>
          </cell>
          <cell r="CS14">
            <v>0</v>
          </cell>
          <cell r="CT14">
            <v>0</v>
          </cell>
          <cell r="CU14" t="str">
            <v>Not disclosed.</v>
          </cell>
          <cell r="CV14" t="str">
            <v>N/A</v>
          </cell>
          <cell r="CW14">
            <v>10</v>
          </cell>
          <cell r="CX14">
            <v>10</v>
          </cell>
          <cell r="CY14">
            <v>0</v>
          </cell>
          <cell r="CZ14">
            <v>0</v>
          </cell>
          <cell r="DA14">
            <v>0</v>
          </cell>
          <cell r="DB14">
            <v>0</v>
          </cell>
          <cell r="DC14" t="str">
            <v xml:space="preserve">(1) Hitachi's CSR procurement guideline suggests that with regards to "Worker Feedback and Participation," its suppliers should establish ongoing processes and that "methods of obtaining feedback from workers include establishing contact points such as hotlines where employees can make inquiries and report on matters of concern." It does not disclose a mechanism of worker representatives, such as unions or local NGOs to report labor rights violations.
[Hitachi discloses a "group-wide whistleblowing system." It states that this is in place to prevent illegal and unethical behavior, and can be used by Hitachi employees "but also by temporary staff and business partners, such as suppliers and distributors." It is not clear that the mechanism is intended for suppliers' workers or their representatives to report human rights violations in the supply chain and the mechanism does not appear to be publicly available.]
(2) Not disclosed. 
(3) Not disclosed. Reports are received by Hitachi's compliance department. 
(4) Not disclosed. 
(5) Not disclosed. </v>
          </cell>
          <cell r="DD14" t="str">
            <v xml:space="preserve">* Hitachi (2018), "Sustainability Report 2018", http://www.hitachi.com/sustainability/download/pdf/en_sustainability2018.pdf, p. 46. Accessed 10 October 2019. 
*  Hitachi (2018), "Hitachi Group CSR Procurement Guideline," http://www.hitachi.com/procurement/csr/csr/__icsFiles/afieldfile/2019/07/31/HSC_CSR_GB_E.pdf. Accessed 23 October 2019. </v>
          </cell>
          <cell r="DE14">
            <v>70</v>
          </cell>
          <cell r="DF14">
            <v>20</v>
          </cell>
          <cell r="DG14">
            <v>20</v>
          </cell>
          <cell r="DH14">
            <v>10</v>
          </cell>
          <cell r="DI14">
            <v>20</v>
          </cell>
          <cell r="DJ14">
            <v>0</v>
          </cell>
          <cell r="DK14" t="str">
            <v xml:space="preserve">The company states that it uses audits "based on the international SA8000 certification standard." 
(1) The company uses SA 8000 auditing standard, which includes a combination of announced and unannounced audits.
(2) The company uses SA 8000 auditing standard, which includes a review of relevant documents such as employment contracts, wage records and personnel files.
(3) The company uses SA 8000 auditing standard, which includes interviews with workers, however there is no indication that interviews are undertaken off-site.
(4) The company uses the SA 8000 auditing standard which requires auditors to look at both worksites and dormitories.
(5) Not disclosed. </v>
          </cell>
          <cell r="DL14" t="str">
            <v xml:space="preserve">(1)-(4) Hitachi (2018), "Sustainability Report 2018", http://www.hitachi.com/sustainability/download/pdf/en_sustainability2018.pdf, p. 78. Accessed 10 October 2019. </v>
          </cell>
          <cell r="DM14">
            <v>20</v>
          </cell>
          <cell r="DN14">
            <v>0</v>
          </cell>
          <cell r="DO14">
            <v>0</v>
          </cell>
          <cell r="DP14">
            <v>0</v>
          </cell>
          <cell r="DQ14">
            <v>10</v>
          </cell>
          <cell r="DR14">
            <v>10</v>
          </cell>
          <cell r="DS14" t="str">
            <v>(1) Not disclosed. Hitachi discloses that in fiscal year 2017, it conducted CSR audits of 18 suppliers. However, it does not disclose the percentage of suppliers audited. 
(2)-(3) Not disclosed. 
(4) The company uses the SA 8000 auditing standard, under which audits are conducted by SAAS accredited audit firms, but does not provide further details. It also states that audits may be conducted by an RBA-recognized auditor, but again does not provide further detail on the qualifications of auditors in relation to forced labor. 
(5) The company states that it did not identify any major violations at the 18 suppliers audited, but found that overtime work exceeded the "stipulated rules", as well as infringements related to health and safety. No further details are disclosed.</v>
          </cell>
          <cell r="DT14" t="str">
            <v>(1) Hitachi (2018), "Sustainability Report 2018", http://www.hitachi.com/sustainability/download/pdf/en_sustainability2018.pdf, p. 78. Accessed 10 October 2019. 
(4-5) Hitachi (2018), "Sustainability Report 2018", p. 78.</v>
          </cell>
          <cell r="DU14">
            <v>25</v>
          </cell>
          <cell r="DV14">
            <v>25</v>
          </cell>
          <cell r="DW14">
            <v>0</v>
          </cell>
          <cell r="DX14">
            <v>0</v>
          </cell>
          <cell r="DY14">
            <v>0</v>
          </cell>
          <cell r="DZ14" t="str">
            <v xml:space="preserve">(1) Hitachi discloses that where suppliers with nonconformances were identified, they were asked to submit improvement action plans. It states that it will work with the suppliers to advise them until they have implemented the improvement action plans. 
(2-4) Not disclosed. </v>
          </cell>
          <cell r="EA14" t="str">
            <v xml:space="preserve">(1) Hitachi (2018), "Sustainability Report 2018", http://www.hitachi.com/sustainability/download/pdf/en_sustainability2018.pdf, p. 78. Accessed 10 October 2019. 
</v>
          </cell>
          <cell r="EB14">
            <v>1</v>
          </cell>
          <cell r="EC14">
            <v>0</v>
          </cell>
          <cell r="ED14">
            <v>0</v>
          </cell>
          <cell r="EE14" t="str">
            <v>N/A</v>
          </cell>
          <cell r="EF14" t="str">
            <v>(1) Not disclosed.</v>
          </cell>
          <cell r="EG14" t="str">
            <v>N/A</v>
          </cell>
          <cell r="EH14" t="str">
            <v xml:space="preserve">Allegation regarding  Debt bondage recruitment fees / kickback fees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Hitachi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https://www.business-humanrights.org/en/thailand-ngos-allege-ongoing-recruitment-fees-migrant-worker-abuses-at-supplier-to-global-electronics-brands-incl-co-responses#c185556
</v>
          </cell>
          <cell r="EI14">
            <v>0</v>
          </cell>
          <cell r="EJ14">
            <v>0</v>
          </cell>
          <cell r="EK14">
            <v>0</v>
          </cell>
          <cell r="EL14" t="str">
            <v xml:space="preserve">(2) Not disclosed. Hitachi discloses that it has made a "request for corrective action" and that it has "received the reply that the requirement is made to Cal-Comp." However, it does not make clear that it has engaged with the stakeholders reportedly affected in the allegation.
(3) Not disclosed. The company does not report any remedial outcomes for workers. 
(4) Not disclosed. </v>
          </cell>
          <cell r="EM14" t="str">
            <v xml:space="preserve">Hitachi (March 2019), "Hitachi Group’s response to the report "Compliance Report Update" of October, 2018 by Electronics Watch," https://www.business-humanrights.org/sites/default/files/documents/Response%20to%20BHRRC.pdf. Accessed 15 October 2019. </v>
          </cell>
        </row>
        <row r="15">
          <cell r="A15" t="str">
            <v>Hoya Corp.</v>
          </cell>
          <cell r="B15">
            <v>19.340310000000002</v>
          </cell>
          <cell r="C15" t="str">
            <v>Japan</v>
          </cell>
          <cell r="D15" t="str">
            <v>Asia</v>
          </cell>
          <cell r="E15">
            <v>2018</v>
          </cell>
          <cell r="F15" t="str">
            <v>Yes</v>
          </cell>
          <cell r="G15" t="str">
            <v>TKS:7741</v>
          </cell>
          <cell r="H15">
            <v>100</v>
          </cell>
          <cell r="I15">
            <v>100</v>
          </cell>
          <cell r="J15" t="str">
            <v xml:space="preserve">Hoya discloses that it is committed to ensuring that its own company and business partners adhere to "high ethical standards and comply with the laws and regulations applicable to their business, including laws relating to human trafficking and slavery." </v>
          </cell>
          <cell r="K15" t="str">
            <v xml:space="preserve">Hoya (September 2018), "Modern Slavery Statement", http://www.hoya.co.jp/english/csr/pdf/HOYAGroupModernSlaveryStatement2018_fin.pdf, p. 1. Accessed 21 August 2019. </v>
          </cell>
          <cell r="L15">
            <v>60</v>
          </cell>
          <cell r="M15">
            <v>10</v>
          </cell>
          <cell r="N15">
            <v>20</v>
          </cell>
          <cell r="O15">
            <v>0</v>
          </cell>
          <cell r="P15">
            <v>10</v>
          </cell>
          <cell r="Q15">
            <v>20</v>
          </cell>
          <cell r="R15" t="str">
            <v xml:space="preserve">(1) Hoya discloses a Supplier Code of Conduct which it states its suppliers are required to adhere to. The code prohibits forced labor and trafficking, child labor, discrimination, and promotes freedom of association and collective bargaining. However freedom of association is limited to "suppliers shall conform with and respect all laws which confer to workers the right to..." which appears to refer to local laws.
(2) Yes. Home &gt; Supply Chain Management &gt; Supplier Code of Conduct 
(3) Not disclosed. The code is dated March 2018, but it is not clear if and how often it is reviewed or updated. 
(4) The company reports that the code is included in new supplier contracts, and suppliers must also sign a separate agreement to comply with the supplier code of conduct in their own business and supply chains. However, the company does not disclose what it does to communicate the code beyond this. 
(5) The company's Code states that "suppliers must also require their next tier suppliers to acknowledge and implement this Code". </v>
          </cell>
          <cell r="S15" t="str">
            <v xml:space="preserve">Hoya (March 2018), "Supplier Code of Conduct", http://www.hoya.com/csr/pdf/Supplier_CoC2018.pdf. Accessed 21 August 2019. 
(4) Hoya (September 2018), "Modern Slavery Statement", http://www.hoya.co.jp/english/csr/pdf/HOYAGroupModernSlaveryStatement2018_fin.pdf, p. 1. Accessed 21 August 2019. </v>
          </cell>
          <cell r="T15">
            <v>25</v>
          </cell>
          <cell r="U15">
            <v>25</v>
          </cell>
          <cell r="V15">
            <v>0</v>
          </cell>
          <cell r="W15" t="str">
            <v>(1) The company states that it has a committee responsible for implementing its supplier code of conduct, and training supply chain and procurement officers. No further details on the responsibilities of this committee are disclosed, or who is included in the committee. 
(2) Not disclosed.</v>
          </cell>
          <cell r="X15" t="str">
            <v xml:space="preserve">Hoya (2018), "Additional Disclosure", https://www.business-humanrights.org/sites/default/files/2018%20KTC%20ICT%20benchmark%20research_Hoya%20additional%20disclosure.xlsx. Accessed 21 August 2019. </v>
          </cell>
          <cell r="Y15">
            <v>30</v>
          </cell>
          <cell r="Z15">
            <v>30</v>
          </cell>
          <cell r="AA15">
            <v>0</v>
          </cell>
          <cell r="AB15">
            <v>0</v>
          </cell>
          <cell r="AC15" t="str">
            <v xml:space="preserve">(1) The company discloses that it has provided training on the Supplier Code of Conduct to procurement and supply chain staff. 
(2) Not disclosed. 
(3) Not disclosed. </v>
          </cell>
          <cell r="AD15" t="str">
            <v xml:space="preserve">Hoya (2018), "Additional Disclosure 2018", https://www.business-humanrights.org/sites/default/files/2018%20KTC%20ICT%20benchmark%20research_Hoya%20additional%20disclosure.xlsx. Accessed 21 August 2019. </v>
          </cell>
          <cell r="AE15">
            <v>0</v>
          </cell>
          <cell r="AF15">
            <v>0</v>
          </cell>
          <cell r="AG15">
            <v>0</v>
          </cell>
          <cell r="AH15" t="str">
            <v>Not disclosed.</v>
          </cell>
          <cell r="AI15" t="str">
            <v>N/A</v>
          </cell>
          <cell r="AJ15">
            <v>0</v>
          </cell>
          <cell r="AK15">
            <v>0</v>
          </cell>
          <cell r="AL15">
            <v>0</v>
          </cell>
          <cell r="AM15">
            <v>0</v>
          </cell>
          <cell r="AN15">
            <v>0</v>
          </cell>
          <cell r="AO15" t="str">
            <v>Not disclosed.</v>
          </cell>
          <cell r="AP15" t="str">
            <v>N/A</v>
          </cell>
          <cell r="AQ15">
            <v>0</v>
          </cell>
          <cell r="AR15">
            <v>0</v>
          </cell>
          <cell r="AS15">
            <v>0</v>
          </cell>
          <cell r="AT15" t="str">
            <v>Not disclosed.
Hoya states that it plans to further develop its due diligence by identifying high risk areas of its business and supply chains, and putting in place further prevention and remediation systems "with support from experts and local partners". However, it does not disclose any existing risk assessment processes.</v>
          </cell>
          <cell r="AU15" t="str">
            <v xml:space="preserve">Hoya (September 2018), "Modern Slavery Statement", http://www.hoya.co.jp/english/csr/pdf/HOYAGroupModernSlaveryStatement2018_fin.pdf, p. 2. Accessed 21 August 2019. </v>
          </cell>
          <cell r="AV15">
            <v>0</v>
          </cell>
          <cell r="AW15">
            <v>0</v>
          </cell>
          <cell r="AX15">
            <v>0</v>
          </cell>
          <cell r="AY15">
            <v>0</v>
          </cell>
          <cell r="AZ15">
            <v>0</v>
          </cell>
          <cell r="BA15" t="str">
            <v>Not disclosed.</v>
          </cell>
          <cell r="BB15" t="str">
            <v xml:space="preserve">Hoya, "Responses to Conflict Minerals," http://www.hoya.com/ar2019/esg/procurement.html. </v>
          </cell>
          <cell r="BC15">
            <v>50</v>
          </cell>
          <cell r="BD15">
            <v>50</v>
          </cell>
          <cell r="BE15" t="str">
            <v xml:space="preserve">Hoya discloses that prior to engaging a supplier, it evaluates the suppliers' ability to meet the requirements in its supplier code of conduct, which includes forced labor. It reports that this can include responses to questionnaires, and audits of facilities. It does not disclose details on the outcomes of this process. </v>
          </cell>
          <cell r="BF15" t="str">
            <v xml:space="preserve">Hoya (September 2018), "Modern Slavery Statement", http://www.hoya.co.jp/english/csr/pdf/HOYAGroupModernSlaveryStatement2018_fin.pdf, p. 1. Accessed 21 August 2019. </v>
          </cell>
          <cell r="BG15">
            <v>15</v>
          </cell>
          <cell r="BH15">
            <v>15</v>
          </cell>
          <cell r="BI15">
            <v>0</v>
          </cell>
          <cell r="BJ15">
            <v>0</v>
          </cell>
          <cell r="BK15" t="str">
            <v>(1) Hoya discloses that compliance with its supplier code of conduct is a contractual requirement in all newly adopted distributor and supplier contracts. However it does not disclose the language of such contracts. Moreover, the code appears to limit the right to freedom of association to conformance with local law only. 
(2) Not disclosed. The company states that this includes all newly adopted distributor and supplier contracts, but does not disclose a percentage.
(3) Not disclosed.</v>
          </cell>
          <cell r="BL15" t="str">
            <v xml:space="preserve">Hoya (September 2018), "Modern Slavery Statement", http://www.hoya.co.jp/english/csr/pdf/HOYAGroupModernSlaveryStatement2018_fin.pdf, p. 1. Accessed 21 August 2019. </v>
          </cell>
          <cell r="BM15">
            <v>0</v>
          </cell>
          <cell r="BN15">
            <v>0</v>
          </cell>
          <cell r="BO15">
            <v>0</v>
          </cell>
          <cell r="BP15">
            <v>0</v>
          </cell>
          <cell r="BQ15" t="str">
            <v>Not disclosed.</v>
          </cell>
          <cell r="BR15" t="str">
            <v>N/A</v>
          </cell>
          <cell r="BS15">
            <v>0</v>
          </cell>
          <cell r="BT15">
            <v>0</v>
          </cell>
          <cell r="BU15">
            <v>0</v>
          </cell>
          <cell r="BV15" t="str">
            <v>Not disclosed.</v>
          </cell>
          <cell r="BW15" t="str">
            <v>N/A</v>
          </cell>
          <cell r="BX15">
            <v>0</v>
          </cell>
          <cell r="BY15">
            <v>0</v>
          </cell>
          <cell r="BZ15">
            <v>0</v>
          </cell>
          <cell r="CA15" t="str">
            <v>Not disclosed.</v>
          </cell>
          <cell r="CB15" t="str">
            <v>N/A</v>
          </cell>
          <cell r="CC15">
            <v>0</v>
          </cell>
          <cell r="CD15">
            <v>0</v>
          </cell>
          <cell r="CE15">
            <v>0</v>
          </cell>
          <cell r="CF15">
            <v>0</v>
          </cell>
          <cell r="CG15" t="str">
            <v>Not disclosed.</v>
          </cell>
          <cell r="CH15" t="str">
            <v>N/A</v>
          </cell>
          <cell r="CI15">
            <v>0</v>
          </cell>
          <cell r="CJ15">
            <v>0</v>
          </cell>
          <cell r="CK15">
            <v>0</v>
          </cell>
          <cell r="CL15">
            <v>0</v>
          </cell>
          <cell r="CM15">
            <v>0</v>
          </cell>
          <cell r="CN15" t="str">
            <v>Not disclosed.</v>
          </cell>
          <cell r="CP15">
            <v>0</v>
          </cell>
          <cell r="CQ15">
            <v>0</v>
          </cell>
          <cell r="CR15">
            <v>0</v>
          </cell>
          <cell r="CS15">
            <v>0</v>
          </cell>
          <cell r="CT15">
            <v>0</v>
          </cell>
          <cell r="CU15" t="str">
            <v>Not disclosed.</v>
          </cell>
          <cell r="CV15" t="str">
            <v>N/A</v>
          </cell>
          <cell r="CW15">
            <v>20</v>
          </cell>
          <cell r="CX15">
            <v>20</v>
          </cell>
          <cell r="CY15">
            <v>0</v>
          </cell>
          <cell r="CZ15">
            <v>0</v>
          </cell>
          <cell r="DA15">
            <v>0</v>
          </cell>
          <cell r="DB15">
            <v>0</v>
          </cell>
          <cell r="DC15" t="str">
            <v xml:space="preserve">(1) Hoya's supplier code of conduct includes an email address whereby violations of the code can be reported. The company does not specify who the mechanism is intended for, but it appears to be available to anyone to use. 
[Hoya discloses that it has established a helpline for whistleblowing purposes where there has been any violation of laws, regulations, or its Business Conduct Guidelines. It is not clear that this mechanism is available to anyone beyond its own employees.]
(2)-(5) Not disclosed. </v>
          </cell>
          <cell r="DD15" t="str">
            <v xml:space="preserve">Hoya (March 2018), "Supplier Code of Conduct", http://www.hoya.com/csr/pdf/Supplier_CoC2018.pdf, p. 5. Accessed 21 August 2019. 
[Hoya, "Compliance", http://www.hoya.com/csr/compliance.html. Accessed 21 August 2019.] </v>
          </cell>
          <cell r="DE15">
            <v>10</v>
          </cell>
          <cell r="DF15">
            <v>0</v>
          </cell>
          <cell r="DG15">
            <v>10</v>
          </cell>
          <cell r="DH15">
            <v>0</v>
          </cell>
          <cell r="DI15">
            <v>0</v>
          </cell>
          <cell r="DJ15">
            <v>0</v>
          </cell>
          <cell r="DK15" t="str">
            <v>Hoya states that it "retains the right to periodically conduct audits of suppliers" to assess compliance with its supplier code of conduct. No further details are provided in relation to the audit process. 
(1) Not disclosed.
(2) As disclosed above, the company carries out audits but it does not disclose whether this includes a review of relevant documents that detail labor conditions, such as wage slips, information on labor recruiters, contracts, etc.
(3)-(5) Not disclosed.</v>
          </cell>
          <cell r="DL15" t="str">
            <v>Note: Hoya (September 2018), "Modern Slavery Statement", http://www.hoya.co.jp/english/csr/pdf/HOYAGroupModernSlaveryStatement2018_fin.pdf, p. 2. Accessed 21 August 2019. 
(2) "Modern Slavery Statement", p. 2.</v>
          </cell>
          <cell r="DM15">
            <v>0</v>
          </cell>
          <cell r="DN15">
            <v>0</v>
          </cell>
          <cell r="DO15">
            <v>0</v>
          </cell>
          <cell r="DP15">
            <v>0</v>
          </cell>
          <cell r="DQ15">
            <v>0</v>
          </cell>
          <cell r="DR15">
            <v>0</v>
          </cell>
          <cell r="DS15" t="str">
            <v>Not disclosed.</v>
          </cell>
          <cell r="DT15" t="str">
            <v>N/A</v>
          </cell>
          <cell r="DU15">
            <v>0</v>
          </cell>
          <cell r="DV15">
            <v>0</v>
          </cell>
          <cell r="DW15">
            <v>0</v>
          </cell>
          <cell r="DX15">
            <v>0</v>
          </cell>
          <cell r="DY15">
            <v>0</v>
          </cell>
          <cell r="DZ15" t="str">
            <v>The company reports that it is committed to working with suppliers "to ensure the correct management systems are in place to prevent breaches" but provides no further detail. 
(1)-(4) Not disclosed.</v>
          </cell>
          <cell r="EA15" t="str">
            <v xml:space="preserve">Hoya (September 2018), "Modern Slavery Statement", http://www.hoya.co.jp/english/csr/pdf/HOYAGroupModernSlaveryStatement2018_fin.pdf, p. 2. Accessed 21 August 2019. </v>
          </cell>
          <cell r="EB15">
            <v>0</v>
          </cell>
          <cell r="EC15">
            <v>25</v>
          </cell>
          <cell r="ED15">
            <v>25</v>
          </cell>
          <cell r="EE15">
            <v>0</v>
          </cell>
          <cell r="EF15" t="str">
            <v xml:space="preserve">(1) Hoya discloses that it has a committee for the implementation and enforcement of its supplier code of conduct. It states that complaints received by the committee will be dealt with in collaboration with the relevant business division to respond to the report. However, no further details are disclosed, such timeframes, engagement with affected stakeholders, approval procedures, etc. 
(2) Not disclosed. </v>
          </cell>
          <cell r="EG15" t="str">
            <v xml:space="preserve">Hoya (2018), "Additional Disclosure 2018", https://www.business-humanrights.org/sites/default/files/2018%20KTC%20ICT%20benchmark%20research_Hoya%20additional%20disclosure.xlsx. Accessed 21 August 2019. </v>
          </cell>
          <cell r="EH15" t="str">
            <v>N/A</v>
          </cell>
          <cell r="EI15" t="str">
            <v>N/A</v>
          </cell>
          <cell r="EJ15" t="str">
            <v>N/A</v>
          </cell>
          <cell r="EK15" t="str">
            <v>N/A</v>
          </cell>
          <cell r="EL15" t="str">
            <v>N/A</v>
          </cell>
          <cell r="EM15" t="str">
            <v>N/A</v>
          </cell>
        </row>
        <row r="16">
          <cell r="A16" t="str">
            <v>Keyence Corp.</v>
          </cell>
          <cell r="B16">
            <v>73.72563000000001</v>
          </cell>
          <cell r="C16" t="str">
            <v>Japan</v>
          </cell>
          <cell r="D16" t="str">
            <v>Asia</v>
          </cell>
          <cell r="E16">
            <v>2016</v>
          </cell>
          <cell r="F16" t="str">
            <v>Yes</v>
          </cell>
          <cell r="G16" t="str">
            <v>TKS:6861</v>
          </cell>
          <cell r="H16">
            <v>100</v>
          </cell>
          <cell r="I16">
            <v>100</v>
          </cell>
          <cell r="J16" t="str">
            <v>Keyence's procurement guidelines state that suppliers are prohibited from using "any indentured or forced labor, slavery or servitude, human trafficking or compulsory labor". It also notes that the risk of forced labor and human trafficking is higher in its supply chains than in its group.</v>
          </cell>
          <cell r="K16" t="str">
            <v xml:space="preserve">* Keyence, "Supplier Code of Conduct/Procurement Guidelines", https://www.keyence.co.uk/about-us/corporate/procurement_guideline.jsp. Accessed 2 August 2019. 
* Keyence (April 2019), "Slavery and Human Trafficking Statement FY2018", https://www.keyence.co.uk/about-us/corporate/compliance.jsp, p. 2. Accessed 2 August 2019. </v>
          </cell>
          <cell r="L16">
            <v>40</v>
          </cell>
          <cell r="M16">
            <v>10</v>
          </cell>
          <cell r="N16">
            <v>20</v>
          </cell>
          <cell r="O16">
            <v>0</v>
          </cell>
          <cell r="P16">
            <v>10</v>
          </cell>
          <cell r="Q16">
            <v>0</v>
          </cell>
          <cell r="R16" t="str">
            <v>(1) Keyence's procurement guidelines prohibit forced labor. They also prohibit discrimination and state that workers must meet "applicable minimum legal age requirements". However, the guidelines contain no reference to freedom of association or collective bargaining. The company states that the guidelines are applicable to all of its suppliers.
(2) Yes. Home &gt; About us &gt; Corporate overview &gt; Compliance 
(3) Not disclosed. The guidelines are undated and it is not clear whether they have been updated. 
(4) Keyence states that its procurement guidelines are provided to all suppliers but does not explain how it communicates the policy. It reports that its procurement contracts "include the requirements and/or obligation the supplier must follow" but does not refer to the procurement guidelines specifically. 
(5) Not disclosed. In its modern slavery statement, Keyence discloses that its procurement contracts with suppliers "includes the requirements and/or obligation the supplier must follow." It is not clear that this relates specifically to the procurement guidelines. The company further states that "especially in relation to human rights, it includes the obligation to have their sub-contractor and/or supplier complied with the same requirements". This requirement is not comprised within the procurement guidelines.</v>
          </cell>
          <cell r="S16" t="str">
            <v xml:space="preserve">(1) Keyence, "Supplier Code of Conduct/Procurement Guidelines", https://www.keyence.co.uk/about-us/corporate/procurement_guideline.jsp. Accessed 2 August 2019. 
(4) *Keyence, "Compliance", https://www.keyence.co.uk/about-us/corporate/compliance.jsp. Accessed 2 August 2019.
*Keyence (April 2019), "Slavery and Human Trafficking Statement FY2018", https://www.keyence.co.uk/about-us/corporate/compliance.jsp, p. 2. Accessed 2 August 2019. 
(5) "Slavery and Human Trafficking Statement FY2018", p. 2. </v>
          </cell>
          <cell r="T16">
            <v>25</v>
          </cell>
          <cell r="U16">
            <v>0</v>
          </cell>
          <cell r="V16">
            <v>25</v>
          </cell>
          <cell r="W16" t="str">
            <v xml:space="preserve">(1) Not disclosed. 
(2) In its additional disclosure from 2018, the company states that the board of directors approved its UK Modern Slavery Statement as well as "supply chain policy addressing human trafficking and forced labor." However, it does not outline a regular review process by the board for that policy, or whether the board has oversight. </v>
          </cell>
          <cell r="X16" t="str">
            <v xml:space="preserve">(2) Keyence (2018), "Additional Disclosure 2018", https://www.business-humanrights.org/sites/default/files/2018-04%20KTC%20ICT_Additional%20disclosure%202018%20-%20Keyence.pdf. Accessed 6 August 2019. </v>
          </cell>
          <cell r="Y16">
            <v>0</v>
          </cell>
          <cell r="Z16">
            <v>0</v>
          </cell>
          <cell r="AA16">
            <v>0</v>
          </cell>
          <cell r="AB16">
            <v>0</v>
          </cell>
          <cell r="AC16" t="str">
            <v xml:space="preserve">Not disclosed.
Keyence discloses that its employees must comply with and "regularly confirm" its Code of Behavior. However, this Code does not appear to address forced labor. </v>
          </cell>
          <cell r="AD16" t="str">
            <v xml:space="preserve">Keyence (2018), "Additional Disclosure 2018", https://www.business-humanrights.org/sites/default/files/2018-04%20KTC%20ICT_Additional%20disclosure%202018%20-%20Keyence.pdf. Accessed 6 August 2019. </v>
          </cell>
          <cell r="AE16">
            <v>0</v>
          </cell>
          <cell r="AF16">
            <v>0</v>
          </cell>
          <cell r="AG16">
            <v>0</v>
          </cell>
          <cell r="AH16" t="str">
            <v>Not disclosed.</v>
          </cell>
          <cell r="AI16" t="str">
            <v>N/A</v>
          </cell>
          <cell r="AJ16">
            <v>12.5</v>
          </cell>
          <cell r="AK16">
            <v>0</v>
          </cell>
          <cell r="AL16">
            <v>0</v>
          </cell>
          <cell r="AM16">
            <v>12.5</v>
          </cell>
          <cell r="AN16">
            <v>0</v>
          </cell>
          <cell r="AO16" t="str">
            <v xml:space="preserve">(1-2) Not disclosed.
(3) The company discloses it is "investigating supply chains using tools provided by the Responsible Minerals Initiative (RMI)(formerly CFSI), an organisation that promotes the responsible procurement of minerals."  While the company is taking steps to trace the origin of raw materials, it does not disclose the sourcing countries of raw materials at high risk of forced labor.
(4) Not disclosed. </v>
          </cell>
          <cell r="AP16" t="str">
            <v>Keyence, "Compliance", https://www.keyence.co.uk/about-us/corporate/compliance.jsp. Accessed 2 August 2019.</v>
          </cell>
          <cell r="AQ16">
            <v>0</v>
          </cell>
          <cell r="AR16">
            <v>0</v>
          </cell>
          <cell r="AS16">
            <v>0</v>
          </cell>
          <cell r="AT16" t="str">
            <v xml:space="preserve">(1) Not disclosed.
(2) Not disclosed. Keyence discloses that the risk of forced labor and human trafficking is higher in its supply chains than in its group, but gives no further details as to where the risks of forced labor are in its supply chains. </v>
          </cell>
          <cell r="AU16" t="str">
            <v xml:space="preserve">Keyence (April 2019), "Slavery and Human Trafficking Statement FY2018", https://www.keyence.co.uk/about-us/corporate/compliance.jsp, p. 2. Accessed 2 August 2019. </v>
          </cell>
          <cell r="AV16">
            <v>0</v>
          </cell>
          <cell r="AW16">
            <v>0</v>
          </cell>
          <cell r="AX16">
            <v>0</v>
          </cell>
          <cell r="AY16">
            <v>0</v>
          </cell>
          <cell r="AZ16">
            <v>0</v>
          </cell>
          <cell r="BA16" t="str">
            <v xml:space="preserve">(1) Not disclosed. The company shows awareness of human rights risks associated with conflict minerals, stating that it is "investigating supply chains using tools provided by the Responsible Minerals Initiative (RMI)(formerly CFSI), an organisation that promotes the responsible procurement of minerals". However, this initiative does not focus on forced labor. 
(2-4) Not disclosed. </v>
          </cell>
          <cell r="BB16" t="str">
            <v>Keyence, "Compliance", https://www.keyence.co.uk/about-us/corporate/compliance.jsp. Accessed 2 August 2019.</v>
          </cell>
          <cell r="BC16">
            <v>0</v>
          </cell>
          <cell r="BD16">
            <v>0</v>
          </cell>
          <cell r="BE16" t="str">
            <v>Not disclosed.</v>
          </cell>
          <cell r="BF16" t="str">
            <v>N/A</v>
          </cell>
          <cell r="BG16">
            <v>0</v>
          </cell>
          <cell r="BH16">
            <v>0</v>
          </cell>
          <cell r="BI16">
            <v>0</v>
          </cell>
          <cell r="BJ16">
            <v>0</v>
          </cell>
          <cell r="BK16" t="str">
            <v>(1) Not disclosed. In its modern slavery statement, Keyence discloses that its procurement contracts with suppliers "includes the requirements and/or obligation the supplier must follow". It does not refer specifically to the procurement guidelines. 
(2) Not disclosed.
(3) Not disclosed.</v>
          </cell>
          <cell r="BL16" t="str">
            <v xml:space="preserve">Keyence (April 2019), "Slavery and Human Trafficking Statement FY2018", https://www.keyence.co.uk/about-us/corporate/compliance.jsp, p. 2. Accessed 2 August 2019. </v>
          </cell>
          <cell r="BM16">
            <v>0</v>
          </cell>
          <cell r="BN16">
            <v>0</v>
          </cell>
          <cell r="BO16">
            <v>0</v>
          </cell>
          <cell r="BP16">
            <v>0</v>
          </cell>
          <cell r="BQ16" t="str">
            <v>Not disclosed.</v>
          </cell>
          <cell r="BR16" t="str">
            <v>N/A</v>
          </cell>
          <cell r="BS16">
            <v>0</v>
          </cell>
          <cell r="BT16">
            <v>0</v>
          </cell>
          <cell r="BU16">
            <v>0</v>
          </cell>
          <cell r="BV16" t="str">
            <v>Not disclosed.</v>
          </cell>
          <cell r="BW16" t="str">
            <v>N/A</v>
          </cell>
          <cell r="BX16">
            <v>0</v>
          </cell>
          <cell r="BY16">
            <v>0</v>
          </cell>
          <cell r="BZ16">
            <v>0</v>
          </cell>
          <cell r="CA16" t="str">
            <v>Not disclosed.</v>
          </cell>
          <cell r="CB16" t="str">
            <v>N/A</v>
          </cell>
          <cell r="CC16">
            <v>0</v>
          </cell>
          <cell r="CD16">
            <v>0</v>
          </cell>
          <cell r="CE16">
            <v>0</v>
          </cell>
          <cell r="CF16">
            <v>0</v>
          </cell>
          <cell r="CG16" t="str">
            <v>Not disclosed.</v>
          </cell>
          <cell r="CH16" t="str">
            <v>N/A</v>
          </cell>
          <cell r="CI16">
            <v>0</v>
          </cell>
          <cell r="CJ16">
            <v>0</v>
          </cell>
          <cell r="CK16">
            <v>0</v>
          </cell>
          <cell r="CL16">
            <v>0</v>
          </cell>
          <cell r="CM16">
            <v>0</v>
          </cell>
          <cell r="CN16" t="str">
            <v>Not disclosed.</v>
          </cell>
          <cell r="CO16" t="str">
            <v>N/A</v>
          </cell>
          <cell r="CP16">
            <v>0</v>
          </cell>
          <cell r="CQ16">
            <v>0</v>
          </cell>
          <cell r="CR16">
            <v>0</v>
          </cell>
          <cell r="CS16">
            <v>0</v>
          </cell>
          <cell r="CT16">
            <v>0</v>
          </cell>
          <cell r="CU16" t="str">
            <v>Not disclosed.</v>
          </cell>
          <cell r="CV16" t="str">
            <v>N/A</v>
          </cell>
          <cell r="CW16">
            <v>0</v>
          </cell>
          <cell r="CX16">
            <v>0</v>
          </cell>
          <cell r="CY16">
            <v>0</v>
          </cell>
          <cell r="CZ16">
            <v>0</v>
          </cell>
          <cell r="DA16">
            <v>0</v>
          </cell>
          <cell r="DB16">
            <v>0</v>
          </cell>
          <cell r="DC16" t="str">
            <v>Not disclosed.</v>
          </cell>
          <cell r="DD16" t="str">
            <v>N/A</v>
          </cell>
          <cell r="DE16">
            <v>0</v>
          </cell>
          <cell r="DF16">
            <v>0</v>
          </cell>
          <cell r="DG16">
            <v>0</v>
          </cell>
          <cell r="DH16">
            <v>0</v>
          </cell>
          <cell r="DI16">
            <v>0</v>
          </cell>
          <cell r="DJ16">
            <v>0</v>
          </cell>
          <cell r="DK16" t="str">
            <v>Keyence discloses that "the person in charge of Keyence visits directly to a production partner and not only checks the quality of the product, but also strives to grasp the actual condition of the production site and the working environment to instruct improvement". The company states that in FY 2019, it selected 6 production partners to be visited. It is unclear whether these audits assess for risks of forced labor. 
(1)-(5) Not disclosed.</v>
          </cell>
          <cell r="DL16" t="str">
            <v xml:space="preserve">Note: Keyence (April 2019), "Slavery and Human Trafficking Statement FY2018", https://www.keyence.co.uk/about-us/corporate/compliance.jsp, p. 2. Accessed 2 August 2019. </v>
          </cell>
          <cell r="DM16">
            <v>0</v>
          </cell>
          <cell r="DN16">
            <v>0</v>
          </cell>
          <cell r="DO16">
            <v>0</v>
          </cell>
          <cell r="DP16">
            <v>0</v>
          </cell>
          <cell r="DQ16">
            <v>0</v>
          </cell>
          <cell r="DR16">
            <v>0</v>
          </cell>
          <cell r="DS16" t="str">
            <v>Not disclosed.</v>
          </cell>
          <cell r="DT16" t="str">
            <v>N/A</v>
          </cell>
          <cell r="DU16">
            <v>0</v>
          </cell>
          <cell r="DV16">
            <v>0</v>
          </cell>
          <cell r="DW16">
            <v>0</v>
          </cell>
          <cell r="DX16">
            <v>0</v>
          </cell>
          <cell r="DY16">
            <v>0</v>
          </cell>
          <cell r="DZ16" t="str">
            <v>Not disclosed.</v>
          </cell>
          <cell r="EA16" t="str">
            <v>N/A</v>
          </cell>
          <cell r="EB16">
            <v>0</v>
          </cell>
          <cell r="EC16">
            <v>0</v>
          </cell>
          <cell r="ED16">
            <v>0</v>
          </cell>
          <cell r="EE16">
            <v>0</v>
          </cell>
          <cell r="EF16" t="str">
            <v>Not disclosed.</v>
          </cell>
          <cell r="EG16" t="str">
            <v>N/A</v>
          </cell>
          <cell r="EH16" t="str">
            <v>N/A</v>
          </cell>
          <cell r="EI16" t="str">
            <v>N/A</v>
          </cell>
          <cell r="EJ16" t="str">
            <v>N/A</v>
          </cell>
          <cell r="EK16" t="str">
            <v>N/A</v>
          </cell>
          <cell r="EL16" t="str">
            <v>N/A</v>
          </cell>
          <cell r="EM16" t="str">
            <v>N/A</v>
          </cell>
        </row>
        <row r="17">
          <cell r="A17" t="str">
            <v>Kyocera Corp.</v>
          </cell>
          <cell r="B17">
            <v>24.401799999999998</v>
          </cell>
          <cell r="C17" t="str">
            <v>Japan</v>
          </cell>
          <cell r="D17" t="str">
            <v>Asia</v>
          </cell>
          <cell r="E17">
            <v>2018</v>
          </cell>
          <cell r="F17" t="str">
            <v>Yes</v>
          </cell>
          <cell r="G17" t="str">
            <v>TKS:6971</v>
          </cell>
          <cell r="H17">
            <v>100</v>
          </cell>
          <cell r="I17">
            <v>100</v>
          </cell>
          <cell r="J17" t="str">
            <v>Kyocera states in its CSR Guidelines that it "shall not allow forced labor or child labor". The company also states on its Kyocera Group Corporate Social Responsibility (CSR) page that it is a member of the Global Compact, and as such its chief executive has committed to meet the Global Compact's ten principles, which cover forced labor.</v>
          </cell>
          <cell r="K17" t="str">
            <v>*Kyocera Group (undated), "Kyocera Group Corporate Social Responsibility (CSR)", https://global.kyocera.com/ecology/csr.html, Accessed August 7, 2019.
*Kyocera Group (undated), "CSR Deployment in the Supply Chain" (https://global.kyocera.com/ecology/supplier.html#a). Accessed 7 August 2019.</v>
          </cell>
          <cell r="L17">
            <v>70</v>
          </cell>
          <cell r="M17">
            <v>10</v>
          </cell>
          <cell r="N17">
            <v>20</v>
          </cell>
          <cell r="O17">
            <v>20</v>
          </cell>
          <cell r="P17">
            <v>0</v>
          </cell>
          <cell r="Q17">
            <v>20</v>
          </cell>
          <cell r="R17" t="str">
            <v>(1) The company states under "CSR Deployment in the Supply Chain" that it "established the Kyocera Supply Chain CSR Procurement Guideline to appropriately handle CSR issues that should be addressed by the entire supply chain". The guideline indirectly states that it applies to suppliers: "We would like our suppliers to understand the intent of this revision, and ask for continued cooperation". The guideline states that suppliers "are not to" use forced labor or child labor, discriminate against employees on a number of stated grounds and "are to respect" workers' freedom of association, but does not mention the right to collective bargaining. 
(2) Yes (Homepage &gt; CSR Activities (Society and Environment) &gt; Supply Chain Management &gt; Kyocera Supply Chain CSR Procurement Guideline).
(3) Kyocera discloses that it has updated this document every year and a half, if not more frequently, since August 2013. The current version is dated January 2018.
(4) Not disclosed.
(5) The company's CSR Procurement Guideline indirectly states that it applies to suppliers and also indirectly states that it asks its first-tier suppliers to ensure that their own suppliers implement standards that are in-line with the company's supply chain policy by stating that it "asks" suppliers "to communicate this revision [of the guidelines] to 'business partners'". It further states under "Supplier Responsibility" that "[e]mployers are to have a system in place to communicate their codes to suppliers and to monitor compliance with such codes."</v>
          </cell>
          <cell r="S17" t="str">
            <v>(1)-(5) *Kyocera Group (undated), "CSR Deployment in the Supply Chain" (https://global.kyocera.com/ecology/supplier.html#a). Accessed 7 August 2019.</v>
          </cell>
          <cell r="T17">
            <v>0</v>
          </cell>
          <cell r="U17">
            <v>0</v>
          </cell>
          <cell r="V17">
            <v>0</v>
          </cell>
          <cell r="W17" t="str">
            <v>(1) Not disclosed. It states on its Risk Management and Compliance page that it has a risk management committee. However, the responsibilities of this committee seem to include disaster response, crisis management and security and do not cover forced labor.
(2) Not disclosed. The company does not disclose details of a board member or committee with oversight of its supply chain policies that address forced labor or human trafficking.</v>
          </cell>
          <cell r="X17" t="str">
            <v xml:space="preserve">(1) Kyocera Group (1 April 2019), "Directors", https://www.kyoceradocumentsolutions.com/company/directors.html. Accessed 8 August 2019.
(2) Kyocera Group (10 July 2019), "Corporate Governance Report", https://global.kyocera.com/ir/library/pdf/governance/corporate_governance_report_e.pdf. </v>
          </cell>
          <cell r="Y17">
            <v>0</v>
          </cell>
          <cell r="Z17">
            <v>0</v>
          </cell>
          <cell r="AA17">
            <v>0</v>
          </cell>
          <cell r="AB17">
            <v>0</v>
          </cell>
          <cell r="AC17" t="str">
            <v>(1) Not disclosed. The company states on its Supply Chain Management page that in China it held an in-house training session for conflict mineral procurement "to reinforce internal systems" but it does not refer to risks and policies that address forced labor or human trafficking.
(2) Not disclosed. The company states on its Kyocera's Corporate Social Responsibility page that it works with "business partners to promote corporate social responsibility and ensure that human rights, labor rights, and the environment are protected throughout our supply chain". The company states on its "Supply Chain Management" page that it "regularly holds supplier seminars and social gatherings with business associates in order to better allow them to understand the management policy and business policy of the Group and request their further cooperation with our activities". However, it does not refer to training for first-tier suppliers on risks and policies that address forced labor.
(3) Not disclosed. It discloses that suppliers must have "a system in place to communicate their codes to suppliers and to monitor compliance with such codes." However, it does not support its suppliers capacity in undertaking such monitoring.</v>
          </cell>
          <cell r="AD17" t="str">
            <v>(1) *Kyocera Group (undated), "Supply Chain Management", https://global.kyocera.com/ecology/supplier.html. Accessed 8 August 2019.
(2)  Kyocera Group (undated),  "Kyocera's Corporate Social Responsibility (CSR) Activities", https://global.kyocera.com/company/csr/index.html. Accessed 8 August 2019.
(3) *Kyocera Group (undated), "Kyocera Group Corporate Social Responsibility", https://global.kyocera.com/ecology/csr.html. Accessed 8 August 2019.
*Kyocera Group (undated), "Risk Management and Compliance", https://global.kyocera.com/ecology/risk.html. Accessed 8 August 2019.</v>
          </cell>
          <cell r="AE17">
            <v>0</v>
          </cell>
          <cell r="AF17">
            <v>0</v>
          </cell>
          <cell r="AG17">
            <v>0</v>
          </cell>
          <cell r="AH17" t="str">
            <v xml:space="preserve">(1) Not disclosed. On its Supply Chain Management page it states that it is one of the "major members" of the Responsible Minerals Trade Working Group set up in the Japan Electronics and Information Technology Industries Association (JEITA). It also states that it has expanded its engagement with this working group - beacuse of problems revealed by survery results - through giving lectures, and through "implementation of survey briefing sessions". Since 2013, it has "served as lecturers regarding the conflict mineral survey information sessions held by JEITA". However, none of this engagement is relevant to forced labor.
(2) Not disclosed. </v>
          </cell>
          <cell r="AI17" t="str">
            <v xml:space="preserve">(1) *Kyocera Group (undated), "Supply Chain Management" (https://global.kyocera.com/ecology/supplier.html). Accessed August 8, 2019.
(2)*Kyocera Group (undated), "Kyocera's Corporate Social Responsibility (CSR) Activities", https://global.kyocera.com/company/csr/index.html. Accessed 8 August 2019. 
*Kyocera Group (undated), "Goals and Results of CSR Activities", https://global.kyocera.com/ecology/goal.html. Accessed 8 August 2019.
*Kyocera Group (undated), "CSR Activities (Society and Environment)", https://global.kyocera.com/ecology/index.html, Accessed 8 August 2019.
*Kyocera Group (2018), "CSR Report", https://global.kyocera.com/ecology/catalog.html#inline. Accessed 8 August 2019. </v>
          </cell>
          <cell r="AJ17">
            <v>50</v>
          </cell>
          <cell r="AK17">
            <v>0</v>
          </cell>
          <cell r="AL17">
            <v>25</v>
          </cell>
          <cell r="AM17">
            <v>25</v>
          </cell>
          <cell r="AN17">
            <v>0</v>
          </cell>
          <cell r="AO17" t="str">
            <v xml:space="preserve">(1) Not disclosed.
(2) In its Specialized Disclosure Report, Kyocera discloses a list of smelters and refiners, including names and countries, of 3TG that are potentially used in its supply chains. [Kyocera states on its Supply Chain Management page that it "intend[s]" to use surveys based on the Responsible Business Alliance (RBA) and the Responsible Mineral Assurance Process (RMAP) in relation to conflict minerals. It also states that it assessed the smelters on the basis of a Conflict Minerals Reporting Template (CMRT) prepared by the Conflict-Free Sourcing Initiative (CFSI), an international organization dealing with conflict mineral issues.]
(3) It further includes a list of potential countries of origin of the raw materials 3TG.
(4) Not disclosed.
</v>
          </cell>
          <cell r="AP17" t="str">
            <v xml:space="preserve">
(1) Kyocera Group (undated), "Global Network", https://global.kyocera.com/company/location/index.html. Accessed 8 August, 2019.
(2)-(4) Kyocera Group (undated), "Supply Chain Management", https://global.kyocera.com/ecology/supplier.html. Accessed 8 August 2019.
*Kyocera Group (30 May 2018), "Form SD, Specialized Disclosure Report", https://www.kyocera.co.jp/ir/library/pdf/cmr/cmr180530.pdf, p. 4-10.</v>
          </cell>
          <cell r="AQ17">
            <v>0</v>
          </cell>
          <cell r="AR17">
            <v>0</v>
          </cell>
          <cell r="AS17">
            <v>0</v>
          </cell>
          <cell r="AT17" t="str">
            <v>(1) Not disclosed. Kyocera states in its Basic Policy on Risk Management on its Risk Management and Compliance page states that it will "attempt to continuously develop its business through implementing risk management". It states that in 2018 it "assigned risk management personnel at each department and domestic site, provided education on major risks such as natural disasters, terrorist responses, and information security and reinforced risk management". The processes it refers to do not include any reference to forced labor risks in its supply chains and appear to be carried out in relation to its own operations. 
(2) Not disclosed.</v>
          </cell>
          <cell r="AU17" t="str">
            <v>(1) *Kyocera Group (undated), "Risk Management and Compliance", https://global.kyocera.com/ecology/risk.html. Accessed 8 August 2019.
*Kyocera Group (undated), "Supply Chain Management", https://global.kyocera.com/ecology/supplier.html. Accessed 8 August 2019.
(2) *"Risk Management and Compliance".
* "Supply Chain Management".</v>
          </cell>
          <cell r="AV17">
            <v>12.5</v>
          </cell>
          <cell r="AW17">
            <v>12.5</v>
          </cell>
          <cell r="AX17">
            <v>0</v>
          </cell>
          <cell r="AY17">
            <v>0</v>
          </cell>
          <cell r="AZ17">
            <v>0</v>
          </cell>
          <cell r="BA17" t="str">
            <v xml:space="preserve">(1) The company states that its due diligence is designed in conformity with the OECD due diligence guidelines. It also reports that it uses the RMAP to determine whether or not smelters and refiners in its supply chains have undergone an audit. It states that it is part of JEITA, which "participates and collaborates with the RMI, and Kyocera cooperates with the RMI as a principal member of JEITA." However it does not disclose detail on how it addresses forced labor risks in raw material sourcing. 
(2-4) Not disclosed. </v>
          </cell>
          <cell r="BB17" t="str">
            <v xml:space="preserve">(1)-(4) *Kyocera Group (30 May 2018), "Form SD, Specialized Disclosure Report", https://www.kyocera.co.jp/ir/library/pdf/cmr/cmr180530.pdf, p. 4-10.
</v>
          </cell>
          <cell r="BC17">
            <v>0</v>
          </cell>
          <cell r="BD17">
            <v>0</v>
          </cell>
          <cell r="BE17" t="str">
            <v xml:space="preserve">Not disclosed. </v>
          </cell>
          <cell r="BF17" t="str">
            <v xml:space="preserve">*Kyocera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 </v>
          </cell>
          <cell r="BG17">
            <v>0</v>
          </cell>
          <cell r="BH17">
            <v>0</v>
          </cell>
          <cell r="BI17">
            <v>0</v>
          </cell>
          <cell r="BJ17">
            <v>0</v>
          </cell>
          <cell r="BK17" t="str">
            <v>(1) Not disclosed.
(2) Not disclosed.
(3) Not disclosed.</v>
          </cell>
          <cell r="BL17" t="str">
            <v>(1)-(3) *Kyocera Group (undated), "Supply Chain Management", https://global.kyocera.com/ecology/supplier.html. Accessed 8 August 2019.
*Kyocera Group (undated), "CSR Deployment in the Supply Chain", https://global.kyocera.com/ecology/supplier.html#a, Accessed 7 August 2019.
*Kyocera Group (16 January 2018), “Kyocera Supply Chain CSR Procurement Guideline”, https://global.kyocera.com/ecology/social/images/csr_guide.pdf, Accessed 7 August 2019.</v>
          </cell>
          <cell r="BM17">
            <v>0</v>
          </cell>
          <cell r="BN17">
            <v>0</v>
          </cell>
          <cell r="BO17">
            <v>0</v>
          </cell>
          <cell r="BP17">
            <v>0</v>
          </cell>
          <cell r="BQ17" t="str">
            <v>(1) Not disclosed.
(2) Not disclosed.
(3) Not disclosed.</v>
          </cell>
          <cell r="BR17" t="str">
            <v>(1)-(3)*Kyocera Group (16 January 2018), “Kyocera Supply Chain CSR Procurement Guideline”, https://global.kyocera.com/ecology/social/images/csr_guide.pdf, Accessed 7 August 2019.
August 2019.
*Kyocera Group (2018), "CSR Report", https://global.kyocera.com/ecology/catalog.html#inline.</v>
          </cell>
          <cell r="BS17">
            <v>25</v>
          </cell>
          <cell r="BT17">
            <v>25</v>
          </cell>
          <cell r="BU17">
            <v>0</v>
          </cell>
          <cell r="BV17" t="str">
            <v>(1) Kyocera states in its Supply Chain CSR Procurement Guideline that suppliers "are not to require employees to pay recruitment fees to them or agents". However it does not include the Employer Pays Principle. 
(2) Not disclosed.</v>
          </cell>
          <cell r="BW17" t="str">
            <v>(1)-(2)*Kyocera Group (16 January 2018), “Kyocera Supply Chain CSR Procurement Guideline”, https://global.kyocera.com/ecology/social/images/csr_guide.pdf, Accessed 7 August 2019.
August 2019.
*Kyocera Group (2018), "CSR Report", https://global.kyocera.com/ecology/catalog.html#inline.</v>
          </cell>
          <cell r="BX17">
            <v>0</v>
          </cell>
          <cell r="BY17">
            <v>0</v>
          </cell>
          <cell r="BZ17">
            <v>0</v>
          </cell>
          <cell r="CA17" t="str">
            <v>(1) Not disclosed.
(2) Not disclosed.</v>
          </cell>
          <cell r="CB17" t="str">
            <v>(1)-(2) *Kyocera Group (16 January 2018), “Kyocera Supply Chain CSR Procurement Guideline”, https://global.kyocera.com/ecology/social/images/csr_guide.pdf, Accessed 7 August 2019.
*Kyocera Group (2018), "CSR Report", https://global.kyocera.com/ecology/catalog.html#inline.</v>
          </cell>
          <cell r="CC17">
            <v>15</v>
          </cell>
          <cell r="CD17">
            <v>0</v>
          </cell>
          <cell r="CE17">
            <v>15</v>
          </cell>
          <cell r="CF17">
            <v>0</v>
          </cell>
          <cell r="CG17" t="str">
            <v>(1) Not disclosed.
(2) Kyocera states in its Supply Chain CSR Procurement Guide that suppliers "are not to require employees to submit their identification, passport or work permit as part of conditions of employment". However, the company does not demonstrate implementation of this policy.
(3) Not disclosed.</v>
          </cell>
          <cell r="CH17" t="str">
            <v>(1)-(3) *Kyocera Group (16 January 2018), “Kyocera Supply Chain CSR Procurement Guideline”, https://global.kyocera.com/ecology/social/images/csr_guide.pdf, Accessed 7 August 2019.
*Kyocera Group (2018), "CSR Report", https://global.kyocera.com/ecology/catalog.html#inline.</v>
          </cell>
          <cell r="CI17">
            <v>0</v>
          </cell>
          <cell r="CJ17">
            <v>0</v>
          </cell>
          <cell r="CK17">
            <v>0</v>
          </cell>
          <cell r="CL17">
            <v>0</v>
          </cell>
          <cell r="CM17">
            <v>0</v>
          </cell>
          <cell r="CN17" t="str">
            <v xml:space="preserve">(1)-(4) Not disclosed. </v>
          </cell>
          <cell r="CO17" t="str">
            <v>(1)-(4) *Kyocera Group (16 January 2018), “Kyocera Supply Chain CSR Procurement Guideline”, https://global.kyocera.com/ecology/social/images/csr_guide.pdf, Accessed 7 August 2019.
August 2019.
*Kyocera Group (2018), "CSR Report", https://global.kyocera.com/ecology/catalog.html#inline.</v>
          </cell>
          <cell r="CP17">
            <v>0</v>
          </cell>
          <cell r="CQ17">
            <v>0</v>
          </cell>
          <cell r="CR17">
            <v>0</v>
          </cell>
          <cell r="CS17">
            <v>0</v>
          </cell>
          <cell r="CT17">
            <v>0</v>
          </cell>
          <cell r="CU17" t="str">
            <v xml:space="preserve">(1) Not disclosed.
(2) Not disclosed.
(3) Not disclosed.
(4) Not disclosed. </v>
          </cell>
          <cell r="CV17" t="str">
            <v>(1)-(4) *Kyocera Group (16 January 2018), “Kyocera Supply Chain CSR Procurement Guideline”, https://global.kyocera.com/ecology/social/images/csr_guide.pdf, Accessed 7 August 2019.
August 2019.
*Kyocera Group (2018), "CSR Report", https://global.kyocera.com/ecology/catalog.html#inline.</v>
          </cell>
          <cell r="CW17">
            <v>0</v>
          </cell>
          <cell r="CX17">
            <v>0</v>
          </cell>
          <cell r="CY17">
            <v>0</v>
          </cell>
          <cell r="CZ17">
            <v>0</v>
          </cell>
          <cell r="DA17">
            <v>0</v>
          </cell>
          <cell r="DB17">
            <v>0</v>
          </cell>
          <cell r="DC17" t="str">
            <v>(1) Not disclosed. The company states on its Risk Management and Compliance page that it has an Employee Consultation Hot-Line Center "on a diverse range of issues" through which "employees can seek advice and consultation" and report issues which violate internal regulations including those on human rights and labor issues. It further states that "measures for the protection of individual privancy are clarified" and that complaints can be made by telephone, email "or other means". However, it is not open to suppliers' workers or their legitimate representatives.
(2) Not disclosed.
(3) Not disclosed.
(4) Not disclosed. 
(5) Not disclosed.</v>
          </cell>
          <cell r="DD17" t="str">
            <v>(1)-(5)*Kyocera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v>
          </cell>
          <cell r="DE17">
            <v>0</v>
          </cell>
          <cell r="DF17">
            <v>0</v>
          </cell>
          <cell r="DG17">
            <v>0</v>
          </cell>
          <cell r="DH17">
            <v>0</v>
          </cell>
          <cell r="DI17">
            <v>0</v>
          </cell>
          <cell r="DJ17">
            <v>0</v>
          </cell>
          <cell r="DK17" t="str">
            <v xml:space="preserve">Kyocera states in its Supply Chain CSR Procurement Guideline that suppliers "are to regularly conduct an internal audit to check compliance with laws and regulations and customer requests regarding CSR-related items". It also states in its CSR Report that it ensures "through compliance with business-related laws such as the Subcontracted Act, by regularly implementing in-house education and audits of personnel in charge of materials and business divisions." However, it does not appear to proscribe any specific audit requirements relevant to forced labor in its supply chains.
(1)-(5) Not disclosed. </v>
          </cell>
          <cell r="DL17" t="str">
            <v>Note: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v>
          </cell>
          <cell r="DM17">
            <v>0</v>
          </cell>
          <cell r="DN17">
            <v>0</v>
          </cell>
          <cell r="DO17">
            <v>0</v>
          </cell>
          <cell r="DP17">
            <v>0</v>
          </cell>
          <cell r="DQ17">
            <v>0</v>
          </cell>
          <cell r="DR17">
            <v>0</v>
          </cell>
          <cell r="DS17" t="str">
            <v>(1)-(5) Not disclosed.</v>
          </cell>
          <cell r="DT17" t="str">
            <v>(1)-(5)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v>
          </cell>
          <cell r="DU17">
            <v>0</v>
          </cell>
          <cell r="DV17">
            <v>0</v>
          </cell>
          <cell r="DW17">
            <v>0</v>
          </cell>
          <cell r="DX17">
            <v>0</v>
          </cell>
          <cell r="DY17">
            <v>0</v>
          </cell>
          <cell r="DZ17" t="str">
            <v>(1) Not disclosed. In relation to its grievance mechanism, Kyocera states that details of grievances "are investigated and ascertained in cooperation with the relevant divisions. This is followed by corrective action and preventive measures against recurrence. At Kyocera, consultations were undertaken on 27 matters in FY2018, and steps toward resolution were taken in each case." However, this is an internal mechanism only and so, corrective action plans do not apply to suppliers' workers.
(2)-(4) Not disclosed.</v>
          </cell>
          <cell r="EA17" t="str">
            <v>(1)-(4)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v>
          </cell>
          <cell r="EB17">
            <v>0</v>
          </cell>
          <cell r="EC17">
            <v>0</v>
          </cell>
          <cell r="ED17">
            <v>0</v>
          </cell>
          <cell r="EE17">
            <v>0</v>
          </cell>
          <cell r="EF17" t="str">
            <v>Not disclosed.</v>
          </cell>
          <cell r="EG17" t="str">
            <v>(1)-(2) *Kyocera Group (undated), "Risk Management and Compliance", https://global.kyocera.com/ecology/risk.html. Accessed 9 August 2019.
*Kyocera Group (16 January 2018), “Kyocera Supply Chain CSR Procurement Guideline”, https://global.kyocera.com/ecology/social/images/csr_guide.pdf, Accessed 7 August 2019.
August 2019.
*Kyocera Group (2018), "CSR Report", https://global.kyocera.com/ecology/catalog.html#inline.</v>
          </cell>
          <cell r="EH17" t="str">
            <v>N/A</v>
          </cell>
          <cell r="EI17" t="str">
            <v>N/A</v>
          </cell>
          <cell r="EJ17" t="str">
            <v>N/A</v>
          </cell>
          <cell r="EK17" t="str">
            <v>N/A</v>
          </cell>
          <cell r="EL17" t="str">
            <v>N/A</v>
          </cell>
          <cell r="EM17" t="str">
            <v>N/A</v>
          </cell>
        </row>
        <row r="18">
          <cell r="A18" t="str">
            <v>Murata Manufacturing Co. Ltd.</v>
          </cell>
          <cell r="B18">
            <v>31.441759999999999</v>
          </cell>
          <cell r="C18" t="str">
            <v>Japan</v>
          </cell>
          <cell r="D18" t="str">
            <v>Asia</v>
          </cell>
          <cell r="E18">
            <v>2016</v>
          </cell>
          <cell r="F18" t="str">
            <v>Yes</v>
          </cell>
          <cell r="G18" t="str">
            <v>TKS:6981</v>
          </cell>
          <cell r="H18">
            <v>100</v>
          </cell>
          <cell r="I18">
            <v>100</v>
          </cell>
          <cell r="J18" t="str">
            <v xml:space="preserve">Murata Manufacturing states that slave labor and human trafficking are serious global problems and it must not allow them to take place within its supply chains. It also states that it works with suppliers to prevent the occurrence of slave labor and human trafficking.  </v>
          </cell>
          <cell r="K18" t="str">
            <v xml:space="preserve">Murata Manufacturing (November 2018), "Statement on the UK Modern Slavery Act", https://www.murata.com/~/media/webrenewal/about/csr/modernslavery/modernslavery_e.ashx?la=en. Accessed 28 August 2019. </v>
          </cell>
          <cell r="L18">
            <v>60</v>
          </cell>
          <cell r="M18">
            <v>10</v>
          </cell>
          <cell r="N18">
            <v>20</v>
          </cell>
          <cell r="O18">
            <v>0</v>
          </cell>
          <cell r="P18">
            <v>10</v>
          </cell>
          <cell r="Q18">
            <v>20</v>
          </cell>
          <cell r="R18" t="str">
            <v xml:space="preserve">(1) On a webpage outlining its expectations for suppliers, Murata discloses that it asks suppliers to adhere to the RBA code of conduct. In its additional disclosure it specifies that this refers to version 6.0. The RBA code prohibits forced labor, child labor, and discrimination, but limits the right to freedom of association and collective bargaining to conformance with local law. 
[The company sets out further expectations for suppliers which also reference forced labor.]
(2) Yes. Home &gt; Procurement Guidelines &gt; Our expectations of suppliers.
(3) Not disclosed. The company does not outline a clear review or update process. [The company recently updated its 'our expectations for suppliers' uses the RBA Code of Conduct, which is reviewed every three years and includes input from RBA members and external stakeholders, as its supplier code of conduct. Note the company is not an RBA member.]
(4) The company discloses that suppliers are asked to sign and comply with a letter of consent where they agree to adhere to its policies and states this includes adhering to the RBA code of conduct. It does not disclose further efforts undertaken to communicate the code. 
(5) The company uses the RBA code which includes a provision stating that suppliers must cascade the code standards to the next tier of suppliers. </v>
          </cell>
          <cell r="S18" t="str">
            <v xml:space="preserve">(1)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(2020), "Additional Disclosure," https://www.business-humanrights.org/sites/default/files/KnowTheChain%202020%20ICT%20benchmark%20-%20Additional%20Disclosure%20-%20Murata%20Manufacturing%20Co%20Ltd.pdf.
(4-5) *Murata Manufacturing (November 2018), "Statement on the UK Modern Slavery Act", https://www.murata.com/~/media/webrenewal/about/csr/modernslavery/modernslavery_e.ashx?la=en, p. 3. Accessed 28 August 2019. 
*Murata Manufacturing, "Suppliers," https://www.murata.com/en-global/about/csr/people/suppliers. Accessed 13 February 2020. </v>
          </cell>
          <cell r="T18">
            <v>50</v>
          </cell>
          <cell r="U18">
            <v>25</v>
          </cell>
          <cell r="V18">
            <v>25</v>
          </cell>
          <cell r="W18" t="str">
            <v xml:space="preserve">(1) Murata discloses a CSR management committee, established on the basis of the company's CSR Charter, which addresses forced labor (elsewhere, the company states that it has asked its suppliers to comply with both the CSR Charter and its other expectations of suppliers). However, it does not give details on the responsibilities of the CSR management committee or whether it is responsible for implementing the company's supply chain human and labor rights policies.
[Additonally, Murata discloses that it has formulated a management system on human rights and labor and for implementing its policies, but references this in relation to its own worksites only, rather than its suppliers.]
(2) Murata discloses that its CSR management committee "mainly consists of Board of Directors." It states that the committee has had discussions regarding the prohibition of forced labor, but provides no further detail on whether the board has oversight of supply chain policies relating to forced labor, or on the board's discussions on the topic of forced labor. </v>
          </cell>
          <cell r="X18" t="str">
            <v xml:space="preserve">(1) *Murata Manufacturing, "Message from the President", https://www.murata.com/en-global/about/csr/topmessage. Accessed 28 August 2019. 
*Murata Manufacturing, "CSR Charter", https://www.murata.com/en-global/about/csr/charter. Accessed 28 August 2019. 
*Murata Manufacturing, "Employees", https://www.murata.com/about/csr/people/employees.aspx#employees01. Accessed 28 August 2019. 
*Murata Manufacturing, 
(2) Murata Manufacturing (April 2018), "Additional Disclosure", https://www.business-humanrights.org/sites/default/files/2018-04%20KnowTheChain%20ICT%20-%20Murata.pdf, p. 4. Accessed 28 August 2019. </v>
          </cell>
          <cell r="Y18">
            <v>15</v>
          </cell>
          <cell r="Z18">
            <v>15</v>
          </cell>
          <cell r="AA18">
            <v>0</v>
          </cell>
          <cell r="AB18">
            <v>0</v>
          </cell>
          <cell r="AC18" t="str">
            <v xml:space="preserve">(1) The company states that in 2017 it conducted human rights and labor education at main production plants, including prevention of forced labor and human trafficking. It is not clear that this includes procurement staff.
(2) Not disclosed. The company does not report on any training on forced labor for suppliers. 
(3) Not disclosed. </v>
          </cell>
          <cell r="AD18" t="str">
            <v xml:space="preserve">Murata Manufacturing (November 2018), "Statement on the UK Modern Slavery Act", https://www.murata.com/~/media/webrenewal/about/csr/modernslavery/modernslavery_e.ashx?la=en, p. 4. Accessed 28 August 2019. </v>
          </cell>
          <cell r="AE18">
            <v>25</v>
          </cell>
          <cell r="AF18">
            <v>0</v>
          </cell>
          <cell r="AG18">
            <v>25</v>
          </cell>
          <cell r="AH18" t="str">
            <v xml:space="preserve">(1) Not disclosed. 
(2) Murata discloses that it participates in the Responsible Minerals Initiative (RMI) and the Japanese Electronics and Industries Association (JEITA). The company states that the RMI addresses the eradication of forced labor in mineral mining, and JEITA addresses the eradication of forced labor and human trafficking. Murata gives no further information on how it participates in / engages with these initiatives to address forced labor. </v>
          </cell>
          <cell r="AI18" t="str">
            <v xml:space="preserve">Murata Manufacturing (April 2018), "Additional Disclosure", https://www.business-humanrights.org/sites/default/files/2018-04%20KnowTheChain%20ICT%20-%20Murata.pdf, p. 4. Accessed 28 August 2019. </v>
          </cell>
          <cell r="AJ18">
            <v>0</v>
          </cell>
          <cell r="AK18">
            <v>0</v>
          </cell>
          <cell r="AL18">
            <v>0</v>
          </cell>
          <cell r="AM18">
            <v>0</v>
          </cell>
          <cell r="AN18">
            <v>0</v>
          </cell>
          <cell r="AO18" t="str">
            <v>Not disclosed.</v>
          </cell>
          <cell r="AP18" t="str">
            <v>N/A</v>
          </cell>
          <cell r="AQ18">
            <v>0</v>
          </cell>
          <cell r="AR18">
            <v>0</v>
          </cell>
          <cell r="AS18">
            <v>0</v>
          </cell>
          <cell r="AT18" t="str">
            <v xml:space="preserve">(1) Not disclosed. 
The company reports that it uses a CSR compliance checklist. It states that suppliers self-assess their level of compliance with the company's CSR requirements and share the results. 
Murata also reports that it undertook risk mapping with the cooperation of recruitment agencies when hiring foreign workers. However this appears to apply to its own operations rather than a risk assessment conducted on its supply chains. 
Additionally, Murata discloses that it has established a risk management committee which identifies and evaluates risks the company may face twice a year. However, it is not clear that this includes supply chains or forced labor. 
(2) Not disclosed. 
Murata reports that in its mapping of recruitment risks it found that there are risks of excessive fees in the country of origin and in the receiving country. As a result it asked recruitment agencies to ensure that these risks do not occur. However, it only identifies these risks in its own operations and does not disclose forced labor risks identified in its supply chains. </v>
          </cell>
          <cell r="AU18" t="str">
            <v xml:space="preserve">(1-2) *Murata Manufacturing, "Suppliers", https://www.murata.com/en-eu/about/csr/people/suppliers. Accessed 28 August 2019. 
*Murata Manufacturing, "Risk Management", https://www.murata.com/en-global/about/csr/management/risk. Accessed 28 August 2019. 
*Murata Manufacturing (November 2018), "Statement on the UK Modern Slavery Act", https://www.murata.com/~/media/webrenewal/about/csr/modernslavery/modernslavery_e.ashx?la=en, p. 4. Accessed 28 August 2019. </v>
          </cell>
          <cell r="AV18">
            <v>12.5</v>
          </cell>
          <cell r="AW18">
            <v>12.5</v>
          </cell>
          <cell r="AX18">
            <v>0</v>
          </cell>
          <cell r="AY18">
            <v>0</v>
          </cell>
          <cell r="AZ18">
            <v>0</v>
          </cell>
          <cell r="BA18" t="str">
            <v xml:space="preserve">(1) Murata reports that it is a member of the Responsible Minerals Trade Working Group at JEITA, and that it is a member of the Responsible Minerals Initiative. The company discloses that it regularly conducts surveys and reviews "reported information [from suppliers] in line with the internal standards prescribed based on the OECD due diligence guidance and carrying out corrective measures" but does not provide further information. [The OECD guidelines provide for some assessment of forced labor risks.] It states that it is planning to provide stakeholders with supply chain information based on industry standards. The company does not provide information on what it has identified as a result of its due diligence processes, or any further detail. 
(2) Not disclosed. Murata states that it asks suppliers to reduce procurement lead time, seeking suppliers that can shorten material production lead time rapidly and deal with changing requirements in order to respond to varying customer requests rapidly. It does not highlight any labor rights risks associated with this reduction in lead times. 
(3) Not disclosed.
(4) Not disclosed. </v>
          </cell>
          <cell r="BB18" t="str">
            <v>Murata Manufacturing, "Our expectations of suppliers", https://www.murata.com/en-global/about/procurement/expectations. Accessed 28 August 2019.</v>
          </cell>
          <cell r="BC18">
            <v>50</v>
          </cell>
          <cell r="BD18">
            <v>50</v>
          </cell>
          <cell r="BE18" t="str">
            <v xml:space="preserve">Murata discloses a purchasing policy, in which it states that it evaluates and selects suppliers fairly based on standards including consideration for human rights and labor safety. It does not disclose details on the process or its outcomes. </v>
          </cell>
          <cell r="BF18" t="str">
            <v xml:space="preserve">Murata Manufacturing "Purchasing Policy", https://www.murata.com/en-eu/about/procurement/policy. Accessed 28 August 2019. </v>
          </cell>
          <cell r="BG18">
            <v>0</v>
          </cell>
          <cell r="BH18">
            <v>0</v>
          </cell>
          <cell r="BI18">
            <v>0</v>
          </cell>
          <cell r="BJ18">
            <v>0</v>
          </cell>
          <cell r="BK18" t="str">
            <v xml:space="preserve">(1) Not disclosed. The company states that when it opens an account with a supplier, it uses a CSR Agreement, and asks the supplier to agree "to pursue their business activities in conformity with the Code of Conduct of the Responsible Business Alliance". However, while the RBA Code prohibits forced labor, child labor, and discrimination, it limits the right to freedom of association to conformance with local law only. It is not clear that the CSR agreement is the supplier contract. 
(2) Not disclosed. The company states that the percentage of its suppliers that have undertaken CSR Agreements include 95% of Japanese suppliers and 90% of overseas suppliers. However, CSR Agreements require adherence to the RBA Code, which limits the right to freedom of association to conformance with local law only. Moreover, it is not clear that the CSR agreement is the supplier contract. 
(3) Not disclosed.
</v>
          </cell>
          <cell r="BL18" t="str">
            <v xml:space="preserve">Murata Manufacturing, "Suppliers", https://www.murata.com/en-eu/about/csr/people/suppliers. Accessed 28 August 2019. </v>
          </cell>
          <cell r="BM18">
            <v>0</v>
          </cell>
          <cell r="BN18">
            <v>0</v>
          </cell>
          <cell r="BO18">
            <v>0</v>
          </cell>
          <cell r="BP18">
            <v>0</v>
          </cell>
          <cell r="BQ18" t="str">
            <v xml:space="preserve">(1) Not disclosed. 
(2) Not disclosed. The company states that it asks recruitment agencies to comply with its CSR standards, the RBA Code of Conduct, and the JEITA Supply Chain CSR Deployment Guidebook. However it is not clear that this applies to recruitment agencies used by its suppliers. Further, the company does not adopt the RBA Code itself or use it as its supplier code of conduct. 
(3) Not disclosed. </v>
          </cell>
          <cell r="BR18" t="str">
            <v xml:space="preserve">Murata Manufacturing (November 2018), "Statement on the UK Modern Slavery Act", https://www.murata.com/~/media/webrenewal/about/csr/modernslavery/modernslavery_e.ashx?la=en, p. 4. Accessed 28 August 2019. </v>
          </cell>
          <cell r="BS18">
            <v>75</v>
          </cell>
          <cell r="BT18">
            <v>50</v>
          </cell>
          <cell r="BU18">
            <v>25</v>
          </cell>
          <cell r="BV18" t="str">
            <v xml:space="preserve">(1) The company uses the RBA Code (version 6), which includes a provision that workers shall not be required to pay employers’ or agents’ recruitment fees or other related fees for their employment. 
[Murata's human rights and labor policies state "no fees or guarantee money of any type shall be collected in relation to employment". However, it does not specify that employers rather than workers should bear this cost. In its additional disclosure, it states that asks recruitment agencies for charges to be made to the employer and not the workers, but it is not clear that this is relevant for the company's supply chains.]
[The company also states that it asks recruitment agencies to comply with its CSR standards and the RBA Code of Conduct in the same manner as suppliers, and that recruitment agencies do not charge fees to workers. It is not clear that this refers to agencies used by Murata's suppliers, rather than Murata itself.] 
(2) The company uses the RBA Code (version 6), which includes a provision that employment related fees paid by workers shall be reimbursed to the workers. Murata reports that within its own operations it audits recruitment agencies and ensures that no workers have paid fees. However it does not disclose evidence that fees have been reimbursed to workers in its supply chains. </v>
          </cell>
          <cell r="BW18" t="str">
            <v>(1)  *Murata Manufacturing, "Our expectations of suppliers", https://www.murata.com/en-global/about/procurement/expectations. Accessed 13 February 2020. 
*Murata Manufacturing, "Human Rights and Labor Policies", https://www.murata.com/about/csr/people/employees.aspx#employees01. Accessed 28 August 2019.
*Murata Manufacturing (November 2018), "Statement on the UK Modern Slavery Act", https://www.murata.com/~/media/webrenewal/about/csr/modernslavery/modernslavery_e.ashx?la=en, p. 4. Accessed 28 August 2019. 
*Murata Manufacturing (April 2018), "Additional Disclosure", https://www.business-humanrights.org/sites/default/files/2018-04%20KnowTheChain%20ICT%20-%20Murata.pdf, p. 7. Accessed 28 August 2019. 
(2) "Additional Disclosure", p. 7.</v>
          </cell>
          <cell r="BX18">
            <v>0</v>
          </cell>
          <cell r="BY18">
            <v>0</v>
          </cell>
          <cell r="BZ18">
            <v>0</v>
          </cell>
          <cell r="CA18" t="str">
            <v xml:space="preserve">(1) Not disclosed. Murata reports that it audits recruitment agencies within its own operations. In its additional disclosure it reports that it asks its suppliers to do the same - however this requirement is not comprised within the company's supplier code of conduct or other available policy. 
(2) Not disclosed. The company states that it has conducted training "for recruitment agencies that hire large numbers of foreign workers to raise awareness, including prevention, of compulsory labor and human trafficking". However, it is not clear that this training was conducted for agencies in the company's supply chains rather than used in its own operations. </v>
          </cell>
          <cell r="CB18" t="str">
            <v xml:space="preserve">Murata Manufacturing (November 2018), "Statement on the UK Modern Slavery Act", https://www.murata.com/~/media/webrenewal/about/csr/modernslavery/modernslavery_e.ashx?la=en, p. 4. Accessed 28 August 2019. </v>
          </cell>
          <cell r="CC18">
            <v>30</v>
          </cell>
          <cell r="CD18">
            <v>15</v>
          </cell>
          <cell r="CE18">
            <v>15</v>
          </cell>
          <cell r="CF18">
            <v>0</v>
          </cell>
          <cell r="CG18" t="str">
            <v xml:space="preserve">(1) The company uses the RBA Code (version 6), which requires that workers must be provided with a written employment agreement in their native language prior to the worker departing from his or her country of origin. However the company does not disclose any further steps taken beyond this policy provision, such as pre-departure training for migrant workers to ensure they understand their rights.
(2)  The company uses the RBA Code (version 6), which prohibits passport retention and restrictions on workers’ freedom of movement. However, the company does not disclose what further steps it has  taken to ensure that workers passports are not retained. 
(3) Not disclosed. </v>
          </cell>
          <cell r="CH18" t="str">
            <v>*Murata Manufacturing, "Our expectations of suppliers", https://www.murata.com/en-global/about/procurement/expectations. Accessed 13 February 2020. 
*Murata Manufacturing, "Human Rights and Labor Policies", https://www.murata.com/about/csr/people/employees.aspx#employees01. Accessed 28 August 2019.</v>
          </cell>
          <cell r="CI18">
            <v>12.5</v>
          </cell>
          <cell r="CJ18">
            <v>12.5</v>
          </cell>
          <cell r="CK18">
            <v>0</v>
          </cell>
          <cell r="CL18">
            <v>0</v>
          </cell>
          <cell r="CM18">
            <v>0</v>
          </cell>
          <cell r="CN18" t="str">
            <v>(1) The company uses the RBA code of conduct version 6.0 which requires suppliers to communicate "policies, practices, expectations and performance to workers" and other stakeholders. No further detail is disclosed, such as whether this must include training for workers.
(2-4) Not disclosed.</v>
          </cell>
          <cell r="CO18" t="str">
            <v xml:space="preserve">*Murata Manufacturing, "Our expectations of suppliers", https://www.murata.com/en-global/about/procurement/expectations. Accessed 13 February 2020. </v>
          </cell>
          <cell r="CP18">
            <v>0</v>
          </cell>
          <cell r="CQ18">
            <v>0</v>
          </cell>
          <cell r="CR18">
            <v>0</v>
          </cell>
          <cell r="CS18">
            <v>0</v>
          </cell>
          <cell r="CT18">
            <v>0</v>
          </cell>
          <cell r="CU18" t="str">
            <v>Not disclosed.</v>
          </cell>
          <cell r="CV18" t="str">
            <v>N/A</v>
          </cell>
          <cell r="CW18">
            <v>0</v>
          </cell>
          <cell r="CX18">
            <v>0</v>
          </cell>
          <cell r="CY18">
            <v>0</v>
          </cell>
          <cell r="CZ18">
            <v>0</v>
          </cell>
          <cell r="DA18">
            <v>0</v>
          </cell>
          <cell r="DB18">
            <v>0</v>
          </cell>
          <cell r="DC18" t="str">
            <v xml:space="preserve">(1) Not disclosed. Murata discloses a "supplier consultation window" which it states can be used by suppliers to report legal violations or social improprieties - in dealings with Murata. This is not publicly available. 
It additionally states that it has an external hotline, but that this is for use by Murata officers or employees. 
In its 2018 additional disclosure, the company also reports that it is encouraging its suppliers to have their own grievance mechanisms but does not require this and does not provide further information. However its procurement guidelines (both its 'Purchasing Policy' and 'Our Expectations of Suppliers') do not address grievance mechanisms.
It is therefore unclear that supply chain workers or their representatives have access to a grievance mechanism.
(2) Not disclosed. 
(3) Not disclosed. 
(4) Not disclosed. 
(5) Not disclosed. </v>
          </cell>
          <cell r="DD18" t="str">
            <v>*Murata Manufacturing, "Suppliers", https://www.murata.com/en-global/about/csr/people/suppliers. Accessed 28 August 2019. 
*Murata Manufacturing (April 2018), "Additional Disclosure", https://www.business-humanrights.org/sites/default/files/2018-04%20KnowTheChain%20ICT%20-%20Murata.pdf, p. 10. Accessed 28 August 2019.
* Murata, "Procurement Guidelines," https://www.murata.com/en-global/about/procurement?intcid5=com_xxx_xxx_cmn_bc_xxx. Accessed 23 october 2019.</v>
          </cell>
          <cell r="DE18">
            <v>10</v>
          </cell>
          <cell r="DF18">
            <v>0</v>
          </cell>
          <cell r="DG18">
            <v>10</v>
          </cell>
          <cell r="DH18">
            <v>0</v>
          </cell>
          <cell r="DI18">
            <v>0</v>
          </cell>
          <cell r="DJ18">
            <v>0</v>
          </cell>
          <cell r="DK18" t="str">
            <v>The company states that it asks suppliers to fill out risk assessment questionnaires based on the RBA Code of Conduct. [It reports that "in the future, we are planning to take the results of the questionnaire, [and] perform an audit to confirm the details with each supplier."] In its additional disclosure, Murata reports that suppliers self-assess against the CSR checklist, and if there are problematic responses, the company audits suppliers with low scores. No further details on the audit process are disclosed. 
(1) Not disclosed.
(2) As noted above, the company discloses that it may carry out supplier audits. However, it does not disclose whether it reviews relevant documents that detail labor conditions, such as wage slips, information on labor recruiters, contracts, etc.
(3)-(5) Not disclosed.</v>
          </cell>
          <cell r="DL18" t="str">
            <v>Note: *Murata Manufacturing, "CSR Procurement", https://www.murata.com/en-global/about/csr/people/suppliers/article1. Accessed 28 August 2019. 
*Murata Manufacturing (April 2018), "2018 Additional Disclosure", https://www.business-humanrights.org/sites/default/files/2018-04%20KnowTheChain%20ICT%20-%20Murata.pdf, p. 11. Accessed 28 August 2019.
(2)*"CSR Procurement".
* "2018 Additional Disclosure".</v>
          </cell>
          <cell r="DM18">
            <v>0</v>
          </cell>
          <cell r="DN18">
            <v>0</v>
          </cell>
          <cell r="DO18">
            <v>0</v>
          </cell>
          <cell r="DP18">
            <v>0</v>
          </cell>
          <cell r="DQ18">
            <v>0</v>
          </cell>
          <cell r="DR18">
            <v>0</v>
          </cell>
          <cell r="DS18" t="str">
            <v>(1)-(5) Not disclosed.</v>
          </cell>
          <cell r="DT18" t="str">
            <v>N/A</v>
          </cell>
          <cell r="DU18">
            <v>37.5</v>
          </cell>
          <cell r="DV18">
            <v>12.5</v>
          </cell>
          <cell r="DW18">
            <v>25</v>
          </cell>
          <cell r="DX18">
            <v>0</v>
          </cell>
          <cell r="DY18">
            <v>0</v>
          </cell>
          <cell r="DZ18" t="str">
            <v xml:space="preserve">(1) In its 2018 additional disclosure, the company reports that it formulates corrective measures according to the results of its CSR audits conducted against RBA standards and by its customers, but does not provide further details.
(2) Murata states that it periodically follows up on corrective action measures.
(3)-(4) Not disclosed. </v>
          </cell>
          <cell r="EA18" t="str">
            <v xml:space="preserve">(1)-(2) Murata Manufacturing (April 2018), "Additional Disclosure", https://www.business-humanrights.org/sites/default/files/2018-04%20KnowTheChain%20ICT%20-%20Murata.pdf, p. 11. Accessed 28 August 2019. </v>
          </cell>
          <cell r="EB18">
            <v>0</v>
          </cell>
          <cell r="EC18">
            <v>0</v>
          </cell>
          <cell r="ED18">
            <v>0</v>
          </cell>
          <cell r="EE18">
            <v>0</v>
          </cell>
          <cell r="EF18" t="str">
            <v>Not disclosed.</v>
          </cell>
          <cell r="EG18" t="str">
            <v>N/A</v>
          </cell>
          <cell r="EH18" t="str">
            <v>N/A</v>
          </cell>
          <cell r="EI18" t="str">
            <v>N/A</v>
          </cell>
          <cell r="EJ18" t="str">
            <v>N/A</v>
          </cell>
          <cell r="EK18" t="str">
            <v>N/A</v>
          </cell>
          <cell r="EL18" t="str">
            <v>N/A</v>
          </cell>
          <cell r="EM18" t="str">
            <v>N/A</v>
          </cell>
        </row>
        <row r="19">
          <cell r="A19" t="str">
            <v>Nintendo Co. Ltd.</v>
          </cell>
          <cell r="B19">
            <v>52.738309999999998</v>
          </cell>
          <cell r="C19" t="str">
            <v>Japan</v>
          </cell>
          <cell r="D19" t="str">
            <v>Asia</v>
          </cell>
          <cell r="E19">
            <v>2018</v>
          </cell>
          <cell r="F19" t="str">
            <v>Yes</v>
          </cell>
          <cell r="G19" t="str">
            <v>TKS:7974</v>
          </cell>
          <cell r="H19">
            <v>100</v>
          </cell>
          <cell r="I19">
            <v>100</v>
          </cell>
          <cell r="J19" t="str">
            <v xml:space="preserve">Nintendo's Procurement Guidelines disclose a prohibition of forced labor in its supply chains. The company states it supports and adheres to international human rights principles and standards, and that it has implemented region-specific policies for addressing modern slavery in its business operations. </v>
          </cell>
          <cell r="K19" t="str">
            <v>*Nintendo (revised 5 August 2019), "Nintendo CSR Procurement Guidelines", https://www.nintendo.co.jp/csr/en/q_and_a/pdf/Nintendo_CSR_Procurement_Guidelines_en.pdf, p. 5. 
*Nintendo (September 2019), "Modern Slavery Transparency Statement", https://www.nintendo.co.jp/csr/pdf/ModernSlaveryTransparencyStatement_en.pdf</v>
          </cell>
          <cell r="L19">
            <v>80</v>
          </cell>
          <cell r="M19">
            <v>10</v>
          </cell>
          <cell r="N19">
            <v>20</v>
          </cell>
          <cell r="O19">
            <v>20</v>
          </cell>
          <cell r="P19">
            <v>20</v>
          </cell>
          <cell r="Q19">
            <v>10</v>
          </cell>
          <cell r="R19" t="str">
            <v xml:space="preserve">(1) Nintendo discloses that it prohibits child labor, forced labor and discrimination in its supply chains. It notes that, suppliers "will respect workers’ right to organize as a means to realize agreement between labor and management on issues such as the work environment and wage standards" and that "respecting the right of workers to organize refers the freedom of association without retaliation". It also discloses using the RBA Code of Conduct and and the RBA's VAP as references for creating the guidance. 
However, the company does not explicitly protect the right to freedom of association and collective bargaining.
(2) Yes [Homepage &gt; CSR &gt; Nintendo CSR Procurement Guidelines].
(3) Nintendo's CSR Procurement Guidelines were first created on 28 April 2011 and were most recently revised on 5 August 2019. In its CSR report it discloses that in 2018 it consulted with external specialists and "adopted the RBA standards and revised the guidelines to be more comprehensive".
(4) Nintendo discloses distributing its CSR Procurement Guidelines to its procurement partners. It also discloses that suppliers are required to "formally agree to them" and they are included in partner agreements (supplier contracts).
(5) It discloses that it requests its "production partners" to notify its own business partners "including temporary employment agencies and independent contractors" of its Procurement Guidelines. It is not clear that this notification amounts to a requirement to cascade. </v>
          </cell>
          <cell r="S19" t="str">
            <v>(1) Nintendo (revised 5 August 2019), "Nintendo CSR Procurement Guidelines", https://www.nintendo.co.jp/csr/en/q_and_a/pdf/Nintendo_CSR_Procurement_Guidelines_en.pdf, p. 5. 
(3) Nintendo (July 2019), "CSR Report 2019", https://www.nintendo.co.jp/csr/en/pdf/nintendo_csr2019e.pdf, p. 15.
(4)*"CSR Report 2019", p. 15.
*Nintendo (undated), "Putting Smiles on the Faces of Our Supply Chains", https://www.nintendo.co.jp/csr/en/report/partners/index.html#production. Accessed 11 October 2019. 
(5) "Nintendo CSR Procurement Guidelines", p. 3.</v>
          </cell>
          <cell r="T19">
            <v>25</v>
          </cell>
          <cell r="U19">
            <v>25</v>
          </cell>
          <cell r="V19">
            <v>0</v>
          </cell>
          <cell r="W19" t="str">
            <v>(1) Nintendo discloses that its "cross-functional team, consisting of members responsible for CSR promotion and procurement at Nintendo Co., Ltd., works together to understand external trends and communicate with stakeholders." It further discloses that this team works with management to address any risks. It discloses in its CSR report that its CSR Promotion Team works to coordinate CSR activities and that it held a global CSR meeting in November 2018. However, it does not explicitly state that this team is responsible for the implementation of its supply chain policies that address forced labor. It also discloses that at Nintendo Co Ltd, the General Manager of the Human Resources Department is responsible for ensuring that employees in Japan receive training on Nintendo policies. However, it is not clear where a more general responsibility for the implementation of its Procurement Guidelines lies.
(2) Not disclosed.</v>
          </cell>
          <cell r="X19" t="str">
            <v>(1)*Nintendo, "Putting Smiles on the Faces of Our Supply Chains". Accessed 11 October 2019.
*Nintendo (July 2019), "CSR Report 2019", https://www.nintendo.co.jp/csr/en/pdf/nintendo_csr2019e.pdf, pp. 5-6.
*Nintendo (September 2019), "Modern Slavery Transparency Statement", https://www.nintendo.co.jp/csr/pdf/ModernSlaveryTransparencyStatement_en.pdf, p. 2.</v>
          </cell>
          <cell r="Y19">
            <v>15</v>
          </cell>
          <cell r="Z19">
            <v>15</v>
          </cell>
          <cell r="AA19">
            <v>0</v>
          </cell>
          <cell r="AB19">
            <v>0</v>
          </cell>
          <cell r="AC19" t="str">
            <v xml:space="preserve">(1) Nintendo discloses providing online and face-to-face training for employees "to ensure a full understanding of the Standards or codes of conduct". It also discloses having implemented an e-learning program on human rights and to have implemented training on the UK Modern Slavery Acy in its Europe GmbH for all new employees as part of its Code of Conduct training. It also discloses providing training for all new employees conducting on-site inspections but it does not explicitly state that this includes training on forced labor risks, and does not disclose training for procurement staff specifically.
(2)-(3) Not disclosed.
</v>
          </cell>
          <cell r="AD19" t="str">
            <v xml:space="preserve">(1) *Nintendo (September 2019), "Modern Slavery Transparency Statement", https://www.nintendo.co.jp/csr/pdf/ModernSlaveryTransparencyStatement_en.pdf, p. 2.
*Nintendo (undated), "Putting Smiles on the Faces of Our Supply Chains", https://www.nintendo.co.jp/csr/en/report/partners/index.html#production. Accessed 11 October 2019. </v>
          </cell>
          <cell r="AE19">
            <v>0</v>
          </cell>
          <cell r="AF19">
            <v>0</v>
          </cell>
          <cell r="AG19">
            <v>0</v>
          </cell>
          <cell r="AH19" t="str">
            <v>(1)-(2) Not disclosed.</v>
          </cell>
          <cell r="AI19" t="str">
            <v>N/A</v>
          </cell>
          <cell r="AJ19">
            <v>37.5</v>
          </cell>
          <cell r="AK19">
            <v>0</v>
          </cell>
          <cell r="AL19">
            <v>25</v>
          </cell>
          <cell r="AM19">
            <v>12.5</v>
          </cell>
          <cell r="AN19">
            <v>0</v>
          </cell>
          <cell r="AO19" t="str">
            <v>(1) Not disclosed.
(2) Nintendo provides a list with the names and countries of the smelters and refineries in its supply chains. 
(3) Nintendo discloses working in collaboration with the RBA's RMI and RMAP and using its Conflict Minerals Reporting Template. It discloses that it carries out assessments of conflict minerals "referring to guidelines such as the ... OECD Due Diligence Guidance for Responsible Supply Chains of Minerals from Conflict-Affected and High-Risk Areas". However, it does not disclose the sourcing countries of raw materials, and it is not clear that the company is a member of the Responsible Minerals Initiative. 
(4) Not disclosed.</v>
          </cell>
          <cell r="AP19" t="str">
            <v>(2) Nintendo (undated), Smelters and Refiners on the CFSI Standard Smelter List in Nintendo's Supply Chain,  https://www.nintendo.co.jp/csr/en/pdf/smelter_list2019.pdf.
(3)  Nintendo (undated), "Putting Smiles on the Faces of Our Supply Chains", https://www.nintendo.co.jp/csr/en/report/partners/index.html#production. Accessed 11 October 2019.</v>
          </cell>
          <cell r="AQ19">
            <v>25</v>
          </cell>
          <cell r="AR19">
            <v>25</v>
          </cell>
          <cell r="AS19">
            <v>0</v>
          </cell>
          <cell r="AT19" t="str">
            <v>(1) It states in its 2020 Additional Disclosure that it requires its first-tier suppliers to submit an annual written survey to "understand the status of CSR promotion at each production partner". It states that this includes "specific questions to confirm appropriate monitoring systems and measures that ensure forced labor and other human rights violations do not occur." However, it does not disclose how it assesses the risk of forced labor at suppliers outside of self-assessment and monitoring processes.
[Nintendo discloses conducting interviews with high-risk suppliers. It also discloses having conducted a pilot survey for cobalt in 2018 as a result of risks of child labor and "inferior working environments" in mines in the DRC. It discloses that it used the RMI's Cobalt Reporting Template in this process. However, it does not specifically refer to forced labor.]
(2) Not disclosed.</v>
          </cell>
          <cell r="AU19" t="str">
            <v>(1) *Nintendo (2020), "2020 Additional Disclosure", https://www.business-humanrights.org/sites/default/files/KnowTheChain%20ICT%20benchmark%20Additional%20Disclosure%202020%20-%20Nintendo.pdf, p. 3.
*Nintendo (undated), "Putting Smiles on the Faces of Our Supply Chains", https://www.nintendo.co.jp/csr/en/report/partners/index.html#production. Accessed 11 October 2019.</v>
          </cell>
          <cell r="AV19">
            <v>12.5</v>
          </cell>
          <cell r="AW19">
            <v>12.5</v>
          </cell>
          <cell r="AX19">
            <v>0</v>
          </cell>
          <cell r="AY19">
            <v>0</v>
          </cell>
          <cell r="AZ19">
            <v>0</v>
          </cell>
          <cell r="BA19" t="str">
            <v>(1) Nintendo states that it requires production partners to establish a policy prohibiting the use of conflict minerals in their supply chains. It also discloses that in 2018 it conducted a pilot survey for cobalt as a result of child labor and "inferior working environments" in the DRC. The company also reports the number of RMAP-conformant smelters and refiners in its supply chains. However, the company discloses no details of its efforts to address forced labor at raw material level.
(2)-(4) Not disclosed.</v>
          </cell>
          <cell r="BB19" t="str">
            <v>(1) Nintendo (undated), "Putting Smiles on the Faces of Our Supply Chains", https://www.nintendo.co.jp/csr/en/report/partners/index.html#production. Accessed 11 October 2019.</v>
          </cell>
          <cell r="BC19">
            <v>0</v>
          </cell>
          <cell r="BD19">
            <v>0</v>
          </cell>
          <cell r="BE19" t="str">
            <v>Not disclosed.</v>
          </cell>
          <cell r="BF19" t="str">
            <v>N/A</v>
          </cell>
          <cell r="BG19">
            <v>15</v>
          </cell>
          <cell r="BH19">
            <v>15</v>
          </cell>
          <cell r="BI19">
            <v>0</v>
          </cell>
          <cell r="BJ19">
            <v>0</v>
          </cell>
          <cell r="BK19" t="str">
            <v xml:space="preserve">(1) Nintendo discloses requiring its suppliers "to formally agree" to its Procurement Guidelines which incorporate forced labor, child labor, and discrimination, but do not call out explicitly the right to freedom of association and collective bargaining. It further discloses that it has incorporated a requirement to comply with the guidelines into its "Basic Partner Agreement". In its 2018 additional disclosure, the company confirms that its basisc partner agreement is its supplier contract. The contract language is not disclosed. 
(2) Not disclosed.
(3) Not disclosed. It discloses that its "asks [its] first-tier suppliers to notify upstream suppliers about the guidelines." However, it is not clear that suppliers should include this in contracts. </v>
          </cell>
          <cell r="BL19" t="str">
            <v>(1) and (3) 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v>
          </cell>
          <cell r="BM19">
            <v>15</v>
          </cell>
          <cell r="BN19">
            <v>0</v>
          </cell>
          <cell r="BO19">
            <v>15</v>
          </cell>
          <cell r="BP19">
            <v>0</v>
          </cell>
          <cell r="BQ19" t="str">
            <v>(1) Not disclosed.
(2) It discloses that it requests its suppliers to inform their own suppliers "including temporary employment agencies and independent contractors" of its Procurement Guidelines.
It states in its 2020 Additional Disclosure that it "require that the CSR Procurement Guidelines be provided to and applied by all of [its] business
partners, including labor-outsourcing partners (as indicated in the CSR Procurement Guidelines: III.6, pg. 26)" and clarifies that the descriptions,  “labor-outsourcing partner” and “temporary employment agencies” include recruitment agencies and " any other type of employer which provides non-direct employment". Its Procurement Guidelines cover forced labor, child labor, and discrimination, but do not explicitly protect the right to freedom of association and collective bargaining). 
(3) Not disclosed.</v>
          </cell>
          <cell r="BR19" t="str">
            <v>(2)*Nintendo (revised 5 August 2019), "Nintendo CSR Procurement Guidelines", https://www.nintendo.co.jp/csr/en/q_and_a/pdf/Nintendo_CSR_Procurement_Guidelines_en.pdf, pp. 3 and 26. 
*Nintendo (2020), "2020 Additional Disclosure", https://www.business-humanrights.org/sites/default/files/KnowTheChain%20ICT%20benchmark%20Additional%20Disclosure%202020%20-%20Nintendo.pdf, p. 4.</v>
          </cell>
          <cell r="BS19">
            <v>25</v>
          </cell>
          <cell r="BT19">
            <v>25</v>
          </cell>
          <cell r="BU19">
            <v>0</v>
          </cell>
          <cell r="BV19" t="str">
            <v>(1) Nintendo discloses a policy that "workers will not be obligated to pay employers’ or agents’ recruitment fees or other related fees for their employment." However, it does not provide that any such fees are required to be borne by the employer.
(2) Not disclosed.</v>
          </cell>
          <cell r="BW19" t="str">
            <v>Nintendo (revised 5 August 2019), "Nintendo CSR Procurement Guidelines", https://www.nintendo.co.jp/csr/en/q_and_a/pdf/Nintendo_CSR_Procurement_Guidelines_en.pdf, p. 5.</v>
          </cell>
          <cell r="BX19">
            <v>0</v>
          </cell>
          <cell r="BY19">
            <v>0</v>
          </cell>
          <cell r="BZ19">
            <v>0</v>
          </cell>
          <cell r="CA19" t="str">
            <v>(1)-(2) Not disclosed.</v>
          </cell>
          <cell r="CB19" t="str">
            <v>N/A</v>
          </cell>
          <cell r="CC19">
            <v>30</v>
          </cell>
          <cell r="CD19">
            <v>15</v>
          </cell>
          <cell r="CE19">
            <v>15</v>
          </cell>
          <cell r="CF19">
            <v>0</v>
          </cell>
          <cell r="CG19" t="str">
            <v>(1) Nintendo discloses a policy that it requires its suppliers to ensure that workers are provided with a written employment agreement in their native language prior to official employment and that the terms of the agreement be verbally explained in a way that the worker understands. However, it does not demonstrate implementation of this policy.
(2) Nintendo prohibits forced labor and it includes in its definition of forced labor requiring workers to deposit passports or work permits with their employer. However, it does not demonstrate implementation of this policy.
(3) Not disclosed.</v>
          </cell>
          <cell r="CH19" t="str">
            <v>(1) Nintendo (revised 5 August 2019), "Nintendo CSR Procurement Guidelines", https://www.nintendo.co.jp/csr/en/q_and_a/pdf/Nintendo_CSR_Procurement_Guidelines_en.pdf, p. 4.
(2) "Nintendo CSR Procurement Guidelines", p. 5.</v>
          </cell>
          <cell r="CI19">
            <v>0</v>
          </cell>
          <cell r="CJ19">
            <v>0</v>
          </cell>
          <cell r="CK19">
            <v>0</v>
          </cell>
          <cell r="CL19">
            <v>0</v>
          </cell>
          <cell r="CM19">
            <v>0</v>
          </cell>
          <cell r="CN19" t="str">
            <v>(1) Not disclosed. Nintendo states in its 2020 Additional Disclosure that its CSR Procurement Guidelines are available in Chinese, Japanese and English. However, it does not disclose efforts to actively communicate these guidelines to suppliers' workers, e.g. through providing training to suppliers' workers or requiring its suppliers to provide training on these standards to their workers.
(2)-(4) Not disclosed.</v>
          </cell>
          <cell r="CO19" t="str">
            <v>(1) *Nintendo (2020), "2020 Additional Disclosure", https://www.business-humanrights.org/sites/default/files/KnowTheChain%20ICT%20benchmark%20Additional%20Disclosure%202020%20-%20Nintendo.pdf, p. 5.</v>
          </cell>
          <cell r="CP19">
            <v>0</v>
          </cell>
          <cell r="CQ19">
            <v>0</v>
          </cell>
          <cell r="CR19">
            <v>0</v>
          </cell>
          <cell r="CS19">
            <v>0</v>
          </cell>
          <cell r="CT19">
            <v>0</v>
          </cell>
          <cell r="CU19" t="str">
            <v>(1)-(4) Not disclosed.</v>
          </cell>
          <cell r="CV19" t="str">
            <v>N/A</v>
          </cell>
          <cell r="CW19">
            <v>10</v>
          </cell>
          <cell r="CX19">
            <v>10</v>
          </cell>
          <cell r="CY19">
            <v>0</v>
          </cell>
          <cell r="CZ19">
            <v>0</v>
          </cell>
          <cell r="DA19">
            <v>0</v>
          </cell>
          <cell r="DB19">
            <v>0</v>
          </cell>
          <cell r="DC19" t="str">
            <v xml:space="preserve">(1) Nintendo states in its 2020 Additonal Disclosure that it requires suppliers to "prepare a reporting system for early detection and response (described in the CSR Procurement Guidelines: II.3.2, pg. 14). In addition to providing a means to ensure legal compliance, these measures are also intended as a mechanism for reporting misconduct and unfair practices, including worker labor concerns." It does not disclose whether this is available to suppliers' workers only or whether it is also open to the legitimate representatives of suppliers' workers, however.
(2)-(5) Not disclosed. </v>
          </cell>
          <cell r="DD19" t="str">
            <v>(1)*Nintendo (revised 5 August 2019), "Nintendo CSR Procurement Guidelines", https://www.nintendo.co.jp/csr/en/q_and_a/pdf/Nintendo_CSR_Procurement_Guidelines_en.pdf, p. 14. 
*Nintendo (2020), "2020 Additional Disclosure", https://www.business-humanrights.org/sites/default/files/KnowTheChain%20ICT%20benchmark%20Additional%20Disclosure%202020%20-%20Nintendo.pdf, p. 6.</v>
          </cell>
          <cell r="DE19">
            <v>50</v>
          </cell>
          <cell r="DF19">
            <v>0</v>
          </cell>
          <cell r="DG19">
            <v>20</v>
          </cell>
          <cell r="DH19">
            <v>10</v>
          </cell>
          <cell r="DI19">
            <v>20</v>
          </cell>
          <cell r="DJ19">
            <v>0</v>
          </cell>
          <cell r="DK19" t="str">
            <v>(1) Not disclosed.
(2) Nintendo discloses reviewing “labor management documents”. It also discloses requiring its first-tier suppliers to send “written reports on the actual conditions at each factory.” It states in its 2020 Additional Disclosure that documents including worker contracts and wage slips are reviewed as part of first-party and third-party on-site audits" as a means of confirming legal compliance and ensuring that forced labor does not occur."
(3) Nintendo discloses conducting interviews with workers in their native language. In its 2020 Additional Disclosure it states that it conducts one-on-one interviews with workers in meeting rooms "to ensure worker privacy and objectivity". It does not disclose conducting off-site interviews with workers.
(4) It discloses that Nintendo representatives visit supplier factories which it selects on the basis of their written survey responses and that it also conducts third-party audits which include inspection of production facilities and dormitories. It discloses that such audits are used to assess compliance with human rights, employment contracts, prohibition of child labor and forced labor, among other aspects.
(5) Not disclosed.</v>
          </cell>
          <cell r="DL19" t="str">
            <v>(2)*Nintendo (undated), "Putting Smiles on the Faces of Our Supply Chains", https://www.nintendo.co.jp/csr/en/report/partners/index.html#production. Accessed 11 October 2019.
*Nintendo (July 2019), "CSR Report 2019", https://www.nintendo.co.jp/csr/en/pdf/nintendo_csr2019e.pdf, pp. 15-16.
*Nintendo (2020), "2020 Additional Disclosure", https://www.business-humanrights.org/sites/default/files/KnowTheChain%20ICT%20benchmark%20Additional%20Disclosure%202020%20-%20Nintendo.pdf, p. 7.
(3)*"Putting Smiles on the Faces of Our Supply Chains".
*"2020 Additional Disclosure", p. 7. 
(4) "Putting Smiles on the Faces of Our Supply Chains".</v>
          </cell>
          <cell r="DM19">
            <v>20</v>
          </cell>
          <cell r="DN19">
            <v>0</v>
          </cell>
          <cell r="DO19">
            <v>0</v>
          </cell>
          <cell r="DP19">
            <v>0</v>
          </cell>
          <cell r="DQ19">
            <v>20</v>
          </cell>
          <cell r="DR19">
            <v>0</v>
          </cell>
          <cell r="DS19" t="str">
            <v>(1) Not disclosed. Nintendo discloses carring out on-site inspections at 19 production sites of its suppliers. However, it does not disclose the percentage of suppliers audited.
(2)-(3) Not disclosed.
(4) Nintendo discloses that its audits are carried out both by Nintendo employees and by external auditors and that it provides "continuous training of new members who conduct on-site inspections (including a certification program for employees performing on-site inspections)". It states in its 2020 Additional Disclosure that it "uses an accredited third-party auditing organization with extensive experience related to the detection and assessment of forced labor" and that the auditors used can communicate in the local language of the facilities being audited.
(5) Not disclosed. The company discloses that through on-site inspections and third-party audits it identified risks of "labor management and practices", and health and safety but it does not provide additional detail on these findings and it is unclear whether this includes findings on forced labor.</v>
          </cell>
          <cell r="DT19" t="str">
            <v>(1), (4) and (5) Nintendo (undated), "Putting Smiles on the Faces of Our Supply Chains", https://www.nintendo.co.jp/csr/en/report/partners/index.html#production. Accessed 11 October 2019.
(4) Nintendo (2020), "2020 Additional Disclosure", https://www.business-humanrights.org/sites/default/files/KnowTheChain%20ICT%20benchmark%20Additional%20Disclosure%202020%20-%20Nintendo.pdf, p. 7.</v>
          </cell>
          <cell r="DU19">
            <v>37.5</v>
          </cell>
          <cell r="DV19">
            <v>12.5</v>
          </cell>
          <cell r="DW19">
            <v>25</v>
          </cell>
          <cell r="DX19">
            <v>0</v>
          </cell>
          <cell r="DY19">
            <v>0</v>
          </cell>
          <cell r="DZ19" t="str">
            <v>(1) Nintendo discloses that it requests corrective action of its supplier where it finds risks in the process of its on-site inspections and third-party audits. However, it provides no further detail or examples of corrective action processes.
(2) Nintendo discloses that it verifies implementation of corrective actions through follow-up on-site inspections where necessary. 
(3)-(4) Not disclosed.</v>
          </cell>
          <cell r="EA19" t="str">
            <v>(1)-(2)*Nintendo (undated), "Putting Smiles on the Faces of Our Supply Chains", https://www.nintendo.co.jp/csr/en/report/partners/index.html#production. Accessed 11 October 2019.
*Nintendo (2018), "Additional Disclosure",  https://www.business-humanrights.org/sites/default/files/2018-02%20KTC%20ICT_Additional%20disclosure%202018_Nintendo.pdf.</v>
          </cell>
          <cell r="EB19">
            <v>0</v>
          </cell>
          <cell r="EC19">
            <v>0</v>
          </cell>
          <cell r="ED19">
            <v>0</v>
          </cell>
          <cell r="EE19">
            <v>0</v>
          </cell>
          <cell r="EF19" t="str">
            <v>Not disclosed.</v>
          </cell>
          <cell r="EG19" t="str">
            <v>N/A</v>
          </cell>
          <cell r="EH19" t="str">
            <v>N/A</v>
          </cell>
          <cell r="EI19" t="str">
            <v>N/A</v>
          </cell>
          <cell r="EJ19" t="str">
            <v>N/A</v>
          </cell>
          <cell r="EK19" t="str">
            <v>N/A</v>
          </cell>
          <cell r="EL19" t="str">
            <v>N/A</v>
          </cell>
          <cell r="EM19" t="str">
            <v>N/A</v>
          </cell>
        </row>
        <row r="20">
          <cell r="A20" t="str">
            <v>Panasonic Corp.</v>
          </cell>
          <cell r="B20">
            <v>34.559480000000001</v>
          </cell>
          <cell r="C20" t="str">
            <v>Japan</v>
          </cell>
          <cell r="D20" t="str">
            <v>Asia</v>
          </cell>
          <cell r="E20">
            <v>2020</v>
          </cell>
          <cell r="F20" t="str">
            <v>Yes</v>
          </cell>
          <cell r="G20" t="str">
            <v>TKS:6752</v>
          </cell>
          <cell r="H20">
            <v>100</v>
          </cell>
          <cell r="I20">
            <v>100</v>
          </cell>
          <cell r="J20" t="str">
            <v xml:space="preserve">Panasonic discloses that it has "a zero-tolerance approach to Modern Slavery and [it is] committed to acting ethically and with integrity in all [its] business dealings and relationships and to implementing and enforcing effective systems and controls to ensure Modern Slavery is not taking place anywhere in our own business or in any of our supply chains." </v>
          </cell>
          <cell r="K20" t="str">
            <v>Panasonic (undated), "Respect for Human Rights: Initiatives Relating to Global Standards, Legislation, Regulations, and so Forth", https://www.panasonic.com/global/corporate/sustainability/human_rights/global_standards.html#anti-slavery. Accessed 17 October 2019.</v>
          </cell>
          <cell r="L20">
            <v>60</v>
          </cell>
          <cell r="M20">
            <v>10</v>
          </cell>
          <cell r="N20">
            <v>20</v>
          </cell>
          <cell r="O20">
            <v>20</v>
          </cell>
          <cell r="P20">
            <v>10</v>
          </cell>
          <cell r="Q20">
            <v>0</v>
          </cell>
          <cell r="R20" t="str">
            <v>Panasonic discloses in its Supply Chain CSR Promotion Guidelines that suppliers "shall" establish "policies concerning human rights and disclose them on the website or in any other means."
(1) It discloses that suppliers should include provisions prohibiting forced labor, child labor and discrimination. It also provides that "suppliers shall allow workers to hold a collective bargaining and participate in a peaceful assembly" and that "suppliers shall allow the rights of workers to organize and join a labor union". However, it limits this to compliance with local laws.
(2) Yes [Homepage &gt; About Us &gt; Our Company &gt; Procurement Activities &gt; For Suppliers]. 
(3) Panasonic discloses that the first version of its CSR Promotion Guidelines was published in 2016. Version two was published in 2018. 
(4) The company discloses that its guidelines are available in Japanese, English, Chinese, Thai, Vietnamese and Indonesian and that it is "working on distributing them to all our suppliers via email and ensuring that they have been notified, in addition to posting them on [its] website." It is not clear whether it has already carried out the process of communicating the guidelines to all suppliers via email. 
(5) Not disclosed. It states on its 'Responsible Supply Chain: Enforcement of CSR for Suppliers' page that it "aim[s] to continue holding supplier meetings in regard to revision of the Panasonic Supply Chain CSR Promotion Guidelines and the CSR self-assessments sheets as necessary so that our CSR ideals reach throughout our supply chain." However, this does not amount to requiring its first tier suppliers to take steps to ensure that their own suppliers implement standards in-line with the company's supply chain policies addressing forced labor.</v>
          </cell>
          <cell r="S20" t="str">
            <v>(1) Panasonic (1 July 2018), "Supply Chain CSR Promotion Guidelines", https://www.panasonic.com/global/corporate/management/procurement/for-suppliers/pdf/guideline_E.pdf.
(3) "Supply Chain CSR Promotion Guidelines", p. 2.
(4) Panasonic (undated), "Society", https://www.panasonic.com/uk/corporate/sustainability/society.html#Supply_Chain. Accessed 17 October 2019.
(5)*Panasonic (2020), "2020 Additional Disclosure", https://www.business-humanrights.org/sites/default/files/KnowTheChain%202020%20ICT%20benchmark%20-%20Additional%20Disclosure%20-%20Panasonic.pdf, p. 1.
*Panasonic, "Responsible Supply Chain : Enforcement of CSR for Suppliers", https://www.panasonic.com/global/corporate/sustainability/supply_chain/suppliers.html. Accessed 7 February 2020.</v>
          </cell>
          <cell r="T20">
            <v>0</v>
          </cell>
          <cell r="U20">
            <v>0</v>
          </cell>
          <cell r="V20">
            <v>0</v>
          </cell>
          <cell r="W20" t="str">
            <v>(1) Not disclosed. Panasonic discloses that "Chief Procurement Officer (CPO) is Senior Managing Executive Officer Yoshiyuki Miyabe" and that the department responsible is the Global Procurement Company. It states that each of its group companies and their business divisions and other affiliated companies has its own procurement department. It states that it is responsible for "CSR procurement" at a company-wide level and that it works together with the group companies and their business divisions to strenthen its efforts in this area.
However, it does not explicitly state where responsibility for the implementation of supply chain policies relevant to forced labor lies. 
(2) Not disclosed.</v>
          </cell>
          <cell r="X20" t="str">
            <v xml:space="preserve">(1)*Panasonic (1 July 2018), "Supply Chain CSR Promotion Guidelines", https://www.panasonic.com/global/corporate/management/procurement/for-suppliers/pdf/guideline_E.pdf, p. 17.
*Panasonic, "Responsible Supply Chain", https://www.panasonic.com/global/corporate/sustainability/supply_chain.html. Accessed 7 February 2020.
*Panasonic (2019), "2019 Additional Disclosure", https://www.business-humanrights.org/sites/default/files/KnowTheChain%202020%20ICT%20benchmark%20-%20Additional%20Disclosure%20-%20Panasonic.pdf, p. 2. </v>
          </cell>
          <cell r="Y20">
            <v>15</v>
          </cell>
          <cell r="Z20">
            <v>15</v>
          </cell>
          <cell r="AA20">
            <v>0</v>
          </cell>
          <cell r="AB20">
            <v>0</v>
          </cell>
          <cell r="AC20" t="str">
            <v>(1) Panasonic discloses training all new permanent staff on its Code of Conduct that includes training on respect of human rights. Its Code of Conduct provides that "the Company will not employ people against their will".
It states on its Responsible Supply Chain page: "[t]o ensure that employees involved in procurement activities better understand CSR procurement, and in order to raise their awareness of CSR procurement, we have created internal rules and manuals on CSR procurement, and disseminated the necessary information via handouts, our intranet, and training sessions."  It is not clear that this includes training on forced labor in supply chains.
[It also states that in 2019 it investigated human rights risks at more than 100 electronics and electric suppliers in China and that it presented th results and discussed possible preventative measures at training meetings in three cities in China. This appears to be internal, however, rather than being applicable to the company's supply chains.]
(2) Not disclosed. It discloses that it requires suppliers to conduct training for its managers and workers "to achieve improvement objectives and targets". However,  it does not disclose providing training for suppliers. It also discloses having "CSR supplier meetings" for suppliers in China and Southeast Asia and that 400 suppliers attended in China and 3,000 suppliers attended in Southeast Asia. However, it does not disclose whether forced labor was a topic covered in these meetings.
(3) Not disclosed.</v>
          </cell>
          <cell r="AD20" t="str">
            <v>(1) Panasonic (2019), "Slavery and Human Trafficking Statement 2019", https://www.panasonic.com/content/dam/Panasonic/uk/en/static-page/2019-PUK-MSA-statement-190927.pdf, p.4.
*Panasonic, "Responsible Supply Chain", https://www.panasonic.com/global/corporate/sustainability/supply_chain.html. Accessed 7 February 2020.
*Panasonic, "Respect for Human Rights", https://www.panasonic.com/global/corporate/sustainability/human_rights.html#education. Accessed 7 February 2020.
(2)*Panasonic (undated), "Society", https://www.panasonic.com/uk/corporate/sustainability/society.html#Supply_Chain. Accessed 17 October 2019.
*Panasonic (1 July 2018), "Supply Chain CSR Promotion Guidelines", https://www.panasonic.com/global/corporate/management/procurement/for-suppliers/pdf/guideline_E.pdf, p. 18.</v>
          </cell>
          <cell r="AE20">
            <v>0</v>
          </cell>
          <cell r="AF20">
            <v>0</v>
          </cell>
          <cell r="AG20">
            <v>0</v>
          </cell>
          <cell r="AH20" t="str">
            <v>(1) Not disclosed.
(2) Not disclosed. It states that it "participate[s] as a presenter at investigative briefings held by the Japan Electronics and Information Technology Industries Association's Responsible Minerals Trade Working Group, and [uses] the same investigative manuals and procedures as Japanese automobile manufacturers and the Japan Auto Parts Industries Association." It outlines a number of other initiatives with which it is enageged on its Respect for Human Rights page, such as participation in the Japanese Business Federation's task force on its Charter of Corporate Behavior, and formulating the Joint Declaration Toward Correcting Business Practices that Lead to Long Working Schedules. However it does not disclose active engagement on forced labor issues.</v>
          </cell>
          <cell r="AI20" t="str">
            <v>(2)*Panasonic (2019), "Sustainability Data Book 2019", https://www.panasonic.com/global/corporate/sustainability/pdf/sdb2019e.pdf#page=154, p. 121.
*Panasonic, "Respect for Human Rights", https://www.panasonic.com/global/corporate/sustainability/human_rights.html#education. Accessed 7 February 2020.</v>
          </cell>
          <cell r="AJ20">
            <v>0</v>
          </cell>
          <cell r="AK20">
            <v>0</v>
          </cell>
          <cell r="AL20">
            <v>0</v>
          </cell>
          <cell r="AM20">
            <v>0</v>
          </cell>
          <cell r="AN20">
            <v>0</v>
          </cell>
          <cell r="AO20" t="str">
            <v xml:space="preserve">Panasonic discloses that it uses the Conflict Minerals Reporting Template and the Cobalt Reporting Template of the RMI. It also disloses that it requires all of its suppliers to provide information on the smelters and refiners in its supply chains and that it identified 322 smelters and refineries of conflict minerals of which 80% had "Conformant Smelter" certification. However it does not appear to disclose the details from this enquiry.
(1)-(4) Not disclosed.
</v>
          </cell>
          <cell r="AP20" t="str">
            <v>Panasonic (2019), "Sustainability Data Book 2019", https://www.panasonic.com/global/corporate/sustainability/pdf/sdb2019e.pdf#page=154, p. 120-121.</v>
          </cell>
          <cell r="AQ20">
            <v>0</v>
          </cell>
          <cell r="AR20">
            <v>0</v>
          </cell>
          <cell r="AS20">
            <v>0</v>
          </cell>
          <cell r="AT20" t="str">
            <v>(1) Not disclosed. Panasonic discloses that it requires suppliers to establish "policies concerning human rights and disclose them on the website or in any other means. In addition, suppliers conduct risk assessment and take corrective measures by establishing management systems." However, it does not disclose conducting risk assessments relevant to forced labor on its supply chains.
(2) Not disclosed.</v>
          </cell>
          <cell r="AU20" t="str">
            <v>(1) Panasonic (1 July 2018), "Supply Chain CSR Promotion Guidelines", https://www.panasonic.com/global/corporate/management/procurement/for-suppliers/pdf/guideline_E.pdf, p. 2.</v>
          </cell>
          <cell r="AV20">
            <v>12.5</v>
          </cell>
          <cell r="AW20">
            <v>12.5</v>
          </cell>
          <cell r="AX20">
            <v>0</v>
          </cell>
          <cell r="AY20">
            <v>0</v>
          </cell>
          <cell r="AZ20">
            <v>0</v>
          </cell>
          <cell r="BA20" t="str">
            <v xml:space="preserve">(1) Panasonic states that since 2011 it has been participating in OECD Due Diligence Guidance for Responsible Supply Chains of Minerals from Conflict-Affected and High-Risk Areas projects (currently, the Forum on Responsible Mineral Supply Chains). 
It also states that it promotes responsible minerals procurement throughout its entire supply chain. It states that it uses the Conflict Minerals Reporting Template (CMRT) and the Cobalt Reporting Template (CRT) issued by the Responsible Minerals Initiative (RMI) and that it participates as a presenter at investigative briefings held by the Japan Electronics and Information Technology Industries Association's (JEITA) Responsible Minerals Trade Working Group. It reports that as part of the working group it works "to have smelters and refiners that have not yet participated in RMAP audited and certified." It does not explicitly disclose details on steps it is taking toward responsible raw material sourcing that address forced labor.
(2)-(4) Not disclosed. </v>
          </cell>
          <cell r="BB20" t="str">
            <v>(1) *Panasonic, "Responsible Supply Chain: Responsible Minerals Procurement", https://www.panasonic.com/global/corporate/sustainability/supply_chain/minerals.html. Accessed 7 February 2020.
*Panasonic (2019), "Sustainability Data Book 2019", https://www.panasonic.com/global/corporate/sustainability/pdf/sdb2019e.pdf#page=154, p. 120-121.</v>
          </cell>
          <cell r="BC20">
            <v>50</v>
          </cell>
          <cell r="BD20">
            <v>50</v>
          </cell>
          <cell r="BE20" t="str">
            <v>Panasonic discloses that it "makes it a condition of doing business that the suppliers practice CSR. Panasonic conducts checks from a perspective that encompasses such aspects as human rights, labor, health and safety, protecting the global environment, and information security." It states that it requires suppliers to complete a CSR self-assessment before it starts doing business with them. However, it neither provides further details nor outcomes.</v>
          </cell>
          <cell r="BF20" t="str">
            <v>*Panasonic (2019), "Sustainability Data Book 2019", https://www.panasonic.com/global/corporate/sustainability/pdf/sdb2019e.pdf#page=154, p. 117.
*Panasonic, "Responsible Supply Chain", https://www.panasonic.com/global/corporate/sustainability/supply_chain.html. Accessed 7 February 2020.</v>
          </cell>
          <cell r="BG20">
            <v>15</v>
          </cell>
          <cell r="BH20">
            <v>15</v>
          </cell>
          <cell r="BI20">
            <v>0</v>
          </cell>
          <cell r="BJ20">
            <v>0</v>
          </cell>
          <cell r="BK20" t="str">
            <v>(1) The company discloses that it "enters into a standard purchase agreement that includes CSR related matters, such as human rights, safe working environment, and environmental consciousness" and that this agreement is based on its procurement policy which includes the ILO core labor standards but limits the right to freedom of association to compliance with local laws. The company does not disclose the language used in contracts.
(2)-(3) Not disclosed.</v>
          </cell>
          <cell r="BL20" t="str">
            <v>(1)*Panasonic (1 July 2018), "Supply Chain CSR Promotion Guidelines", https://www.panasonic.com/global/corporate/management/procurement/for-suppliers/pdf/guideline_E.pdf, p. 2.
*Panasonic (undated), "Procurement Policy", https://www.panasonic.com/global/corporate/management/procurement/policy.html. Accessed 17 October 2019.
*Panasonic, "Responsible Supply Chain", https://www.panasonic.com/global/corporate/sustainability/supply_chain.html. Accessed 7 February 2020.</v>
          </cell>
          <cell r="BM20">
            <v>0</v>
          </cell>
          <cell r="BN20">
            <v>0</v>
          </cell>
          <cell r="BO20">
            <v>0</v>
          </cell>
          <cell r="BP20">
            <v>0</v>
          </cell>
          <cell r="BQ20" t="str">
            <v>(1)-(3) Not disclosed.</v>
          </cell>
          <cell r="BR20" t="str">
            <v>N/A</v>
          </cell>
          <cell r="BS20">
            <v>25</v>
          </cell>
          <cell r="BT20">
            <v>25</v>
          </cell>
          <cell r="BU20">
            <v>0</v>
          </cell>
          <cell r="BV20" t="str">
            <v>(1) Panasonic discloses that it "requests" suppliers to establish a policy that "suppliers, manpower supply companies, and staffing agents shall not collect any recruitment fees from workers." It also discloses that it "has established items to be checked that include ensuring that Panasonic-affiliated entities are not allowing temp agencies to collect any fees". However, it is not clear that this applies to its supply chains and it does not establish who should bear the cost.
(2) Not disclosed.</v>
          </cell>
          <cell r="BW20" t="str">
            <v>(1) Panasonic (undated), "Respect for Human Rights: Efforts Concerning Human Rights", https://www.panasonic.com/global/corporate/sustainability/human_rights/approach.html#freedom. Accessed 17 October 2019.
*Panasonic (1 July 2018), "Supply Chain CSR Promotion Guidelines", https://www.panasonic.com/global/corporate/management/procurement/for-suppliers/pdf/guideline_E.pdf, p. 6.</v>
          </cell>
          <cell r="BX20">
            <v>0</v>
          </cell>
          <cell r="BY20">
            <v>0</v>
          </cell>
          <cell r="BZ20">
            <v>0</v>
          </cell>
          <cell r="CA20" t="str">
            <v>(1)-(2) Not disclosed.</v>
          </cell>
          <cell r="CB20" t="str">
            <v>N/A</v>
          </cell>
          <cell r="CC20">
            <v>30</v>
          </cell>
          <cell r="CD20">
            <v>15</v>
          </cell>
          <cell r="CE20">
            <v>15</v>
          </cell>
          <cell r="CF20">
            <v>0</v>
          </cell>
          <cell r="CG20" t="str">
            <v>Panasonic "requests" suppliers to establish a policy that provides that "suppliers, manpower supply companies, and staffing agents...are not retaining workers’ passports or identification documents, as well as ensuring that they are providing workers with employment contracts, including terms of employment, in those workers’ native languages."
(1) See above. However, it does not demonstrate implementation of this policy.
(2) See above. However, it does not demonstrate implementation of this policy.
(3) Not disclosed.</v>
          </cell>
          <cell r="CI20">
            <v>12.5</v>
          </cell>
          <cell r="CJ20">
            <v>12.5</v>
          </cell>
          <cell r="CK20">
            <v>0</v>
          </cell>
          <cell r="CL20">
            <v>0</v>
          </cell>
          <cell r="CM20">
            <v>0</v>
          </cell>
          <cell r="CN20" t="str">
            <v>(1) Panasonic "requests" its suppliers to establish a policy that includes a provision on prohibiting forced labor and to effectively communicate information on their policies to their workers. No further detail is disclosed on how this is implemented, such as whether this must include training for workers.
(2)-(4) Not disclosed.</v>
          </cell>
          <cell r="CO20" t="str">
            <v>(1) Panasonic (1 July 2018), "Supply Chain CSR Promotion Guidelines", https://www.panasonic.com/global/corporate/management/procurement/for-suppliers/pdf/guideline_E.pdf, p. 18.</v>
          </cell>
          <cell r="CP20">
            <v>0</v>
          </cell>
          <cell r="CQ20">
            <v>0</v>
          </cell>
          <cell r="CR20">
            <v>0</v>
          </cell>
          <cell r="CS20">
            <v>0</v>
          </cell>
          <cell r="CT20">
            <v>0</v>
          </cell>
          <cell r="CU20" t="str">
            <v>(1)-(4) Not disclosed.</v>
          </cell>
          <cell r="CV20" t="str">
            <v>N/A</v>
          </cell>
          <cell r="CW20">
            <v>10</v>
          </cell>
          <cell r="CX20">
            <v>10</v>
          </cell>
          <cell r="CY20">
            <v>0</v>
          </cell>
          <cell r="CZ20">
            <v>0</v>
          </cell>
          <cell r="DA20">
            <v>0</v>
          </cell>
          <cell r="DB20">
            <v>0</v>
          </cell>
          <cell r="DC20" t="str">
            <v>(1) Panasonic discloses that it "requests" suppliers to establish a whistle-blowing system for workers. However, no mechanism seems to be available to workers' legitimate representatives, such as unions or local NGOs. 
[It also discloses that it has created a global hotline to report violations by its procurement staff of its Code of Conduct. However, it appear as though this is only applicable internally.]
(2)-(5) Not disclosed.</v>
          </cell>
          <cell r="DD20" t="str">
            <v>(1)*Panasonic (1 July 2018), "Supply Chain CSR Promotion Guidelines", https://www.panasonic.com/global/corporate/management/procurement/for-suppliers/pdf/guideline_E.pdf, p. 18.
*Panasonic (2019), "Sustainability Data Book 2019", https://www.panasonic.com/global/corporate/sustainability/pdf/sdb2019e.pdf#page=154, p. 117.</v>
          </cell>
          <cell r="DE20">
            <v>10</v>
          </cell>
          <cell r="DF20">
            <v>0</v>
          </cell>
          <cell r="DG20">
            <v>0</v>
          </cell>
          <cell r="DH20">
            <v>0</v>
          </cell>
          <cell r="DI20">
            <v>10</v>
          </cell>
          <cell r="DJ20">
            <v>0</v>
          </cell>
          <cell r="DK20" t="str">
            <v>Panasonic dislcoses that it "requests" its suppliers to carry out CSR self assessments and that on the basis of these results it "visit[s] suppliers, check[s] conditions on the ground, and hold interviews whenever necessary". It disclsoes that in 2018 it "checked conditions on the ground at four suppliers in Thailand and three suppliers in China" However, it does not provide any further details on the auditing process.
(1)-(2) Not disclosed.
(3) Not disclosed. While it discloses carrying out interviews, it is unclear whether these are worker interviews and whether they are carried out off-site.
(4) As noted above, the company discloses that it "checked conditions on the ground at four suppliers". However, it does not disclose inspecting the workplaces of its other suppliers, nor does it disclose inspecting worker housing.
(5) Not disclosed.</v>
          </cell>
          <cell r="DL20" t="str">
            <v>Note: Panasonic (2019), "Sustainability Data Book 2019", https://www.panasonic.com/global/corporate/sustainability/pdf/sdb2019e.pdf#page=154, p. 119.
(3)-(4) "Sustainability Data Book 2019".</v>
          </cell>
          <cell r="DM20">
            <v>0</v>
          </cell>
          <cell r="DN20">
            <v>0</v>
          </cell>
          <cell r="DO20">
            <v>0</v>
          </cell>
          <cell r="DP20">
            <v>0</v>
          </cell>
          <cell r="DQ20">
            <v>0</v>
          </cell>
          <cell r="DR20">
            <v>0</v>
          </cell>
          <cell r="DS20" t="str">
            <v>(1) Not disclosed. Panasonic discloses requesting a self-assessment from 3,000 suppliers in 2019 and that it "checked conditions on the ground" at four Thai suppliers and three Chinese suppliers in 2018. However, it does not disclose the percentage of suppliers monitored annually. 
(2)-(5) Not disclosed.</v>
          </cell>
          <cell r="DT20" t="str">
            <v>(1) Panasonic (2019), "Sustainability Data Book 2019", https://www.panasonic.com/global/corporate/sustainability/pdf/sdb2019e.pdf#page=154, p. 119.</v>
          </cell>
          <cell r="DU20">
            <v>12.5</v>
          </cell>
          <cell r="DV20">
            <v>12.5</v>
          </cell>
          <cell r="DW20">
            <v>0</v>
          </cell>
          <cell r="DX20">
            <v>0</v>
          </cell>
          <cell r="DY20">
            <v>0</v>
          </cell>
          <cell r="DZ20" t="str">
            <v>(1) Panasonic discloses that it "requests" suppliers to establish a corrective action process "for timely correction of deficiencies identified by assessments". However, it does not disclose additional details on this process.
(2)-(4) Not disclosed.</v>
          </cell>
          <cell r="EA20" t="str">
            <v>(1) Panasonic (1 July 2018), "Supply Chain CSR Promotion Guidelines", https://www.panasonic.com/global/corporate/management/procurement/for-suppliers/pdf/guideline_E.pdf, p. 19.</v>
          </cell>
          <cell r="EB20">
            <v>3</v>
          </cell>
          <cell r="EC20">
            <v>0</v>
          </cell>
          <cell r="ED20">
            <v>0</v>
          </cell>
          <cell r="EE20" t="str">
            <v>N/A</v>
          </cell>
          <cell r="EF20" t="str">
            <v>(1) Not disclosed. Panasonic disclosed that it would "consider" doing a more in-depth survey that does not rely solely on its suppliers information. However, it does not dislcose a process for responding to such allegations.</v>
          </cell>
          <cell r="EG20" t="str">
            <v>(1)*Danwatch (28 June 2019), "'I feel scared going out’: How migrant workers become outlaws in Malaysia’s electronics industry", https://danwatch.dk/en/undersoegelse/i-feel-scared-going-out-how-migrant-workers-become-outlaws-in-malaysias-electronics-industry/. Accessed 21 October 2019.
*Danwatch (undated), "Malaysia: Investigation reveals forced labour &amp; migrant worker abuses at factories producing for electronics brands; Incl. co. responses", 
https://www.business-humanrights.org/en/malaysia-investigation-reveals-forced-labour-migrant-worker-abuses-at-factories-producing-for-electronics-brands-incl-co-responses.</v>
          </cell>
          <cell r="EH20" t="str">
            <v>Allegation regarding bonded labour, deception, retention of identity documents (Nov 2016)
Summary: Allegations of bonded labour - migrant workers are being duped, exploited and underpaid in the supply chain. 
The Guardian interviewed 30 Nepalese migrants working for both Samsung and Panasonic. The workers making parts for Panasonic were employed by subcontracting companies.  The workers alleged that they were deceived about pay, had their passports confiscated on arrival, were charged recruitment fees of up to £1000, and had to pay large fines if they wanted to leave before the end of their contract. These fines amounted to the equivalent of three to four months' salary. The workers also claimed they were forced to work for up to 14 hours on their feet without adequate rest, and with restricted toilet breaks, in an attempt to settle recruitment fees of up to £1,000. One worker claimed they were only allowed to stop work to go to the toilet twice in a 12-hour shift. “I wouldn’t have come here if I had known the real conditions and salary. I was manipulated,” said one man. One man reportedly paid £750 to secure his job in Malaysia – more than the average annual salary in his home district in Nepal.
Sources:
* The Guardian, https://www.theguardian.com/global-development/2016/nov/21/samsung-panasonic-accused-over-supply-chain-labour-abuses-malaysia; 
* The Guardian, https://www.theguardian.com/global-development/2016/nov/21/malaysia-workers-speak-of-their-despair-samsung-only-knows-how-to-take</v>
          </cell>
          <cell r="EI20">
            <v>0</v>
          </cell>
          <cell r="EJ20">
            <v>0</v>
          </cell>
          <cell r="EK20">
            <v>0</v>
          </cell>
          <cell r="EL20" t="str">
            <v>(2) Not disclosed. Panasonic disclosed that they were opening investigations into the conduct of their suppliers in response to allegations. It also disclosed that if it discovered its suppliers had violated relevant laws or regulations it will "ensure and require them to take necessary corrective action immediately." However, it does not disclose engaging with the stakeholders reportedly affected.
(3) Not disclosed. Panasonic disclosed organising a series of human rights seminars for its suppliers and making available a confidential whistlblowers' hotline to report alleged abuses. However, it does not disclose outcomes for workers of the remedy process specific to these allegations.
(4) Not disclosed.</v>
          </cell>
          <cell r="EM20" t="str">
            <v>(2) The Guardian (21 November 2016), "Samsung and Panasonic accused over supply chain labour abuses in Malaysia". Accessed 21 October 2019. 
(3) The Guardian (9 May 2017), "Alleged labour abuses: Panasonic and Samsung reforms fall short, say activists",
https://www.theguardian.com/global-development/2017/may/09/panasonic-samsung-alleged-supply-chain-labour-abuses-reforms-fall-short-malaysia?utm_content=buffer9fa98&amp;utm_medium=social&amp;utm_source=twitter.com&amp;utm_campaign=buffer. Accessed 21 November 2019.</v>
          </cell>
        </row>
        <row r="21">
          <cell r="A21" t="str">
            <v>Renesas Electronics Corp.</v>
          </cell>
          <cell r="B21">
            <v>19.576330000000002</v>
          </cell>
          <cell r="C21" t="str">
            <v>Japan</v>
          </cell>
          <cell r="D21" t="str">
            <v>Asia</v>
          </cell>
          <cell r="E21">
            <v>2020</v>
          </cell>
          <cell r="F21" t="str">
            <v>No</v>
          </cell>
          <cell r="G21" t="str">
            <v>TKS:6723</v>
          </cell>
          <cell r="H21" t="str">
            <v>n/a</v>
          </cell>
          <cell r="I21" t="str">
            <v>n/a</v>
          </cell>
          <cell r="J21" t="str">
            <v>n/a</v>
          </cell>
          <cell r="K21" t="str">
            <v>n/a</v>
          </cell>
          <cell r="L21">
            <v>0</v>
          </cell>
          <cell r="M21">
            <v>0</v>
          </cell>
          <cell r="N21" t="str">
            <v>n/a</v>
          </cell>
          <cell r="O21" t="str">
            <v>n/a</v>
          </cell>
          <cell r="P21" t="str">
            <v>n/a</v>
          </cell>
          <cell r="Q21" t="str">
            <v>n/a</v>
          </cell>
          <cell r="R21" t="str">
            <v>(1) Not disclosed. Renesas states that it "will not practice or tolerate forced labor" in its Code of Conduct. The Code of Conduct refers to human rights and individual rights, including forced labor, child labor, and discrimination. (Freedom of association is mentioned as part of the company's CSR procurement promotion activities but is not referenced in the Code of Conduct or Procurement Policy.) However, the Code of Conduct notes that its standards apply to Renesas executives and employees and does not refer to suppliers. 
Renesas also states that it is committed to "ensuring that there is no slavery or human trafficking in our business or in our supply chain" in its Modern Slavery Statement. However, it does not explicitly disclose whether suppliers are required to comply with its Code of Conduct, which outlines ILO core labor standards. 
Further, its Procurement Policy states that "we follow a comprehensive supplier evaluation and selection process that places top most emphasis on CSR and BCM," but does not detail human rights or labor rights expectations.</v>
          </cell>
          <cell r="S21" t="str">
            <v xml:space="preserve">(1) Renesas, "Code of Conduct", https://www.renesas.com/us/en/about/company/profile/code-of-conduct.html. Accessed 1 October 2019. 
Renesas, "Promotion of CSR Procurement", https://www.renesas.com/eu/en/about/company/procurement/supplier.html.
Renesas (signed 29 August 2016), "Modern Slavery Statement", https://www.renesas.com/eu/en/about/company/profile/modern-slavery-act.html. Accessed 14 October 2019. 
Renesas, "Procurement Policy", https://www.renesas.com/eu/en/about/company/procurement/policy.html. Accessed 1 October 2019. </v>
          </cell>
          <cell r="T21">
            <v>25</v>
          </cell>
          <cell r="U21">
            <v>25</v>
          </cell>
          <cell r="V21">
            <v>0</v>
          </cell>
          <cell r="W21" t="str">
            <v xml:space="preserve">(1) Renesas states that it has established the CSR Promotion Committee and the Internal Control Promotion Committee, chaired by the CEO, to address CSR issues. The CSR Promotion department is responsible for matters related to CSR activities, which include those involving suppliers. The Internal Control Promotion Committee deliberates on matters related to CSR activities and compliance.  
As part of its responsibilities, the Internal Control Promotion Committee oversees risks related to human rights abuse. However, Renesas does not disclose details on whether these committees are responsible for implementing supply chain policies regarding forced labor and human trafficking. 
(2) Not disclosed. Renesas does not mention whether a board member or board committee has oversight over its supply chain policies related to forced labor and human trafficking. </v>
          </cell>
          <cell r="X21" t="str">
            <v>(1) Renesas (updated 1 October 2019), "Corporate Governance Report", https://www.renesas.com/jp/ja/about/ir/management/pdf/governance-report.pdf, p. 21.
Renesas, "Compliance", https://www.renesas.com/kr/en/about/company/csr/report-csr/compliance.html. Accessed 1 October 2019. 
Renesas, "Modern Slavery Statement", https://www.renesas.com/eu/en/about/company/profile/modern-slavery-act.html. Accessed 14 October 2019. 
(2) Renesas (updated 1 October 2019), "Corporate Governance Report", https://www.renesas.com/jp/ja/about/ir/management/pdf/governance-report.pdf, p. 21.</v>
          </cell>
          <cell r="Y21" t="str">
            <v>n/a</v>
          </cell>
          <cell r="Z21" t="str">
            <v>n/a</v>
          </cell>
          <cell r="AA21" t="str">
            <v>n/a</v>
          </cell>
          <cell r="AB21" t="str">
            <v>n/a</v>
          </cell>
          <cell r="AC21" t="str">
            <v>n/a</v>
          </cell>
          <cell r="AD21" t="str">
            <v>n/a</v>
          </cell>
          <cell r="AE21">
            <v>0</v>
          </cell>
          <cell r="AF21">
            <v>0</v>
          </cell>
          <cell r="AG21">
            <v>0</v>
          </cell>
          <cell r="AH21" t="str">
            <v xml:space="preserve">(1) Not disclosed. Renesas mentions that it conducts trainings for employees to raise awareness of human rights and hosts various events during Human Rights Week every year. However, it is unclear whether the company has engaged with external stakeholders on the issue of forced labor and human trafficking. 
(2) Not disclosed. It is unclear if Renesas has actively participated in multi-stakeholder or industry initiatives focused on eradicating forced labor and human trafficking. </v>
          </cell>
          <cell r="AI21" t="str">
            <v>(1)-(2) Renesas, "CSR Activities 2018",  https://www.renesas.com/us/en/about/company/csr/pdf/2018-csr.pdf, p. 7.</v>
          </cell>
          <cell r="AJ21">
            <v>0</v>
          </cell>
          <cell r="AK21">
            <v>0</v>
          </cell>
          <cell r="AL21" t="str">
            <v>n/a</v>
          </cell>
          <cell r="AM21" t="str">
            <v>n/a</v>
          </cell>
          <cell r="AN21">
            <v>0</v>
          </cell>
          <cell r="AO21" t="str">
            <v xml:space="preserve">(1) Not disclosed. Renesas does not provide the names and addresses of its first-tier suppliers. 
(4) Not disclosed. It also does not provide data points on its suppliers' workforce. </v>
          </cell>
          <cell r="AP21" t="str">
            <v xml:space="preserve">Renesas, "2018 Financial Report", https://www.renesas.com/jp/ja/about/ir/library/pdf/fy2018/2018-financial-report.pdf.
Renesas, "CSR Initiatives",  https://www.renesas.com/jp/en/about/company/csr/report-csr/initiative.html#supplier. Accessed 1 October 2019. </v>
          </cell>
          <cell r="AQ21">
            <v>0</v>
          </cell>
          <cell r="AR21">
            <v>0</v>
          </cell>
          <cell r="AS21">
            <v>0</v>
          </cell>
          <cell r="AT21" t="str">
            <v xml:space="preserve">(1) Not disclosed. Renesas includes human rights abuses as part of its list of major compliance risks. However, it is unclear whether the compliance promotion structure, headed by the Internal Control Promotion Committee, conducts comprehensive  assessments that focus on identifying forced labor and human trafficking risks in its supply chains. 
(2) Not disclosed. Renesas notes that human rights abuses is a major compliance risk but does not disclose specific risks in different tiers of its supply chains. </v>
          </cell>
          <cell r="AU21" t="str">
            <v xml:space="preserve">(1) Renesas, "Compliance",  https://www.renesas.com/kr/en/about/company/csr/report-csr/compliance.html. Accessed 1 October 2019. </v>
          </cell>
          <cell r="AV21">
            <v>0</v>
          </cell>
          <cell r="AW21" t="str">
            <v>n/a</v>
          </cell>
          <cell r="AX21">
            <v>0</v>
          </cell>
          <cell r="AY21">
            <v>0</v>
          </cell>
          <cell r="AZ21" t="str">
            <v>n/a</v>
          </cell>
          <cell r="BA21" t="str">
            <v xml:space="preserve">(2) Not disclosed. Renesas states that it "will not engage in unfair or unjust activities such as excluding their [suppliers'] business activities or abusing a dominant position (e.g. unjust restraints on business activities, forcing mutual dealings, delaying subcontract payments, unreasonably returning goods, demanding unjust price reductions, etc.)" However, it does not disclose specific responsible purchasing practices in the first tier of its supply chain.
(3) Not disclosed. The company also does not provide information about procurement incentives to first-tier suppliers to encourage or reward good labor practices. </v>
          </cell>
          <cell r="BB21" t="str">
            <v xml:space="preserve">(2)-(3) Renesas, "Code of Conduct", https://www.renesas.com/us/en/about/company/profile/code-of-conduct.html. Accessed 1 October 2019. </v>
          </cell>
          <cell r="BC21" t="str">
            <v>n/a</v>
          </cell>
          <cell r="BD21" t="str">
            <v>n/a</v>
          </cell>
          <cell r="BE21" t="str">
            <v>n/a</v>
          </cell>
          <cell r="BF21" t="str">
            <v>n/a</v>
          </cell>
          <cell r="BG21">
            <v>0</v>
          </cell>
          <cell r="BH21">
            <v>0</v>
          </cell>
          <cell r="BI21" t="str">
            <v>n/a</v>
          </cell>
          <cell r="BJ21" t="str">
            <v>n/a</v>
          </cell>
          <cell r="BK21" t="str">
            <v xml:space="preserve">(1) Not disclosed. Renesas states that "response to CSR" is included in the final overall evaluation of suppliers before signing an agreement and opening a transaction account. However, it is unclear whether the ILO core labor standards are integrated into supplier contracts as the company does not disclose the contracts or language used in contracts. </v>
          </cell>
          <cell r="BL21" t="str">
            <v xml:space="preserve">(1) Renesas, "Transaction Procedure", https://www.renesas.com/eu/en/about/company/procurement/flow.html. Accessed 14 October 2019. </v>
          </cell>
          <cell r="BM21" t="str">
            <v>n/a</v>
          </cell>
          <cell r="BN21" t="str">
            <v>n/a</v>
          </cell>
          <cell r="BO21" t="str">
            <v>n/a</v>
          </cell>
          <cell r="BP21" t="str">
            <v>n/a</v>
          </cell>
          <cell r="BQ21" t="str">
            <v>n/a</v>
          </cell>
          <cell r="BR21" t="str">
            <v>n/a</v>
          </cell>
          <cell r="BS21">
            <v>0</v>
          </cell>
          <cell r="BT21">
            <v>0</v>
          </cell>
          <cell r="BU21">
            <v>0</v>
          </cell>
          <cell r="BV21" t="str">
            <v>(1) Not disclosed. Renesas states that it provides "written employment practices and procedures which ensure fair recruitment and treatment of employees." However, it is unclear if these practices and procedures refer to recruitment costs. It is also unclear whether these employment  practices and procedures apply to workers in its supply chains. 
(2) Not disclosed. The company does not disclose information on steps it has taken to ensure that recruitment fees are reimbursed or provide evidence of such payments by suppliers.</v>
          </cell>
          <cell r="BW21" t="str">
            <v>(1)-(2) Renesas (signed 29 August 2016), "Modern Slavery Statement", https://www.renesas.com/eu/en/about/company/profile/modern-slavery-act.html. Accessed 14 October 2019.</v>
          </cell>
          <cell r="BX21" t="str">
            <v>n/a</v>
          </cell>
          <cell r="BY21" t="str">
            <v>n/a</v>
          </cell>
          <cell r="BZ21" t="str">
            <v>n/a</v>
          </cell>
          <cell r="CA21" t="str">
            <v>n/a</v>
          </cell>
          <cell r="CB21" t="str">
            <v>n/a</v>
          </cell>
          <cell r="CC21" t="str">
            <v>n/a</v>
          </cell>
          <cell r="CD21" t="str">
            <v>n/a</v>
          </cell>
          <cell r="CE21" t="str">
            <v>n/a</v>
          </cell>
          <cell r="CF21" t="str">
            <v>n/a</v>
          </cell>
          <cell r="CG21" t="str">
            <v>n/a</v>
          </cell>
          <cell r="CH21" t="str">
            <v>n/a</v>
          </cell>
          <cell r="CI21" t="str">
            <v>n/a</v>
          </cell>
          <cell r="CJ21" t="str">
            <v>n/a</v>
          </cell>
          <cell r="CK21" t="str">
            <v>n/a</v>
          </cell>
          <cell r="CL21" t="str">
            <v>n/a</v>
          </cell>
          <cell r="CM21" t="str">
            <v>n/a</v>
          </cell>
          <cell r="CN21" t="str">
            <v>n/a</v>
          </cell>
          <cell r="CO21" t="str">
            <v>n/a</v>
          </cell>
          <cell r="CP21">
            <v>0</v>
          </cell>
          <cell r="CQ21">
            <v>0</v>
          </cell>
          <cell r="CR21" t="str">
            <v>n/a</v>
          </cell>
          <cell r="CS21" t="str">
            <v>n/a</v>
          </cell>
          <cell r="CT21">
            <v>0</v>
          </cell>
          <cell r="CU21" t="str">
            <v xml:space="preserve">(1) Not disclosed. Renesas does not disclose whether it works with independent local or global trade unions to support freedom of association in its supply chains. 
(4) Not disclosed. Renesas refers to freedom of association as part of its CSR procurement promotion activities. However, it does not provide specific examples of how it has worked to promote freedom of association in its supply chains.  </v>
          </cell>
          <cell r="CV21" t="str">
            <v xml:space="preserve">(1) &amp; (4) Renesas, "Acting Together With Suppliers", https://www.renesas.com/eu/en/about/company/procurement/supplier.html. Accessed 14 October 2019. </v>
          </cell>
          <cell r="CW21">
            <v>0</v>
          </cell>
          <cell r="CX21">
            <v>0</v>
          </cell>
          <cell r="CY21" t="str">
            <v>n/a</v>
          </cell>
          <cell r="CZ21" t="str">
            <v>n/a</v>
          </cell>
          <cell r="DA21">
            <v>0</v>
          </cell>
          <cell r="DB21" t="str">
            <v>n/a</v>
          </cell>
          <cell r="DC21" t="str">
            <v xml:space="preserve">(1) Not disclosed. Renesas states that it has established a Renesas Electronics Group Hotline, which serves as a third-party external contact point that suppliers can use to report compliance issues. However, it is unclear whether this hotline is available to workers in the supply chain. Further, details about the hotline, such as phone numbers and email addresses, are not publicly available. 
(4) Not disclosed. Renesas reports that the Renesas Electronics Group Hotline was used 12 times in fiscal year 2018 for consultations or reporting. However, the company does not disclose whether any of these cases were submitted by supply chain workers or their representatives. </v>
          </cell>
          <cell r="DD21" t="str">
            <v xml:space="preserve">(1) Renesas, "Compliance",  https://www.renesas.com/kr/en/about/company/csr/report-csr/compliance.html. Accessed 1 October 2019. 
(4) Renesas, "Compliance",  https://www.renesas.com/kr/en/about/company/csr/report-csr/compliance.html. Accessed 1 October 2019. </v>
          </cell>
          <cell r="DE21" t="str">
            <v>n/a</v>
          </cell>
          <cell r="DF21" t="str">
            <v>n/a</v>
          </cell>
          <cell r="DG21" t="str">
            <v>n/a</v>
          </cell>
          <cell r="DH21" t="str">
            <v>n/a</v>
          </cell>
          <cell r="DI21" t="str">
            <v>n/a</v>
          </cell>
          <cell r="DJ21" t="str">
            <v>n/a</v>
          </cell>
          <cell r="DK21" t="str">
            <v>n/a</v>
          </cell>
          <cell r="DL21" t="str">
            <v>n/a</v>
          </cell>
          <cell r="DM21" t="str">
            <v>n/a</v>
          </cell>
          <cell r="DN21" t="str">
            <v>n/a</v>
          </cell>
          <cell r="DO21" t="str">
            <v>n/a</v>
          </cell>
          <cell r="DP21" t="str">
            <v>n/a</v>
          </cell>
          <cell r="DQ21" t="str">
            <v>n/a</v>
          </cell>
          <cell r="DR21" t="str">
            <v>n/a</v>
          </cell>
          <cell r="DS21" t="str">
            <v>n/a</v>
          </cell>
          <cell r="DT21" t="str">
            <v>n/a</v>
          </cell>
          <cell r="DU21" t="str">
            <v>n/a</v>
          </cell>
          <cell r="DV21" t="str">
            <v>n/a</v>
          </cell>
          <cell r="DW21" t="str">
            <v>n/a</v>
          </cell>
          <cell r="DX21" t="str">
            <v>n/a</v>
          </cell>
          <cell r="DY21" t="str">
            <v>n/a</v>
          </cell>
          <cell r="DZ21" t="str">
            <v>n/a</v>
          </cell>
          <cell r="EA21" t="str">
            <v>n/a</v>
          </cell>
          <cell r="EB21">
            <v>0</v>
          </cell>
          <cell r="EC21">
            <v>0</v>
          </cell>
          <cell r="ED21">
            <v>0</v>
          </cell>
          <cell r="EE21">
            <v>0</v>
          </cell>
          <cell r="EF21" t="str">
            <v xml:space="preserve">A(1) Not disclosed. Renesas states that it has established a Renesas Electronics Group Hotline, which serves as a third-party external contact point that suppliers can use to report compliance issues. However, it is unclear how potential complaints and/or violations are handled after they have been reported. 
A(2) Not disclosed. Renesas also does not report examples of outcomes of its remedy process for supply chain workers. </v>
          </cell>
          <cell r="EG21" t="str">
            <v xml:space="preserve">(1) Renesas, "Compliance", https://www.renesas.com/jp/en/about/company/csr/report-csr/compliance.html. Accessed 1 October 2019. </v>
          </cell>
          <cell r="EH21" t="str">
            <v>N/A</v>
          </cell>
          <cell r="EI21" t="str">
            <v>N/A</v>
          </cell>
          <cell r="EJ21" t="str">
            <v>N/A</v>
          </cell>
          <cell r="EK21" t="str">
            <v>N/A</v>
          </cell>
          <cell r="EL21" t="str">
            <v>N/A</v>
          </cell>
          <cell r="EM21" t="str">
            <v>N/A</v>
          </cell>
        </row>
        <row r="22">
          <cell r="A22" t="str">
            <v>Sharp Corp.</v>
          </cell>
          <cell r="B22">
            <v>18.637360000000001</v>
          </cell>
          <cell r="C22" t="str">
            <v>Japan</v>
          </cell>
          <cell r="D22" t="str">
            <v>Asia</v>
          </cell>
          <cell r="E22">
            <v>2020</v>
          </cell>
          <cell r="F22" t="str">
            <v>No</v>
          </cell>
          <cell r="G22" t="str">
            <v>TKS:6753</v>
          </cell>
          <cell r="H22" t="str">
            <v>n/a</v>
          </cell>
          <cell r="I22" t="str">
            <v>n/a</v>
          </cell>
          <cell r="J22" t="str">
            <v>n/a</v>
          </cell>
          <cell r="K22" t="str">
            <v>n/a</v>
          </cell>
          <cell r="L22">
            <v>10</v>
          </cell>
          <cell r="M22">
            <v>10</v>
          </cell>
          <cell r="N22" t="str">
            <v>n/a</v>
          </cell>
          <cell r="O22" t="str">
            <v>n/a</v>
          </cell>
          <cell r="P22" t="str">
            <v>n/a</v>
          </cell>
          <cell r="Q22" t="str">
            <v>n/a</v>
          </cell>
          <cell r="R22" t="str">
            <v xml:space="preserve">Sharp discloses a supply chain CSR deployment guidebook, which it reports is "in conformity with the RBA code of conduct." It also states the contents of its guidebook were revised to align with updates to the RBA code of conduct in May 2018. 
The code prohibits forced labor, child labor, and discrimination. However, it limits the right to freedom of association to conformance with local law only. 
</v>
          </cell>
          <cell r="S22" t="str">
            <v xml:space="preserve">*Sharp, "CSR Procurement", https://global.sharp/corporate/eco/supplier/csr/. Accessed 1 October 2019. 
*Sharp (May 2018), "Sharp Supply-Chain CSR Deployment Guidebook," https://global.sharp/corporate/eco/supplier/csr/img/sc_guidebook_e.pdf. Accessed 1 October 2019. </v>
          </cell>
          <cell r="T22">
            <v>25</v>
          </cell>
          <cell r="U22">
            <v>25</v>
          </cell>
          <cell r="V22">
            <v>0</v>
          </cell>
          <cell r="W22" t="str">
            <v xml:space="preserve">(1) Sharp discloses that it has a Global SER Committee which it states is chaired by the executive vice president, and the environmental manager and personnel manager. It additionally states that the committee meet at a conference biannually "to engrain SER policies and visions into the Sharp Group." It also discloses SER committee offices and SER promotion teams which work towards achieving the sustainable development goals, and select "annually formulated important SER measures." It is not clear that this includes the company's supply chain policies addressing forced labor, including the CSR deployment guidebook. However, the company does state that the results of the supplier surveys, which are based on RBA's self-assessment questionnaire, are reviewed at the SER conference, which suggests some oversight of supply chain policies on forced labor. No further detail is disclosed. 
(2) Not disclosed. </v>
          </cell>
          <cell r="X22" t="str">
            <v xml:space="preserve">Sharp, "CSR Management," https://global.sharp/corporate/eco/csr_management/#anc01. Accessed 12 December 2019. 
*Sharp (2019), "2019 Sustainability Report," https://global.sharp/corporate/eco/report/ssr/pdf/ssr2019_e.pdf, p. 23. Accessed 12 December 2019. </v>
          </cell>
          <cell r="Y22" t="str">
            <v>n/a</v>
          </cell>
          <cell r="Z22" t="str">
            <v>n/a</v>
          </cell>
          <cell r="AA22" t="str">
            <v>n/a</v>
          </cell>
          <cell r="AB22" t="str">
            <v>n/a</v>
          </cell>
          <cell r="AC22" t="str">
            <v>n/a</v>
          </cell>
          <cell r="AD22" t="str">
            <v>n/a</v>
          </cell>
          <cell r="AE22">
            <v>0</v>
          </cell>
          <cell r="AF22">
            <v>0</v>
          </cell>
          <cell r="AG22">
            <v>0</v>
          </cell>
          <cell r="AH22" t="str">
            <v xml:space="preserve">(1) Not disclosed. 
(2) Not disclosed. The company states that it uses the RBA's code of conduct and the RBA's validated audit process, but does not disclose that it is a member of the RBA. Sharp also discloses that it participates in JEITA's Responsible Minerals Trade Working Group, but does not describe how it addresses forced labor risks through this engagement. </v>
          </cell>
          <cell r="AI22" t="str">
            <v xml:space="preserve">*Sharp (2019), "2018 Sustainability Report", https://global.sharp/corporate/eco/report/ssr/pdf/ssr2018e.pdf, p. 19. Accessed 1 October 2019. 
*Sharp, "Fair and Impartial Procurement Activities," https://global.sharp/corporate/eco/social/procurement/. Accessed 12 December 2019. </v>
          </cell>
          <cell r="AJ22">
            <v>12.5</v>
          </cell>
          <cell r="AK22">
            <v>12.5</v>
          </cell>
          <cell r="AL22" t="str">
            <v>n/a</v>
          </cell>
          <cell r="AM22" t="str">
            <v>n/a</v>
          </cell>
          <cell r="AN22">
            <v>0</v>
          </cell>
          <cell r="AO22" t="str">
            <v xml:space="preserve">(1) The company discloses the number of suppliers per country that have undertaken CSR surveys. This includes suppliers in Japan, China, Thailand, Indonesia, Malaysia, and the Philippines. However the company does not disclose the names or addresses of first-tier suppliers. 
(4) Not disclosed. </v>
          </cell>
          <cell r="AP22" t="str">
            <v xml:space="preserve">Sharp, "Fair and Impartial Procurement Activities," https://global.sharp/corporate/eco/social/procurement/. Accessed 12 December 2019. </v>
          </cell>
          <cell r="AQ22">
            <v>0</v>
          </cell>
          <cell r="AR22">
            <v>0</v>
          </cell>
          <cell r="AS22">
            <v>0</v>
          </cell>
          <cell r="AT22" t="str">
            <v xml:space="preserve">(1) Not disclosed. The company discloses that it asks suppliers to complete self-assessment surveys which are based on RBA criteria. However, it does not disclose a risk or impact assessment undertaken on its whole supply chain. 
(2) Not disclosed. </v>
          </cell>
          <cell r="AU22" t="str">
            <v xml:space="preserve">Sharp (2019), "2018 Sustainability Report", https://global.sharp/corporate/eco/report/ssr/pdf/ssr2018e.pdf, p. 19. Accessed 1 October 2019. </v>
          </cell>
          <cell r="AV22">
            <v>0</v>
          </cell>
          <cell r="AW22" t="str">
            <v>n/a</v>
          </cell>
          <cell r="AX22">
            <v>0</v>
          </cell>
          <cell r="AY22">
            <v>0</v>
          </cell>
          <cell r="AZ22" t="str">
            <v>n/a</v>
          </cell>
          <cell r="BA22" t="str">
            <v>Not disclosed.</v>
          </cell>
          <cell r="BB22" t="str">
            <v>N/A</v>
          </cell>
          <cell r="BC22" t="str">
            <v>n/a</v>
          </cell>
          <cell r="BD22" t="str">
            <v>n/a</v>
          </cell>
          <cell r="BE22" t="str">
            <v>n/a</v>
          </cell>
          <cell r="BF22" t="str">
            <v>n/a</v>
          </cell>
          <cell r="BG22">
            <v>0</v>
          </cell>
          <cell r="BH22">
            <v>0</v>
          </cell>
          <cell r="BI22" t="str">
            <v>n/a</v>
          </cell>
          <cell r="BJ22" t="str">
            <v>n/a</v>
          </cell>
          <cell r="BK22" t="str">
            <v xml:space="preserve">Not disclosed. The company states that its basic parts purchase agreement includes "articles on CSR initiatives, based on the guidebook, that suppliers are requested to follow." It is not clear that this includes the guidebook directly. Sharp discloses that its basic purchasing principles include the prohibition of forced and child labor, but it is not clear that the company's supply chain standards are incorporated into supplier contracts. </v>
          </cell>
          <cell r="BL22" t="str">
            <v xml:space="preserve">Sharp (2019), "2018 Sustainability Report", https://global.sharp/corporate/eco/report/ssr/pdf/ssr2018e.pdf, p. 54 and 55. Accessed 1 October 2019. </v>
          </cell>
          <cell r="BM22" t="str">
            <v>n/a</v>
          </cell>
          <cell r="BN22" t="str">
            <v>n/a</v>
          </cell>
          <cell r="BO22" t="str">
            <v>n/a</v>
          </cell>
          <cell r="BP22" t="str">
            <v>n/a</v>
          </cell>
          <cell r="BQ22" t="str">
            <v>n/a</v>
          </cell>
          <cell r="BR22" t="str">
            <v>n/a</v>
          </cell>
          <cell r="BS22">
            <v>75</v>
          </cell>
          <cell r="BT22">
            <v>50</v>
          </cell>
          <cell r="BU22">
            <v>25</v>
          </cell>
          <cell r="BV22" t="str">
            <v xml:space="preserve">(1) Sharp's supplier code states that workers shall not be required to pay recruitment fees or related fees.
(2) The company's code states that if any fees are discovered to have been paid by workers, they must be repaid to the worker. However, the company does not disclose evidence that fees have been reimbursed. </v>
          </cell>
          <cell r="BW22" t="str">
            <v xml:space="preserve">Sharp (May 2018), "Sharp Supply-Chain CSR Deployment Guidebook," https://global.sharp/corporate/eco/supplier/csr/img/sc_guidebook_e.pdf. Accessed 1 October 2019. </v>
          </cell>
          <cell r="BX22" t="str">
            <v>n/a</v>
          </cell>
          <cell r="BY22" t="str">
            <v>n/a</v>
          </cell>
          <cell r="BZ22" t="str">
            <v>n/a</v>
          </cell>
          <cell r="CA22" t="str">
            <v>n/a</v>
          </cell>
          <cell r="CB22" t="str">
            <v>n/a</v>
          </cell>
          <cell r="CC22" t="str">
            <v>n/a</v>
          </cell>
          <cell r="CD22" t="str">
            <v>n/a</v>
          </cell>
          <cell r="CE22" t="str">
            <v>n/a</v>
          </cell>
          <cell r="CF22" t="str">
            <v>n/a</v>
          </cell>
          <cell r="CG22" t="str">
            <v>n/a</v>
          </cell>
          <cell r="CH22" t="str">
            <v>n/a</v>
          </cell>
          <cell r="CI22" t="str">
            <v>n/a</v>
          </cell>
          <cell r="CJ22" t="str">
            <v>n/a</v>
          </cell>
          <cell r="CK22" t="str">
            <v>n/a</v>
          </cell>
          <cell r="CL22" t="str">
            <v>n/a</v>
          </cell>
          <cell r="CM22" t="str">
            <v>n/a</v>
          </cell>
          <cell r="CN22" t="str">
            <v>n/a</v>
          </cell>
          <cell r="CO22" t="str">
            <v>n/a</v>
          </cell>
          <cell r="CP22">
            <v>0</v>
          </cell>
          <cell r="CQ22">
            <v>0</v>
          </cell>
          <cell r="CR22" t="str">
            <v>n/a</v>
          </cell>
          <cell r="CS22" t="str">
            <v>n/a</v>
          </cell>
          <cell r="CT22">
            <v>0</v>
          </cell>
          <cell r="CU22" t="str">
            <v xml:space="preserve">(1) Not disclosed. Sharp states that it has labor agreements with unions in Japan and that it respects the rights of employees to organize. However, it does not disclose how it works with local or global unions to support freedom of association for supply chain workers. 
(4) Not disclosed. </v>
          </cell>
          <cell r="CV22" t="str">
            <v xml:space="preserve">Sharp, "Efforts related to human rights," https://global.sharp/corporate/eco/social/human_rights/. Accessed 1 October 2019. </v>
          </cell>
          <cell r="CW22">
            <v>10</v>
          </cell>
          <cell r="CX22">
            <v>10</v>
          </cell>
          <cell r="CY22" t="str">
            <v>n/a</v>
          </cell>
          <cell r="CZ22" t="str">
            <v>n/a</v>
          </cell>
          <cell r="DA22">
            <v>0</v>
          </cell>
          <cell r="DB22" t="str">
            <v>n/a</v>
          </cell>
          <cell r="DC22" t="str">
            <v xml:space="preserve">(1) Sharp's supplier code of conduct states that should provide an effective grievance mechanism for suppliers' workers. However, it does not disclose a mechanism available to both suppliers' workers and external stakeholders such as worker representatives. 
[Sharp discloses that it has a competition law hotline and a counselling service for its employees, as well as a consultation service addressing workplace harassment. It also states that employees are taught about a system for reporting human rights related issues. However, it does not disclose a hotline for suppliers workers or their representatives to report violations of the company's standards.]
(4) Not disclosed. </v>
          </cell>
          <cell r="DD22" t="str">
            <v xml:space="preserve">*Sharp (2019), "2018 Sustainability Report", https://global.sharp/corporate/eco/report/ssr/pdf/ssr2018e.pdf, p. 94. Accessed 1 October 2019. 
*Sharp (May 2018), "Sharp Supply-Chain CSR Deployment Guidebook," https://global.sharp/corporate/eco/supplier/csr/img/sc_guidebook_e.pdf. Accessed 1 October 2019. 
*Sharp, "Efforts related to human rights," https://global.sharp/corporate/eco/social/human_rights/. Accessed 12 December 2019. </v>
          </cell>
          <cell r="DE22" t="str">
            <v>n/a</v>
          </cell>
          <cell r="DF22" t="str">
            <v>n/a</v>
          </cell>
          <cell r="DG22" t="str">
            <v>n/a</v>
          </cell>
          <cell r="DH22" t="str">
            <v>n/a</v>
          </cell>
          <cell r="DI22" t="str">
            <v>n/a</v>
          </cell>
          <cell r="DJ22" t="str">
            <v>n/a</v>
          </cell>
          <cell r="DK22" t="str">
            <v>n/a</v>
          </cell>
          <cell r="DL22" t="str">
            <v>n/a</v>
          </cell>
          <cell r="DM22" t="str">
            <v>n/a</v>
          </cell>
          <cell r="DN22" t="str">
            <v>n/a</v>
          </cell>
          <cell r="DO22" t="str">
            <v>n/a</v>
          </cell>
          <cell r="DP22" t="str">
            <v>n/a</v>
          </cell>
          <cell r="DQ22" t="str">
            <v>n/a</v>
          </cell>
          <cell r="DR22" t="str">
            <v>n/a</v>
          </cell>
          <cell r="DS22" t="str">
            <v>n/a</v>
          </cell>
          <cell r="DT22" t="str">
            <v>n/a</v>
          </cell>
          <cell r="DU22" t="str">
            <v>n/a</v>
          </cell>
          <cell r="DV22" t="str">
            <v>n/a</v>
          </cell>
          <cell r="DW22" t="str">
            <v>n/a</v>
          </cell>
          <cell r="DX22" t="str">
            <v>n/a</v>
          </cell>
          <cell r="DY22" t="str">
            <v>n/a</v>
          </cell>
          <cell r="DZ22" t="str">
            <v>n/a</v>
          </cell>
          <cell r="EA22" t="str">
            <v>n/a</v>
          </cell>
          <cell r="EB22">
            <v>0</v>
          </cell>
          <cell r="EC22">
            <v>0</v>
          </cell>
          <cell r="ED22">
            <v>0</v>
          </cell>
          <cell r="EE22">
            <v>0</v>
          </cell>
          <cell r="EF22" t="str">
            <v>Not disclosed.</v>
          </cell>
          <cell r="EG22" t="str">
            <v>N/A</v>
          </cell>
          <cell r="EH22" t="str">
            <v>N/A</v>
          </cell>
          <cell r="EI22" t="str">
            <v>N/A</v>
          </cell>
          <cell r="EJ22" t="str">
            <v>N/A</v>
          </cell>
          <cell r="EK22" t="str">
            <v>N/A</v>
          </cell>
          <cell r="EL22" t="str">
            <v>N/A</v>
          </cell>
          <cell r="EM22" t="str">
            <v>N/A</v>
          </cell>
        </row>
        <row r="23">
          <cell r="A23" t="str">
            <v>Sony Corp.</v>
          </cell>
          <cell r="B23">
            <v>60.285470000000004</v>
          </cell>
          <cell r="C23" t="str">
            <v>Japan</v>
          </cell>
          <cell r="D23" t="str">
            <v>Asia</v>
          </cell>
          <cell r="E23">
            <v>2020</v>
          </cell>
          <cell r="F23" t="str">
            <v>Yes</v>
          </cell>
          <cell r="G23" t="str">
            <v>TKS:6758</v>
          </cell>
          <cell r="H23">
            <v>100</v>
          </cell>
          <cell r="I23">
            <v>100</v>
          </cell>
          <cell r="J23" t="str">
            <v>Sony reports that it is committed to ensuring there are no human rights violations in its business operations and supply chains, and that it is working with stakeholders, suppliers, and industry to implement programs to prevent slavery and human trafficking "particularly in our electronics manufacturing supply chain, which...is an area at higher risk of slavery and human trafficking."</v>
          </cell>
          <cell r="K23" t="str">
            <v xml:space="preserve">Sony (September 2019), "Sony Group Statement on UK Modern Slavery Act", https://www.sony.net/SonyInfo/csr/library/msa/sis4ug000000k11n-att/MSA_2019.pdf. Accessed 2 October 2019. </v>
          </cell>
          <cell r="L23">
            <v>90</v>
          </cell>
          <cell r="M23">
            <v>10</v>
          </cell>
          <cell r="N23">
            <v>20</v>
          </cell>
          <cell r="O23">
            <v>20</v>
          </cell>
          <cell r="P23">
            <v>20</v>
          </cell>
          <cell r="Q23">
            <v>20</v>
          </cell>
          <cell r="R23" t="str">
            <v>(1) Sony discloses a supply chain code of conduct which it states adopts version 6 of the RBA code of conduct. The code prohibits forced labor, child labor, and discrimination, but limits the right to freedom of association to conformance with local law only. 
(2) Yes. Home &gt; Responsible Supply Chain &gt; Establishing and promoting the Sony Supply Chain Code of Conduct &gt; Sony Supply Chain Code of Conduct. 
(3) The company's supply chain code was revised and updated in 2016 and 2018. 
(4) Sony reports that in 2018 it "sent a written reminder to our suppliers stressing the importance of compliance with our supply chain code." The company also reports that the code is included in contracts. In addition, it reports that it trains suppliers on the supplier code during assessments. 
(5) The company's code states that participants must require their next tier suppliers to acknowledge and implement the code. Sony also states that "primary suppliers communicate the Sony Supply Chain Code of Conduct to their own supply chains and require compliance."</v>
          </cell>
          <cell r="S23" t="str">
            <v xml:space="preserve">Sony (2018), "Sony Supply Chain Code of Conduct," https://www.sony.net/SonyInfo/csr_report/sourcing/supplychain/ncrtrb000000g4ej-att/g729rs000000953a.pdf. Accessed 30 September 2019. 
(4) Sony (September 2019), "Sony Group Statement on UK Modern Slavery Act", https://www.sony.net/SonyInfo/csr/library/msa/sis4ug000000k11n-att/MSA_2019.pdf, p. 4. Accessed 2 October 2019. 
(5) Sony, "Sony's approach to supplier relations," https://www.sony.net/SonyInfo/csr_report/sourcing/supplychain/suppliers.html. Accessed 30 September 2019. </v>
          </cell>
          <cell r="T23">
            <v>50</v>
          </cell>
          <cell r="U23">
            <v>50</v>
          </cell>
          <cell r="V23">
            <v>0</v>
          </cell>
          <cell r="W23" t="str">
            <v xml:space="preserve">(1) Sony discloses that its CSR and compliance groups, its employee &amp; general affairs groups, and procurement groups "take the lead in promoting responsible sourcing activities in cooperation with other related head office divisions." It states that the CSR group at its head office "formulates group-wide supply chain management policy. 
The company reports that the representative director and president of Sony Global Manufacturing &amp; Operations Corporation is responsible for implementing the supply chain management policy, with guidance from the corporate executive officer leading on production and procurement. 
The company also states that the Senior Executive Officer for CSR is responsible for the implementation of the supply chain code of conduct, as well as the senior executive officer for production and procurement. 
Sony also states that its CSR team is responsible for analyzing human rights risks throughout the business and supply chains, and reports to the CEO of CSR, who "works with relevant functions such as procurement, compliance, and employees to manage potential human rights issues related to Sony's business activities and supply chains." 
(2) Not disclosed. </v>
          </cell>
          <cell r="X23" t="str">
            <v xml:space="preserve">*Sony, "Responsible supply chain," https://www.sony.net/SonyInfo/csr_report/sourcing/. Accessed 30 September 2019. 
*Sony (2019), "Establishing and promoting the Sony supply chain code of conduct," https://www.sony.net/SonyInfo/csr_report/sourcing/supplychain/code.html. Accessed 30 September 2019. </v>
          </cell>
          <cell r="Y23">
            <v>45</v>
          </cell>
          <cell r="Z23">
            <v>30</v>
          </cell>
          <cell r="AA23">
            <v>15</v>
          </cell>
          <cell r="AB23">
            <v>0</v>
          </cell>
          <cell r="AC23" t="str">
            <v xml:space="preserve">(1) Sony reports that its procurement staff receive training on socially responsible procurement and on the supplier code of conduct. It also states that training includes how to identify risks of slavery and human trafficking, and how to conduct supplier assessments effectively. 
(2) The company discloses that it provides support to suppliers and has local liaison officers in Southeast Asia and China, who work directly with suppliers as CSR specialists. It states that these officers provide "direct guidance" to suppliers on ways to improve. 
It also states that staff train suppliers on the supply chain code during on-site supplier assessments. However, it is not clear what percentage of the company's first-tier suppliers have received training on forced labor risks and policies. 
(3) Not disclosed. </v>
          </cell>
          <cell r="AD23" t="str">
            <v xml:space="preserve">(1-2) *Sony, "Sony's approach to supplier relations," https://www.sony.net/SonyInfo/csr_report/sourcing/supplychain/suppliers.html. Accessed 30 September 2019. 
*Sony (September 2019), "Sony Group Statement on UK Modern Slavery Act", https://www.sony.net/SonyInfo/csr/library/msa/sis4ug000000k11n-att/MSA_2019.pdf, p. 5. Accessed 2 October 2019. </v>
          </cell>
          <cell r="AE23">
            <v>25</v>
          </cell>
          <cell r="AF23">
            <v>0</v>
          </cell>
          <cell r="AG23">
            <v>25</v>
          </cell>
          <cell r="AH23" t="str">
            <v xml:space="preserve">(1) Not disclosed. 
(2) Sony states that it and other companies established the Responsible Business Alliance and joined as a member. However, the company does not disclose detail on how it actively participates in this initiative. </v>
          </cell>
          <cell r="AI23" t="str">
            <v xml:space="preserve">Sony (2019), "Working with industry groups," https://www.sony.net/SonyInfo/csr_report/sourcing/supplychain/industry.html. Accessed 30 September 2019. </v>
          </cell>
          <cell r="AJ23">
            <v>50</v>
          </cell>
          <cell r="AK23">
            <v>0</v>
          </cell>
          <cell r="AL23">
            <v>25</v>
          </cell>
          <cell r="AM23">
            <v>25</v>
          </cell>
          <cell r="AN23">
            <v>0</v>
          </cell>
          <cell r="AO23" t="str">
            <v xml:space="preserve">(1) Not disclosed. The company reports that it has Sony-operated manufacturing sites in several countries, but does not disclose the countries in which its first-tier suppliers are based, or their names and addresses. Sony also discloses the value of transactions with parts suppliers and OEM suppliers by geographic area for fiscal year 2017, which includes China, Japan, Asia-Pacific, Europe, the US and other - but does not disclose any further detail. The company does not clarify whether this applies to first-tier and does not provide a full list of sourcing countries of its first-tier suppliers. 
(2) Sony discloses a list of smelters and refiners of 3TG in its supply chains, and the countries in which they are located. 
(3) Sony discloses a list of sourcing countries of 3TG in its supply chains. 
(4) Not disclosed. </v>
          </cell>
          <cell r="AP23" t="str">
            <v xml:space="preserve">(1) *Sony (September 2019), "Sony Group Statement on UK Modern Slavery Act", https://www.sony.net/SonyInfo/csr/library/msa/sis4ug000000k11n-att/MSA_2019.pdf, p. 2. Accessed 2 October 2019. 
*Sony (2018), "Sustainability Report 2018", https://www.sony.net/SonyInfo/csr/library/reports/sis4ug000000jyws-att/CSR2018E_PDF_all.pdf, p. 142. Accessed 2 October 2019. 
(2-3) Sony (2018), "Conflict Minerals Report 2018," https://www.sony.net/SonyInfo/IR/library/ConflictMineralsReport2018.pdf. Accessed 2 October 2019. </v>
          </cell>
          <cell r="AQ23">
            <v>75</v>
          </cell>
          <cell r="AR23">
            <v>50</v>
          </cell>
          <cell r="AS23">
            <v>25</v>
          </cell>
          <cell r="AT23" t="str">
            <v xml:space="preserve">(1) Sony reports that in 2018 it updated its analysis of human rights risks with BSR "so as to reflect the current state of global affairs, stakeholder concerns, evolving human rights laws and changes in Sony's business activities." It reports that it referenced international treaties on human rights, and reviewed relevant NGO and media reports to identify human rights risk, and contrasted these risks with its relevant business areas.  
Sony discloses that it uses the results of suppliers' self-assessment questionnaires to determine how high risk they are. 
(2) The company broadly identifies that its electronics manufacturing supply chain is at higher risk of slavery and human trafficking, but does not disclose risks identified in different tiers of its supply chain.
Sony also notes that there are increasing concerns over labor conditions for migrant workers (and has conducted risk assessments at its own manufacturing sites as a result). It also highlights reports of forced labor for foreign workers in Malaysia, and states it has worked with suppliers in Malaysia to address the issues of passport management, working hours, and wages of foreign workers. However, the company does not not disclose risks identified in different tiers of its supply chains. </v>
          </cell>
          <cell r="AU23" t="str">
            <v xml:space="preserve">(1) *Sony (2019), "Human rights initiatives," https://www.sony.net/SonyInfo/csr_report/humanrights/initiatives.html. Accessed 30 September 2019. 
*Sony, "Sony's approach to supplier relations," https://www.sony.net/SonyInfo/csr_report/sourcing/supplychain/suppliers.html. Accessed 30 September 2019. 
(2) *Sony (September 2019), "Sony Group Statement on UK Modern Slavery Act", https://www.sony.net/SonyInfo/csr/library/msa/sis4ug000000k11n-att/MSA_2019.pdf, p. 1. Accessed 2 October 2019. 
*Sony (2018), "Sustainability Report 2018", https://www.sony.net/SonyInfo/csr/library/reports/sis4ug000000jyws-att/CSR2018E_PDF_all.pdf, p. 145 and 148. Accessed 2 October 2019. </v>
          </cell>
          <cell r="AV23">
            <v>12.5</v>
          </cell>
          <cell r="AW23">
            <v>12.5</v>
          </cell>
          <cell r="AX23">
            <v>0</v>
          </cell>
          <cell r="AY23">
            <v>0</v>
          </cell>
          <cell r="AZ23">
            <v>0</v>
          </cell>
          <cell r="BA23" t="str">
            <v xml:space="preserve">(1) The company reports that it is a member of the Responsible Minerals Initiative and that it is a member of the Tin Working Group due to concerns associated with tin mining and smelting in Indonesia. It states that it follows "OECD Guidance or other internationally recognized frameworks when conducting such due diligence for 3TG" and that it "requires [its] suppliers to source high-risk minerals from smelters determined to be compliant with the Responsible Minerals Assurance Process", both of which assess forced labor risks but it does not disclose the steps it is taking toward responsible raw materials sourcing outside of this.
(2) Not disclosed. Sony states that it expects suppliers "to provide tight management of its delivery dates, compatible with product production activities that fluctuate with customer demands, and to be able to supply parts and materials in a highly flexible fashion." It does not disclose how it seeks to use responsible purchasing practices that may mitigate any forced labor risks created by these expectations. 
(3-4) Not disclosed. </v>
          </cell>
          <cell r="BB23" t="str">
            <v xml:space="preserve">(1)*Sony (2018), "Sustainability Report 2018", https://www.sony.net/SonyInfo/csr/library/reports/sis4ug000000jyws-att/CSR2018E_PDF_all.pdf, p. 157. Accessed 2 October 2019.
*Sony (2018), "Conflict Minerals Report 2018," https://www.sony.net/SonyInfo/IR/library/ConflictMineralsReport2018.pdf. Accessed 2 October 2019.  
(2) Sony, "What Sony expects of suppliers," https://www.sony.net/SonyInfo/procurementinfo/expectation.html. Accessed 30 September 2019. </v>
          </cell>
          <cell r="BC23">
            <v>50</v>
          </cell>
          <cell r="BD23">
            <v>50</v>
          </cell>
          <cell r="BE23" t="str">
            <v>Sony reports that the supply chain code of conduct is "factored in" when choosing suppliers, who are assessed and selected on factors including human rights. 
The company also sets out a graphic which states that suppliers must complete a document assessment of risks, and if a risk of violation of the code of conduct is identified, the company may conduct an on-site assessment of the supplier and then conduct an investigation to see whether any improvements have been implemented. In the case of a minor risk, the company states that it will instruct the supplier to make improvements. Its procurement officer will then make a final decision as to whether to start doing business with the supplier. However, it does not report on the outcomes of this process.</v>
          </cell>
          <cell r="BF23" t="str">
            <v xml:space="preserve">Sony, "Sony's approach to supplier relations," https://www.sony.net/SonyInfo/csr_report/sourcing/supplychain/suppliers.html. Accessed 30 September 2019. </v>
          </cell>
          <cell r="BG23">
            <v>15</v>
          </cell>
          <cell r="BH23">
            <v>15</v>
          </cell>
          <cell r="BI23">
            <v>0</v>
          </cell>
          <cell r="BJ23">
            <v>0</v>
          </cell>
          <cell r="BK23" t="str">
            <v xml:space="preserve">(1) Sony discloses that compliance with the supply chain code of conduct is included in supplier contracts. However, the code limits the right to freedom of association to compliance with local law only. The company does not disclose the contract language.
(2) Not disclosed. 
(3) Not disclosed. </v>
          </cell>
          <cell r="BL23" t="str">
            <v xml:space="preserve">Sony (2019), "Establishing and promoting the Sony supply chain code of conduct," https://www.sony.net/SonyInfo/csr_report/sourcing/supplychain/code.html. Accessed 30 September 2019. </v>
          </cell>
          <cell r="BM23">
            <v>0</v>
          </cell>
          <cell r="BN23">
            <v>0</v>
          </cell>
          <cell r="BO23">
            <v>0</v>
          </cell>
          <cell r="BP23">
            <v>0</v>
          </cell>
          <cell r="BQ23" t="str">
            <v>Not disclosed.</v>
          </cell>
          <cell r="BR23" t="str">
            <v>N/A</v>
          </cell>
          <cell r="BS23">
            <v>75</v>
          </cell>
          <cell r="BT23">
            <v>50</v>
          </cell>
          <cell r="BU23">
            <v>25</v>
          </cell>
          <cell r="BV23" t="str">
            <v>(1) The company uses the RBA Code (version 6), which includes a provision that workers shall not be required to pay employers’ or agents’ recruitment fees or other related fees for their employment. 
(2) The company's code states that if any fees are found to have been paid by workers, they must be repaid. However, Sony does not disclose evidence that fees have been repaid to workers in its supply chains.</v>
          </cell>
          <cell r="BW23" t="str">
            <v xml:space="preserve">Sony (2018), "Sony Supply Chain Code of Conduct," https://www.sony.net/SonyInfo/csr_report/sourcing/supplychain/ncrtrb000000g4ej-att/g729rs000000953a.pdf. Accessed 30 September 2019. </v>
          </cell>
          <cell r="BX23">
            <v>0</v>
          </cell>
          <cell r="BY23">
            <v>0</v>
          </cell>
          <cell r="BZ23">
            <v>0</v>
          </cell>
          <cell r="CA23" t="str">
            <v xml:space="preserve">(1) Not disclosed. Sony discloses that it is "working with temporary staffing agencies to make improvements by implementing follow-up visits to dormitories, as well as recognizing agencies that have made positive improvements and sharing their initiatives among agencies." However, this appears to refer to staffing agencies used for its own manufacturing operations, rather than agencies used by its suppliers. 
(2) Not disclosed. </v>
          </cell>
          <cell r="CB23" t="str">
            <v xml:space="preserve">Sony (2018), "Sustainability Report 2018", https://www.sony.net/SonyInfo/csr/library/reports/sis4ug000000jyws-att/CSR2018E_PDF_all.pdf, p. 145. Accessed 2 October 2019. </v>
          </cell>
          <cell r="CC23">
            <v>45</v>
          </cell>
          <cell r="CD23">
            <v>15</v>
          </cell>
          <cell r="CE23">
            <v>30</v>
          </cell>
          <cell r="CF23">
            <v>0</v>
          </cell>
          <cell r="CG23" t="str">
            <v xml:space="preserve">(1) The company's supply chain code states that during the hiring process workers must be provided with a written employment agreement in their native language, including a descripion of the terms and conditions of their employment, before they leave their country of origin. It does not disclose how it has implemented this policy provision. 
(2) The company's supply chain code states that employers and agents must not withhold workers' identity or immigration documents. Sony discloses that it found that foreign workers' passports were being withheld at a supplier in Malaysia. It states that it asked that workers be allowed to keep passport themselves, or be held but available to workers at any time. It reports that it confirmed these improvement actions were implemented.
(3) Not disclosed. </v>
          </cell>
          <cell r="CH23" t="str">
            <v xml:space="preserve">(1-2) Sony (2018), "Sony Supply Chain Code of Conduct," https://www.sony.net/SonyInfo/csr_report/sourcing/supplychain/ncrtrb000000g4ej-att/g729rs000000953a.pdf. Accessed 30 September 2019. 
(2) Sony, "Sony's approach to supplier relations," https://www.sony.net/SonyInfo/csr_report/sourcing/supplychain/suppliers.html. Accessed 30 September 2019. </v>
          </cell>
          <cell r="CI23">
            <v>12.5</v>
          </cell>
          <cell r="CJ23">
            <v>12.5</v>
          </cell>
          <cell r="CK23">
            <v>0</v>
          </cell>
          <cell r="CL23">
            <v>0</v>
          </cell>
          <cell r="CM23">
            <v>0</v>
          </cell>
          <cell r="CN23" t="str">
            <v xml:space="preserve">(1) The company's code requires suppliers to have a process in place for communicating their policies, expectations and performance to workers and other stakeholders. No further detail is disclosed, such as whether this must include training for workers.
(2-4) Not disclosed. </v>
          </cell>
          <cell r="CO23" t="str">
            <v xml:space="preserve">Sony (2018), "Sony Supply Chain Code of Conduct," https://www.sony.net/SonyInfo/csr_report/sourcing/supplychain/ncrtrb000000g4ej-att/g729rs000000953a.pdf. Accessed 30 September 2019. </v>
          </cell>
          <cell r="CP23">
            <v>0</v>
          </cell>
          <cell r="CQ23">
            <v>0</v>
          </cell>
          <cell r="CR23">
            <v>0</v>
          </cell>
          <cell r="CS23">
            <v>0</v>
          </cell>
          <cell r="CT23">
            <v>0</v>
          </cell>
          <cell r="CU23" t="str">
            <v>Not disclosed.</v>
          </cell>
          <cell r="CV23" t="str">
            <v>N/A</v>
          </cell>
          <cell r="CW23">
            <v>20</v>
          </cell>
          <cell r="CX23">
            <v>20</v>
          </cell>
          <cell r="CY23">
            <v>0</v>
          </cell>
          <cell r="CZ23">
            <v>0</v>
          </cell>
          <cell r="DA23">
            <v>0</v>
          </cell>
          <cell r="DB23">
            <v>0</v>
          </cell>
          <cell r="DC23" t="str">
            <v xml:space="preserve">(1) Sony discloses that it operates a supplier hotline "for stakeholders to report possible policy violations in the supply chain." It states that the hotline helps Sony to improve its responsible sourcing. 
The company also discloses a responsible supply chain of minerals hotline. 
[The company discloses a link to the supplier hotline but it is currently available in Japanese language only.]
(2) Not disclosed. 
(3) Not disclosed. The hotline is operated by Sony. It does not disclose any measures taken to ensure that suppliers' workers and their representatives trust in the mechanism. 
(4) Not disclosed. 
(5) Not disclosed. </v>
          </cell>
          <cell r="DD23" t="str">
            <v xml:space="preserve">*Sony, "Responsible supply chain," https://www.sony.net/SonyInfo/csr_report/sourcing/. Accessed 30 September 2019. 
*Sony (2018), "Sustainability Report 2018", https://www.sony.net/SonyInfo/csr/library/reports/sis4ug000000jyws-att/CSR2018E_PDF_all.pdf, p. 153. Accessed 2 October 2019. 
*Sony, "Establishment of the Sony Group Policy for Responsible Supply Chain of Minerals Hotline," https://global.canon/en/csr/news/20191225.html. Accessed 3 February 2020. </v>
          </cell>
          <cell r="DE23">
            <v>20</v>
          </cell>
          <cell r="DF23">
            <v>0</v>
          </cell>
          <cell r="DG23">
            <v>0</v>
          </cell>
          <cell r="DH23">
            <v>0</v>
          </cell>
          <cell r="DI23">
            <v>20</v>
          </cell>
          <cell r="DJ23">
            <v>0</v>
          </cell>
          <cell r="DK23" t="str">
            <v xml:space="preserve">Sony states that it uses risk assessment data, including self assessments, to identify suppliers that are high risk for forced labor. It states that "for example, if a supplier employs foreign migrant workers" it will conduct an inspection. 
(1) Not disclosed. 
(2) Not disclosed. The company reviews documentation in the form of self-assessments before conducting on-site visits, but does not disclose that this includes a review of documents that detail labor conditions, such as wage slips, information on labor recruiters, contracts, etc.
(3) Not disclosed.
(4) Sony reports that it will inspect the supplier's workplace to determine whether workers are subject to forced labor, whether dormitories meet international standards, and that the working environment is clean and safe. 
(5) Not disclosed. Sony states that "where any possibility of violations is reported at a secondary supplier, Sony works with the primary supplier to ensure that remedial action is carried out" but it is not clear that it conducts or requires monitoring of second-tier suppliers. </v>
          </cell>
          <cell r="DL23" t="str">
            <v xml:space="preserve">(1-4) Sony (September 2019), "Sony Group Statement on UK Modern Slavery Act", https://www.sony.net/SonyInfo/csr/library/msa/sis4ug000000k11n-att/MSA_2019.pdf, p. 4. Accessed 2 October 2019. 
(5) Sony (2018), "Sustainability Report 2018", https://www.sony.net/SonyInfo/csr/library/reports/sis4ug000000jyws-att/CSR2018E_PDF_all.pdf, p. 148. Accessed 2 October 2019. </v>
          </cell>
          <cell r="DM23">
            <v>30</v>
          </cell>
          <cell r="DN23">
            <v>0</v>
          </cell>
          <cell r="DO23">
            <v>0</v>
          </cell>
          <cell r="DP23">
            <v>0</v>
          </cell>
          <cell r="DQ23">
            <v>10</v>
          </cell>
          <cell r="DR23">
            <v>20</v>
          </cell>
          <cell r="DS23" t="str">
            <v xml:space="preserve">(1) Not disclosed. The company reports that assessments were completed for 233 suppliers, which resulted in 15 on-site visits of supplier facilities in 2018. It does not report the percentage of suppliers audited annually and the total number of suppliers is unclear. 
(2)-(3) Not disclosed. 
(4) The company states that it may ask suppliers to undergo a third party RBA audit, but it is not clear that it uses these systematically. Additionally, it states that its own staff are trained to conduct effective assessments. No further detail on the qualification of the auditors to detect forced labor risk is disclosed. 
(5) The company discloses that it has discovered excessive working hours at a supplier in China (more than 60 hours per week), passport retention at a supplier in Malaysia, and that young and student workers were made to work long hours and night shifts at a supplier in China. </v>
          </cell>
          <cell r="DT23" t="str">
            <v xml:space="preserve">(1) Sony (September 2019), "Sony Group Statement on UK Modern Slavery Act", https://www.sony.net/SonyInfo/csr/library/msa/sis4ug000000k11n-att/MSA_2019.pdf, p. 5. Accessed 2 October 2019. 
(4-5) *Sony (2019), "Sony's approach to supplier relations," https://www.sony.net/SonyInfo/csr_report/sourcing/supplychain/suppliers.html. Accessed 2 October 2019. 
*Sony (September 2019), "Sony Group Statement on UK Modern Slavery Act", p. 5. </v>
          </cell>
          <cell r="DU23">
            <v>75</v>
          </cell>
          <cell r="DV23">
            <v>12.5</v>
          </cell>
          <cell r="DW23">
            <v>25</v>
          </cell>
          <cell r="DX23">
            <v>25</v>
          </cell>
          <cell r="DY23">
            <v>12.5</v>
          </cell>
          <cell r="DZ23" t="str">
            <v xml:space="preserve">(1) The company states that where non-conformances are identified, it requires suppliers to develop an improvement plan. It does not provide further details.
(2) Sony states that it monitors suppliers progress against improvement plans. It also states that it conducts follow-up assessments.
(3) The company states that if the supplier does not demonstrate improvement, it will "reconsider its relationship with the supplier and may discontinue new business until the supplier makes the required improvements."
(4) Sony discloses that it discovered student workers working long hours and night shifts at one of its suppliers in China. It reports that it "made the supplier prepare an improvement plan to eliminate long working hours and night shifts" and that it was confirmed that the improvements were implemented. It does not disclose any further detail on this process, such as timelines. </v>
          </cell>
          <cell r="EA23" t="str">
            <v xml:space="preserve">(1-3) *Sony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147. Accessed 2 October 2019. 
(4) Sony, "Sony's approach to supplier relations," https://www.sony.net/SonyInfo/csr_report/sourcing/supplychain/suppliers.html. Accessed 30 September 2019. </v>
          </cell>
          <cell r="EB23">
            <v>1</v>
          </cell>
          <cell r="EC23">
            <v>0</v>
          </cell>
          <cell r="ED23">
            <v>0</v>
          </cell>
          <cell r="EE23" t="str">
            <v>N/A</v>
          </cell>
          <cell r="EF23" t="str">
            <v>(1) Not disclosed. 
Sony discloses that "if a violation by a supplier is confirmed, Sony requires the supplier to take corrective action." 
The company also states that where assessments or external sources suggest a violation has taken place, CSR and compliance groups work to "determine the facts and take action deemed necessary." However, it does not disclose any detail or a process of providing remedy to impacted workers, including include engagement with affected stakeholders, timeframes, responsible parties, etc. 
[Sony reports that where violations are reported by external sources including media and NGO reports, "the manufacturing site in question determines the facts of the case." This appears to apply to the company's own manufacturing operations rather than supply chain allegations.]</v>
          </cell>
          <cell r="EG23" t="str">
            <v xml:space="preserve">*Sony (September 2019), "Sony Group Statement on UK Modern Slavery Act", https://www.sony.net/SonyInfo/csr/library/msa/sis4ug000000k11n-att/MSA_2019.pdf, p. 5. Accessed 2 October 2019. 
*Sony (2018), "Sustainability Report 2018," https://www.sony.net/SonyInfo/csr/library/reports/sis4ug000000jyws-att/CSR2018E_PDF_all.pdf, p. 144. Accessed 2 October 2019. 
*Sony (2019), "Initiatives at Sony Electronics Manufacturing Sites," https://www.sony.net/SonyInfo/csr_report/sourcing/supplychain/manufacturing_sites.html. Accessed 2 October 2019. </v>
          </cell>
          <cell r="EH23" t="str">
            <v>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Sony.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v>
          </cell>
          <cell r="EI23">
            <v>0</v>
          </cell>
          <cell r="EJ23">
            <v>0</v>
          </cell>
          <cell r="EK23">
            <v>0</v>
          </cell>
          <cell r="EL23" t="str">
            <v>Not disclosed.</v>
          </cell>
          <cell r="EM23" t="str">
            <v>N/A</v>
          </cell>
        </row>
        <row r="24">
          <cell r="A24" t="str">
            <v>Tokyo Electron Ltd.</v>
          </cell>
          <cell r="B24">
            <v>30.728830000000002</v>
          </cell>
          <cell r="C24" t="str">
            <v>Japan</v>
          </cell>
          <cell r="D24" t="str">
            <v>Asia</v>
          </cell>
          <cell r="E24">
            <v>2018</v>
          </cell>
          <cell r="F24" t="str">
            <v>Yes</v>
          </cell>
          <cell r="G24" t="str">
            <v>TKS:8035</v>
          </cell>
          <cell r="H24">
            <v>100</v>
          </cell>
          <cell r="I24">
            <v>100</v>
          </cell>
          <cell r="J24" t="str">
            <v>The company states in its Human Rights Transparency Statement that it has "zero tolerance" for forced labor and human trafficking". It also states that it has joined the RBA. As such, it publicly commits to the RBA code, which addresses forced labor in its own operations and supply chains.</v>
          </cell>
          <cell r="K24" t="str">
            <v>Tokyo Electron Europe Limited (25 September 2019), "UK Modern Slavery Act 2015 Transparency Statement", https://www.tel.com/csr/cms-file/MSA_Statement.pdf. Accessed 1 November 2019.</v>
          </cell>
          <cell r="L24">
            <v>90</v>
          </cell>
          <cell r="M24">
            <v>10</v>
          </cell>
          <cell r="N24">
            <v>20</v>
          </cell>
          <cell r="O24">
            <v>20</v>
          </cell>
          <cell r="P24">
            <v>20</v>
          </cell>
          <cell r="Q24">
            <v>20</v>
          </cell>
          <cell r="R24" t="str">
            <v xml:space="preserve">(1) The company uses the RBA Code 6.0 as its supplier code of conduct, which covers forced labor, child labor, and discrimination. However, the code limits the right to freedom of association and collective bargaining to conformance with local law.
(2) Yes (Homepage &gt; CSR &gt; Procurement &gt; Procurement Management &gt; RBA Code of Conduct).
(3) The company uses the RBA Code of Conduct, which is reviewed every three years and includes input from RBA members and external stakeholders, as its supplier code of conduct. 
(4) When disclosing that it assesses compliance with the RBA Code of Conduct, Tokyo Electron discloses that it holds meetings with its suppliers to make them aware of applicable policies and the purpose of the assessment against it. 
(5) The company uses the RBA Code 6.0 which includes a requirement for cascading standards. </v>
          </cell>
          <cell r="S24" t="str">
            <v xml:space="preserve">(1)-(5) Tokyo Electron Europe Limited (25 September 2019), "UK Modern Slavery Act 2015 Transparency Statement", https://www.tel.com/csr/cms-file/MSA_Statement.pdf. Accessed 1 November 2019.
*Tokyo Electron (2020), "2020 Additional Disclosure", https://www.business-humanrights.org/sites/default/files/KnowTheChain%202020%20ICT%20benchmark%20-%20Additional%20Disclosure%20Tokyo%20Electron.pdf, p. 1.
*Tokyo Electron, "Procurement Management", https://www.tel.com/csr/procurement/procurement-management/. Accessed 7 February 2020. </v>
          </cell>
          <cell r="T24">
            <v>25</v>
          </cell>
          <cell r="U24">
            <v>25</v>
          </cell>
          <cell r="V24">
            <v>0</v>
          </cell>
          <cell r="W24" t="str">
            <v>(1) The company states that it has established "a human rights project team with representatives from our legal/compliance, human resources, procurement, logistics and CSR departments." It states this team conducts the CSR assessments (which the company reports are used to assess compliance with the RBA Code), analyses assessment results, and implements mitigation actions. It does not disclose further detail in relation to the extent it focuses on supply chains. 
[Tokyo Electron states that the results of its RBA-certified audits are reported to the presidents of the local group companies and that the corporate management team monitors the group-wide measures for improvement and the progress of each initiative.  However, it does not disclose further information on these responsibilities. However, it does not disclose whether thsi relates to own operations only, or includes supply chains, and does not make clear the responsibility for implementation of its suppliers code (which covers forced labor).]
(2) Not disclosed.</v>
          </cell>
          <cell r="X24" t="str">
            <v xml:space="preserve">*Tokyo Electron Europe Limited (25 September 2019), "UK Modern Slavery Act 2015 Transparency Statement", https://www.tel.com/csr/cms-file/MSA_Statement.pdf, p. 3. Accessed 1 November 2019.
*Tokyo Electron (undated), "TEL's CSR", https://www.tel.com/csr/telcsr/. Accessed 12 September 2019. </v>
          </cell>
          <cell r="Y24">
            <v>15</v>
          </cell>
          <cell r="Z24">
            <v>15</v>
          </cell>
          <cell r="AA24">
            <v>0</v>
          </cell>
          <cell r="AB24">
            <v>0</v>
          </cell>
          <cell r="AC24" t="str">
            <v xml:space="preserve">Tokyo Electron states that it conducts training on the RBA code of conduct. However it is not clear to whom this training is provided.
(1) The company states that "to ensure a high level of understanding of the risks of modern slavery and human trafficking in our supply chains and our business, we provide human rights training to all our employees." It does not provide further detail on this training and does not comment on whether procurement staff specifically are trained on its supply chain standard addressing forced labor. 
[It also discloses that in 2019 there was 100% participation in human rights training amongst its "management foundation". However, it does not give any further detail on what was included in this training.]
(2)-(3) Not disclosed. </v>
          </cell>
          <cell r="AD24" t="str">
            <v xml:space="preserve">*Tokyo Electron Europe Limited (25 September 2019), "UK Modern Slavery Act 2015 Transparency Statement", https://www.tel.com/csr/cms-file/MSA_Statement.pdf, p. 3. Accessed 1 November 2019.
*Tokyo Electron (undated), "Identifying Material Issues", https://www.tel.com/csr/materiality/. Accessed 12 September 2019. 
*Tokyo Electron (July 2018), "Tokyo Electron Sustainability Report 2018", https://www.tel.com/csr/report/cms-file/sr2018_all_e.pdf, p. 48. </v>
          </cell>
          <cell r="AE24">
            <v>25</v>
          </cell>
          <cell r="AF24">
            <v>0</v>
          </cell>
          <cell r="AG24">
            <v>25</v>
          </cell>
          <cell r="AH24" t="str">
            <v>(1) Not disclosed.
(2) The company discloses that it joined the RBA in 2015, however it does not disclose how it actively engages with the association to address forced labor.</v>
          </cell>
          <cell r="AI24" t="str">
            <v xml:space="preserve">(2)*Tokyo Electron (undated), "Identifying Material Issues", https://www.tel.com/csr/materiality/. Accessed 12 September 2019. 
*Tokyo Electron Europe Limited (30 June 2018), "Human Rights Transparency Statement", https://www.tel.com/csr/cms-file/MSA_Statement.pdf. </v>
          </cell>
          <cell r="AJ24">
            <v>0</v>
          </cell>
          <cell r="AK24">
            <v>0</v>
          </cell>
          <cell r="AL24">
            <v>0</v>
          </cell>
          <cell r="AM24">
            <v>0</v>
          </cell>
          <cell r="AN24">
            <v>0</v>
          </cell>
          <cell r="AO24" t="str">
            <v>Tokyo Electron discloses that it conducts due diligence surveys of its supply chains using the Conflict Minerals Reporting Template (CMRT) and the OECD Due Diligence Guidance for Responsible Supply Chains of Minerals from Conflict-Affected and High-Risk Areas. However, it does not appear to fully disclose its findings.
(1)-(2) Not disclosed. Tokyo Electron does not appear to disclose its findings other than the aggregate number of smelters assessed.
(3) Not disclosed. 
(4) Not disclosed.</v>
          </cell>
          <cell r="AP24" t="str">
            <v>(1)-(4)*Tokyo Electron (undated), "Related Policy", https://www.tel.com/csr/related-policy/. Accessed 12 September 2019.
*Tokyo Electron (undated), "Supply Chain Management", https://www.tel.com/csr/procurement/supply-chain-management/. Accessed 12 September 2019.</v>
          </cell>
          <cell r="AQ24">
            <v>0</v>
          </cell>
          <cell r="AR24">
            <v>0</v>
          </cell>
          <cell r="AS24">
            <v>0</v>
          </cell>
          <cell r="AT24" t="str">
            <v>The company discloses that it "will build and operate" a human rights impact assessment. However, it does not disclose having any such program already in place.
(1) Not disclosed. Tokyo Electron discloses that it conducts a CSR assessment which is used to monitor compliance with the RBA code of conduct. It states that the assessment "enables us to identify and assess major and minor potential risk areas in our supply chain and take steps to mitigate such risks." This includes asking suppliers to complete a CSR survey and self-assessment questionnaires to evaluate risks throughout the chain. It is not clear whether this focuses on the whole supply chain, as opposed to individual supplier assessments. The company does not disclose further detail on sources used as part of the assessment.  
(2) Not disclosed.</v>
          </cell>
          <cell r="AU24" t="str">
            <v>*Tokyo Electron Europe Limited (25 September 2019), "UK Modern Slavery Act 2015 Transparency Statement", https://www.tel.com/csr/cms-file/MSA_Statement.pdf, p. 2. Accessed 1 November 2019.
*Tokyo Electron (2019), "Sustainability Report 2019," https://www.tel.com/csr/report/cms-file/2019sr_all_en.PDF, p. 45. Accessed 1 November 2019. 
*Tokyo Electron (undated), "Related Policy", https://www.tel.com/csr/related-policy/. Accessed 12 September 2019.</v>
          </cell>
          <cell r="AV24">
            <v>12.5</v>
          </cell>
          <cell r="AW24">
            <v>12.5</v>
          </cell>
          <cell r="AX24">
            <v>0</v>
          </cell>
          <cell r="AY24">
            <v>0</v>
          </cell>
          <cell r="AZ24">
            <v>0</v>
          </cell>
          <cell r="BA24" t="str">
            <v>Tokyo Electron discloses that it holds Production Update Briefings and a Partners Day for its suppliers "on the management plans, market trends, business policies, and CSR initiatives". However, it does not state that this includes implementing responsible purchasing practices with its suppliers. It states in its 2020 Additional Disclosure that it "is responsible for mineral procurement" but provides no further details.
(1) Tokyo Electron discloses that it conducts due diligence surveys of its supply chains using the Conflict Minerals Reporting Template (CMRT) and "referring to" the OECD Due Diligence Guidance for Responsible Supply Chains of Minerals from Conflict-Affected and High-Risk Areas. It states that it identified 253 smelters which were RMAP-conformant. RMAP and the OECD guidelines include some assessment of forced labor risks. While it is not clear whether the company requires due diligence to be conducted in accordance with the OECD guidelines, the company seems to have some focus on RMAP [which addresses forced labor to some extent]. No further information is disclosed as to how it addresses forced labor risks at raw material level. 
(2)-(4) Not disclosed.</v>
          </cell>
          <cell r="BB24" t="str">
            <v>Note:*Tokyo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3.
*Tokyo Electron (undated), "Supply Chain Management", https://www.tel.com/csr/procurement/supply-chain-management/. Accessed 12 September 2019.</v>
          </cell>
          <cell r="BC24">
            <v>50</v>
          </cell>
          <cell r="BD24">
            <v>50</v>
          </cell>
          <cell r="BE24" t="str">
            <v>Tokyo Electron states that before entering into a new supplier relationship it ensures that a self-assessment that includes human rights is carried out. It states that if it discovers any “risks to quality” it visits suppliers to help them improve their processes. However, it neither provides further details nor outcomes.</v>
          </cell>
          <cell r="BF24" t="str">
            <v xml:space="preserve">Tokyo Electron (undated), "Supply Chain Communication", https://www.tel.com/csr/procurement/supply-chain-communication/. Accessed 12 September 2019. </v>
          </cell>
          <cell r="BG24">
            <v>0</v>
          </cell>
          <cell r="BH24">
            <v>0</v>
          </cell>
          <cell r="BI24">
            <v>0</v>
          </cell>
          <cell r="BJ24">
            <v>0</v>
          </cell>
          <cell r="BK24" t="str">
            <v xml:space="preserve">(1)-(3) Not disclosed. </v>
          </cell>
          <cell r="BL24" t="str">
            <v xml:space="preserve">(1)-(3)*Tokyo Electron Europe Limited (30 June 2018), "Human Rights Transparency Statement", https://www.tel.com/csr/cms-file/MSA_Statement.pdf.
*Tokyo Electron (undated), "Supply Chain Communication", https://www.tel.com/csr/procurement/supply-chain-communication/. Accessed 12 September 2019. </v>
          </cell>
          <cell r="BM24">
            <v>0</v>
          </cell>
          <cell r="BN24">
            <v>0</v>
          </cell>
          <cell r="BO24">
            <v>0</v>
          </cell>
          <cell r="BP24">
            <v>0</v>
          </cell>
          <cell r="BQ24" t="str">
            <v>(1)-(3) Not disclosed.</v>
          </cell>
          <cell r="BR24" t="str">
            <v xml:space="preserve">(1)-(3)*Tokyo Electron Europe Limited (30 June 2018), "Human Rights Transparency Statement", https://www.tel.com/csr/cms-file/MSA_Statement.pdf.
*Tokyo Electron (undated), "Supply Chain Communication", https://www.tel.com/csr/procurement/supply-chain-communication/. Accessed 12 September 2019. </v>
          </cell>
          <cell r="BS24">
            <v>75</v>
          </cell>
          <cell r="BT24">
            <v>50</v>
          </cell>
          <cell r="BU24">
            <v>25</v>
          </cell>
          <cell r="BV24" t="str">
            <v>(1) The company states that it has adopted RBA Code 6.0 which includes a provision that workers shall not be required to pay employers’ or agents’ recruitment fees or other related fees for their employment. 
(2) The company states that it has adopted RBA Code 6.0 which includes a provision that employment related fees paid by workers shall be reimbursed to the workers. However, it does not demonstrate active implementation of this provision.</v>
          </cell>
          <cell r="BW24" t="str">
            <v>(1)-(2)*Tokyo Electron Europe Limited (30 June 2018), "Human Rights Transparency Statement", https://www.tel.com/csr/cms-file/MSA_Statement.pdf.
*Tokyo Electron (undated), "Supply Chain Communication", https://www.tel.com/csr/procurement/supply-chain-communication/. Accessed 12 September 2019. 
*Tokyo Electron (2019), "2019 Additional Disclosure", https://www.business-humanrights.org/sites/default/files/KnowTheChain%202020%20ICT%20benchmark%20-%20Additional%20Disclosure%20Tokyo%20Electron.pdf, p. 4.</v>
          </cell>
          <cell r="BX24">
            <v>0</v>
          </cell>
          <cell r="BY24">
            <v>0</v>
          </cell>
          <cell r="BZ24">
            <v>0</v>
          </cell>
          <cell r="CA24" t="str">
            <v>It states in its 2020 Additional Disclosure that it requires its suppliers to comply with its Procurement Policy and that it monitors compliance with this on an annual basis. However, it does not state that this obligation extends to employment and recruitment agencies used by its suppliers.
(1)-(2) Not disclosed.</v>
          </cell>
          <cell r="CB24" t="str">
            <v>(1)-(2)*Tokyo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v>
          </cell>
          <cell r="CC24">
            <v>30</v>
          </cell>
          <cell r="CD24">
            <v>15</v>
          </cell>
          <cell r="CE24">
            <v>15</v>
          </cell>
          <cell r="CF24">
            <v>0</v>
          </cell>
          <cell r="CG24" t="str">
            <v xml:space="preserve">(1) The company states that it has adopted RBA Code 6.0 which requires that workers be provided with a written employment agreement in their native language prior to the worker departing from his or her country of origin. However, it does not demonstrate implementation of this policy.
(2) The company states that it has adopted RBA Code 6.0 which prohibits passport retention and restrictions on workers’ freedom of movement. However, it does not give evidence of implementation of this policy.
(3) Not disclosed.  </v>
          </cell>
          <cell r="CH24" t="str">
            <v>(1)-(3)*Tokyo Electron Europe Limited (30 June 2018), "Human Rights Transparency Statement", https://www.tel.com/csr/cms-file/MSA_Statement.pdf.
*Tokyo Electron (undated), "Supply Chain Communication", https://www.tel.com/csr/procurement/supply-chain-communication/. Accessed 12 September 2019. 
*Tokyo Electron (2020), "2020 Additional Disclosure", https://www.business-humanrights.org/sites/default/files/KnowTheChain%202020%20ICT%20benchmark%20-%20Additional%20Disclosure%20Tokyo%20Electron.pdf, p. 4.
*Tokyo Electron (2019), "2019 Additional Disclosure", https://www.business-humanrights.org/sites/default/files/KnowTheChain%202020%20ICT%20benchmark%20-%20Additional%20Disclosure%20Tokyo%20Electron.pdf, p. 4.</v>
          </cell>
          <cell r="CI24">
            <v>12.5</v>
          </cell>
          <cell r="CJ24">
            <v>12.5</v>
          </cell>
          <cell r="CK24">
            <v>0</v>
          </cell>
          <cell r="CL24">
            <v>0</v>
          </cell>
          <cell r="CM24">
            <v>0</v>
          </cell>
          <cell r="CN24" t="str">
            <v xml:space="preserve">(1) The company uses the RBA code version 6.0, which requires the supplier to communicate its “policies, practices, expectations and performance to workers” and other stakeholders. No further detail is disclosed, such as whether this must include training for workers.
(2)-(4) Not disclosed. </v>
          </cell>
          <cell r="CO24" t="str">
            <v>(1)-(4)*Tokyo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v>
          </cell>
          <cell r="CP24">
            <v>0</v>
          </cell>
          <cell r="CQ24">
            <v>0</v>
          </cell>
          <cell r="CR24">
            <v>0</v>
          </cell>
          <cell r="CS24">
            <v>0</v>
          </cell>
          <cell r="CT24">
            <v>0</v>
          </cell>
          <cell r="CU24" t="str">
            <v>(1)-(4) Not disclosed.</v>
          </cell>
          <cell r="CV24" t="str">
            <v>(1)-(4)*Tokyo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v>
          </cell>
          <cell r="CW24">
            <v>10</v>
          </cell>
          <cell r="CX24">
            <v>10</v>
          </cell>
          <cell r="CY24">
            <v>0</v>
          </cell>
          <cell r="CZ24">
            <v>0</v>
          </cell>
          <cell r="DA24">
            <v>0</v>
          </cell>
          <cell r="DB24">
            <v>0</v>
          </cell>
          <cell r="DC24" t="str">
            <v>(1) Tokyo Electron states that it has established a Supplier Hotline which it confirms is accessible to suppliers' workers.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(2)-(5) Not disclosed.</v>
          </cell>
          <cell r="DD24" t="str">
            <v>(1)*Tokyo Electron (2020), "2020 Additional Disclosure", https://www.business-humanrights.org/sites/default/files/KnowTheChain%202020%20ICT%20benchmark%20-%20Additional%20Disclosure%20Tokyo%20Electron.pdf, p. 6.
*Tokyo Electron, "Supplier Hotline", https://secure.tel.com/eng/contactus/hotline/input. Accessed 7 February 2020.</v>
          </cell>
          <cell r="DE24">
            <v>0</v>
          </cell>
          <cell r="DF24">
            <v>0</v>
          </cell>
          <cell r="DG24">
            <v>0</v>
          </cell>
          <cell r="DH24">
            <v>0</v>
          </cell>
          <cell r="DI24">
            <v>0</v>
          </cell>
          <cell r="DJ24">
            <v>0</v>
          </cell>
          <cell r="DK24" t="str">
            <v xml:space="preserve">
(1) Not disclosed. 
(2) Not disclosed. The company states that it conducts a self-assessment questionnaire in accordance with the RBA Code of Conduct and that it analyses the responses and provides feedback to suppliers. However, it does not disclose carrying out supplier audits or a review of relevant supplier documents that detail labor conditions, such as wage slips, information on labor recruiters, contracts, etc.
(3)-(5) Not disclosed. </v>
          </cell>
          <cell r="DL24" t="str">
            <v xml:space="preserve">(2)*Tokyo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 p. 31.
</v>
          </cell>
          <cell r="DM24">
            <v>10</v>
          </cell>
          <cell r="DN24">
            <v>0</v>
          </cell>
          <cell r="DO24">
            <v>0</v>
          </cell>
          <cell r="DP24">
            <v>0</v>
          </cell>
          <cell r="DQ24">
            <v>0</v>
          </cell>
          <cell r="DR24">
            <v>10</v>
          </cell>
          <cell r="DS24" t="str">
            <v>(1) Not disclosed. Tokyo Electron discloses surveying key procurement suppliers accounting for more than 80% spend in 2019. However, this relates to self-assessments only. The company also states that it conducts on-site audits every three years for “suppliers who manufacture important components and at suppliers where quality issues have been found” but it does not disclose the percentage of suppliers audited.
(2)-(4) Not disclosed. 
(5) The company discloses that no ethical risks such as to human rights or forced labor were found in fiscal year 2019. However, it does not provide further details.</v>
          </cell>
          <cell r="DT24" t="str">
            <v xml:space="preserve">(1)*Tokyo Electron (undated), "Supply Chain Management", https://www.tel.com/csr/procurement/supply-chain-management/. Accessed 12 September 2019. 
*Tokyo Electron (undated), "Supply Chain Communication", https://www.tel.com/csr/procurement/supply-chain-communication/. Accessed 12 September 2019.
(5) Tokyo Electron (undated), "TEL's CSR", https://www.tel.com/csr/telcsr/. Accessed 12 September 2019. </v>
          </cell>
          <cell r="DU24">
            <v>0</v>
          </cell>
          <cell r="DV24">
            <v>0</v>
          </cell>
          <cell r="DW24">
            <v>0</v>
          </cell>
          <cell r="DX24">
            <v>0</v>
          </cell>
          <cell r="DY24">
            <v>0</v>
          </cell>
          <cell r="DZ24" t="str">
            <v>(1)-(4) Not disclosed.</v>
          </cell>
          <cell r="EA24" t="str">
            <v>(1)-(4)*Tokyo Electron (undated), "Supply Chain Management", https://www.tel.com/csr/procurement/supply-chain-management/. Accessed 12 September 2019. 
*Tokyo Electron Europe Limited (30 June 2018), "Human Rights Transparency Statement", https://www.tel.com/csr/cms-file/MSA_Statement.pdf.
*Tokyo Electron (undated), "Supply Chain Communication", https://www.tel.com/csr/procurement/supply-chain-communication/. Accessed 12 September 2019. 
*Tokyo Electron (July 2018), "Tokyo Electron Sustainability Report 2018", https://www.tel.com/csr/report/cms-file/sr2018_all_e.pdf.</v>
          </cell>
          <cell r="EB24">
            <v>0</v>
          </cell>
          <cell r="EC24">
            <v>0</v>
          </cell>
          <cell r="ED24">
            <v>0</v>
          </cell>
          <cell r="EE24">
            <v>0</v>
          </cell>
          <cell r="EF24" t="str">
            <v>(1) Not disclosed. Tokyo Electron states that it "will build" a remediation process. However, it does not disclose any evidence of a remediation process already in operation.
(2) Not disclosed.</v>
          </cell>
          <cell r="EG24" t="str">
            <v>(1)-(2)*Tokyo Electron (undated), "Related Policy", https://www.tel.com/csr/related-policy/. Accessed 12 September 2019.
*Tokyo Electron (July 2018), "Tokyo Electron Sustainability Report 2018", https://www.tel.com/csr/report/cms-file/sr2018_all_e.pdf.</v>
          </cell>
          <cell r="EH24" t="str">
            <v>N/A</v>
          </cell>
          <cell r="EI24" t="str">
            <v>N/A</v>
          </cell>
          <cell r="EJ24" t="str">
            <v>N/A</v>
          </cell>
          <cell r="EK24" t="str">
            <v>N/A</v>
          </cell>
          <cell r="EL24" t="str">
            <v>N/A</v>
          </cell>
          <cell r="EM24" t="str">
            <v>N/A</v>
          </cell>
        </row>
        <row r="25">
          <cell r="A25" t="str">
            <v>ASML Holding NV</v>
          </cell>
          <cell r="B25">
            <v>87.269869999999997</v>
          </cell>
          <cell r="C25" t="str">
            <v>Netherlands</v>
          </cell>
          <cell r="D25" t="str">
            <v>Europe</v>
          </cell>
          <cell r="E25">
            <v>2016</v>
          </cell>
          <cell r="F25" t="str">
            <v>Yes</v>
          </cell>
          <cell r="G25" t="str">
            <v>AMS:ASML</v>
          </cell>
          <cell r="H25">
            <v>100</v>
          </cell>
          <cell r="I25">
            <v>100</v>
          </cell>
          <cell r="J25" t="str">
            <v>ASML states that it "does not allow any form of slave, forced, bonded, indentured, or involuntary prison labor, debt bondage or any form of forced child labor". It is also an RBA Member, and as such publicly commits to the RBA code, which addresses forced labor in its own operations and supply chains.</v>
          </cell>
          <cell r="K25" t="str">
            <v>*ASML (1 July 2017), "Human Rights Policy", https://staticwww.asml.com/doclib/corpgov/principles/asml_20170620_ASML170008_Human_Rights_Policy.pdf.
*ASML (undated), "Responsible Supply Chain", https://www.asml.com/en/company/sustainability/responsible-supply-chain. Accessed 23 August 2019.</v>
          </cell>
          <cell r="L25">
            <v>80</v>
          </cell>
          <cell r="M25">
            <v>10</v>
          </cell>
          <cell r="N25">
            <v>20</v>
          </cell>
          <cell r="O25">
            <v>20</v>
          </cell>
          <cell r="P25">
            <v>10</v>
          </cell>
          <cell r="Q25">
            <v>20</v>
          </cell>
          <cell r="R25" t="str">
            <v>(1) The company uses the RBA Code as its supplier code of conduct, which covers forced labor, child labor, and discrimination. However, the code limits the right to freedom of association and collective bargaining to conformance with local law.
(2) Yes. Home page &gt; Sustainability &gt; Responsible Supply Chain &gt; Responsible Business Alliance Code of Conduct. [A link to the RBA Code of Conduct Version 6.0 is provided.] 
(3) The company uses the RBA Code of Conduct, which is reviewed every three years and includes input from RBA members and external stakeholders, as its supplier code of conduct. 
(4) The company states in its Integrated Report 2018: "Compliance with the Responsible Business Alliance Code of Conduct is a prerequisite for doing business with us, and we actively pursue our suppliers' adherence to this code. The requirement to meet human rights and other ethical RBA standards is included in our long-term product-related supplier contracts, along with the right to audit RBA compliance." It does not disclose steps taken to communicate the code beyond including it in supplier contracts. 
(5) The company has adopted the RBA Code of Conduct Version 6.0 which requires suppliers to cascade their standards. It states that it "expects" its major suppliers and their own suppliers to comply with the RBA Code of Conduct. It further states that it "encourages" its suppliers to engage with and audit their own suppliers.</v>
          </cell>
          <cell r="S25" t="str">
            <v>(1)-(5) *ASML (undated), "Responsible Supply Chain", https://www.asml.com/en/company/sustainability/responsible-supply-chain.
(4) ASML (5 February 2019), "Integrated Report 2018", https://www.asml.com/-/media/asml/files/investors/financial-results/a-results/2018/asml-integrated-report-based-on-us-gaap-2018.pdf, p. 35.</v>
          </cell>
          <cell r="T25">
            <v>25</v>
          </cell>
          <cell r="U25">
            <v>25</v>
          </cell>
          <cell r="V25">
            <v>0</v>
          </cell>
          <cell r="W25" t="str">
            <v>(1) The company states that its Board of Management sets its policies. In addition, it states that its Ethics Office, led by its Corporate Ethics Officer "is responsible for implementing and monitoring this Ethics Program."  Part of the program's function is to perform risk assessments against the RBA Code of Conduct (which covers forced labor).  However, it does not clearly outline where the responsibility for the implementation of its policies relevant to forced labor lie.
(2) Not disclosed.</v>
          </cell>
          <cell r="X25" t="str">
            <v>(1)*ASML (undated), "Board of Management", https://www.asml.com/en/company/governance/board-of-management. Accessed 23 August 2019.
*ASML (undated), "Disclosure Committee", https://www.asml.com/en/company/governance/board-of-management/disclosure-committee. Accessed 23 August 2019.
*ASML (5 February 2019), "Integrated Report 2018", https://www.asml.com/-/media/asml/files/investors/financial-results/a-results/2018/asml-integrated-report-based-on-us-gaap-2018.pdf, p. 60.
(2)*ASML (undated), "Corporate Governance Committee", https://www.asml.com/en/company/governance. Accessed 23 August 2019.
*ASML (undated), "Supervisory Board", https://www.asml.com/en/company/governance/supervisory-board. Accessed 23 August 2019.
*ASML (undated), "Supervisory Board Committees", https://www.asml.com/en/company/governance/supervisory-board/supervisory-board-committees. Accessed 23 August 2019.
*ASML (5 February 2019), "Integrated Report 2018", https://www.asml.com/-/media/asml/files/investors/financial-results/a-results/2018/asml-integrated-report-based-on-us-gaap-2018.pdf, p. 60.</v>
          </cell>
          <cell r="Y25">
            <v>30</v>
          </cell>
          <cell r="Z25">
            <v>30</v>
          </cell>
          <cell r="AA25">
            <v>0</v>
          </cell>
          <cell r="AB25">
            <v>0</v>
          </cell>
          <cell r="AC25" t="str">
            <v>(1) The company states that its procurement managers "with direct responsibility for supply chain management receive RBA Code of Conduct compliance training which includes how to assess and mitigate the risks of compliance".
(2) Not disclosed. The company states that it holds a "supplier day" in Veldhoven and that in 2018 this included 130 representatives from 90 product-related suppliers from across the globe and included workshops and presentations by the company's senior management which were centred around "sustaining growth". It also states that it facilitated a "supplier day" for its non-product-related suppliers which brought together around 65 representatives from roughly 55 suppliers for the purpose of familiarizing themselves with the company's business strategy and targets. However, it does not disclose details on training relevant to forced labor.
(3) Not disclosed. As per 1.2 (5), ASML states that it "expects" its major suppliers and their own suppliers to comply with the RBA Code of Conduct. However, it does not disclose details any capacity building to enable its suppliers to cascade these policies.</v>
          </cell>
          <cell r="AD25" t="str">
            <v>(1)-(3) *ASML (undated), "Responsible Supply Chain",  https://www.asml.com/en/company/sustainability/responsible-supply-chain. Accessed 23 August 2019.
*ASML (5 February 2019), "Integrated Report 2018", https://www.asml.com/-/media/asml/files/investors/financial-results/a-results/2018/asml-integrated-report-based-on-us-gaap-2018.pdf, p. 34 and 36.</v>
          </cell>
          <cell r="AE25">
            <v>25</v>
          </cell>
          <cell r="AF25">
            <v>0</v>
          </cell>
          <cell r="AG25">
            <v>25</v>
          </cell>
          <cell r="AH25" t="str">
            <v>(1) Not disclosed. ASML states that it engages with governments and communities but it does not disclose details relevant to engagements on forced labor. 
(2) ASML discloses that it is an RBA member and participates in meetings and working groups with the RBA. However it does not provide further details or evidence that the meetings and working groups related to forced labor.</v>
          </cell>
          <cell r="AI25" t="str">
            <v>(1)-(2)*ASML (5 February 2019), "Integrated Report 2018", https://www.asml.com/-/media/asml/files/investors/financial-results/a-results/2018/asml-integrated-report-based-on-us-gaap-2018.pdf, p. 170.</v>
          </cell>
          <cell r="AJ25">
            <v>12.5</v>
          </cell>
          <cell r="AK25">
            <v>0</v>
          </cell>
          <cell r="AL25">
            <v>0</v>
          </cell>
          <cell r="AM25">
            <v>12.5</v>
          </cell>
          <cell r="AN25">
            <v>0</v>
          </cell>
          <cell r="AO25" t="str">
            <v xml:space="preserve">(1) Not disclosed. ASML does not list the names and addresses of its first tier suppliers but names Carl Zeiss SMT GmbH as one of its key suppliers.
(2) Not disclosed. ASML does publish a Conflict Minerals Statement and Conflict Minerals Disclosure but fails to disclose the countries in suppliers below the first-tier are based. 
(3) The company discloses in its Conflict Minerals Disclosure that it conducts the "reasonable country of origin inquiry" (RCOI) to determine whether the minerals it uses have originated from a relevant country. It also discloses that it conducts a supply chain survey using a reporting template provided by the RBA and Global e-Sustainability Initiative and that it uses resources provided by the RMI including the RMI Assurance Process which uses a third party audit firm to insure that smelters from whom it acquires materials source conflict-free materials only. However, it does not disclose additional information on the sourcing countries.
(4) Not disclosed. </v>
          </cell>
          <cell r="AP25" t="str">
            <v>(1)-(4)*ASML (5 February 2019), "Integrated Report 2018", https://www.asml.com/-/media/asml/files/investors/financial-results/a-results/2018/asml-integrated-report-based-on-us-gaap-2018.pdf, p. 35.
*ASML (revised May 2019), "Conflict Minerals Statement", https://www.asml.com/-/media/asml/files/company/sustainability/responcible-supplychain/conflict_minerals_statement-may-2019.pdf.
*ASML (undated), "Conflict Minerals Disclosure", https://www.asml.com/-/media/asml/files/company/sustainability/responcible-supplychain/conflict_minerals_disclosure_reporting-year-2018.pdf#targetText=The%20minerals%20subject%20to%20the,tungsten%20(%E2%80%9C3TG%E2%80%9D).
* ASML (5 February 2019), "Integrated Report 2018", https://www.asml.com/-/media/asml/files/investors/financial-results/a-results/2018/asml-integrated-report-based-on-us-gaap-2018.pdf.</v>
          </cell>
          <cell r="AQ25">
            <v>0</v>
          </cell>
          <cell r="AR25">
            <v>0</v>
          </cell>
          <cell r="AS25">
            <v>0</v>
          </cell>
          <cell r="AT25" t="str">
            <v xml:space="preserve">(1) Not disclosed. ASML states that it conducts annual risk assessments for its critical suppliers which include an evaluation of risk areas such as its "suppliers' financial health, change of ownership, potential supply disruptions (for example, as a result of natural hazards)". It also states that, where necessary, it mitigates such risks by adjusting its sourcing strategy. However, it does not explicitly state that its risk assessment includes forced labor risks.
(2) Not disclosed. </v>
          </cell>
          <cell r="AU25" t="str">
            <v xml:space="preserve">(1)-(2) ASML (5 February 2019), "Integrated Report 2018", https://www.asml.com/-/media/asml/files/investors/financial-results/a-results/2018/asml-integrated-report-based-on-us-gaap-2018.pdf. P. 34. </v>
          </cell>
          <cell r="AV25">
            <v>12.5</v>
          </cell>
          <cell r="AW25">
            <v>12.5</v>
          </cell>
          <cell r="AX25">
            <v>0</v>
          </cell>
          <cell r="AY25">
            <v>0</v>
          </cell>
          <cell r="AZ25">
            <v>0</v>
          </cell>
          <cell r="BA25" t="str">
            <v>(1) The company states that its risk assessment includes "monitoring of critical raw materials" and that as its suppliers "purchase and process most of the raw materials" required for its products, it has "limited exposure to price volatility of these materials". It states that it uses resources provided by the RMI including RMAP which uses a third party audit firm to ensure that smelters from whom it acquires materials source conflict-free materials only. [However, it states that due to incomplete information in its supply chain it is unable to verify the origin of 3TG minerals in its products.] The company does not disclose any further information on how it addresses forced labor risks in raw material sourcing. 
(2)-(4) Not disclosed.</v>
          </cell>
          <cell r="BB25" t="str">
            <v>(1)-(4) *ASML (5 February 2019), "Integrated Report 2018", https://www.asml.com/-/media/asml/files/investors/financial-results/a-results/2018/asml-integrated-report-based-on-us-gaap-2018.pdf, p. 34, 35, 37. 
*ASML (undated), "Conflict Minerals Disclosure", https://www.asml.com/-/media/asml/files/company/sustainability/responcible-supplychain/conflict_minerals_disclosure_reporting-year-2018.pdf#targetText=The%20minerals%20subject%20to%20the,tungsten%20(%E2%80%9C3TG%E2%80%9D).</v>
          </cell>
          <cell r="BC25">
            <v>0</v>
          </cell>
          <cell r="BD25">
            <v>0</v>
          </cell>
          <cell r="BE25" t="str">
            <v>Not disclosed. ASML states that it scans new suppliers on "potential high risks" and that it works with potential suppliers during the onboarding process to "remedy any issues identified". However, it is unclear whether the risk analysis includes forced labor.</v>
          </cell>
          <cell r="BF25" t="str">
            <v>*ASML (undated), "Responsible Supply Chain",  https://www.asml.com/en/company/sustainability/responsible-supply-chain. Accessed 23 August 2019.</v>
          </cell>
          <cell r="BG25">
            <v>15</v>
          </cell>
          <cell r="BH25">
            <v>15</v>
          </cell>
          <cell r="BI25">
            <v>0</v>
          </cell>
          <cell r="BJ25">
            <v>0</v>
          </cell>
          <cell r="BK25" t="str">
            <v>(1) ASML states that its "policy stipulates that compliance with human rights standards and other Responsible Business Alliance standards should be included in our supplier agreements". It further states that it includes a requirement to adhere to RBA standards in its long-term contracts for product-related suppliers. The RBA standards include the ILO core labor standards but limit freedom of association and the right to collectively bargain to compliance with law. The company does not disclose the language of these contracts.
(2) Not disclosed. The company states that adhereance to RBA standards is a "prerequisite for doing business" with the company. However, as per (1) it states that the standards are only included in long term contracts. In addition, freedom of association and the right to collectively bargain are limited to compliance with local law.
(3) Not disclosed.</v>
          </cell>
          <cell r="BL25" t="str">
            <v>(1) ASML (5 February 2019), "Integrated Report 2018", https://www.asml.com/-/media/asml/files/investors/financial-results/a-results/2018/asml-integrated-report-based-on-us-gaap-2018.pdf, p. 27 and 35.
(2) "Integrated Report 2018", p. 35.
(3) ASML (undated), "Responsible Supply Chain", https://www.asml.com/en/company/sustainability/responsible-supply-chain. Accessed 23 August 2019.</v>
          </cell>
          <cell r="BM25">
            <v>0</v>
          </cell>
          <cell r="BN25">
            <v>0</v>
          </cell>
          <cell r="BO25">
            <v>0</v>
          </cell>
          <cell r="BP25">
            <v>0</v>
          </cell>
          <cell r="BQ25" t="str">
            <v>(1)-(3) Not disclosed.</v>
          </cell>
          <cell r="BR25" t="str">
            <v>(1)-(3) ASML (5 February 2019), "Integrated Report 2018", https://www.asml.com/-/media/asml/files/investors/financial-results/a-results/2018/asml-integrated-report-based-on-us-gaap-2018.pdf.</v>
          </cell>
          <cell r="BS25">
            <v>75</v>
          </cell>
          <cell r="BT25">
            <v>50</v>
          </cell>
          <cell r="BU25">
            <v>25</v>
          </cell>
          <cell r="BV25" t="str">
            <v>(1)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include evidence of reimbursing fees to workers.</v>
          </cell>
          <cell r="BW25" t="str">
            <v>(1)-(2) ASML (undated), "Responsible Supply Chain", https://www.asml.com/en/company/sustainability/responsible-supply-chain. Accessed 23 August 2019.</v>
          </cell>
          <cell r="BX25">
            <v>0</v>
          </cell>
          <cell r="BY25">
            <v>0</v>
          </cell>
          <cell r="BZ25">
            <v>0</v>
          </cell>
          <cell r="CA25" t="str">
            <v>(1)-(2) Not disclosed.</v>
          </cell>
          <cell r="CB25" t="str">
            <v>(1)-(2) ASML (undated), "Responsible Supply Chain", https://www.asml.com/en/company/sustainability/responsible-supply-chain. Accessed 23 August 2019.</v>
          </cell>
          <cell r="CC25">
            <v>30</v>
          </cell>
          <cell r="CD25">
            <v>15</v>
          </cell>
          <cell r="CE25">
            <v>15</v>
          </cell>
          <cell r="CF25">
            <v>0</v>
          </cell>
          <cell r="CG25" t="str">
            <v xml:space="preserve">(1) The company uses the RBA Code (version 6.0), which requires that workers must be provided with a written employment agreement in their native language prior to the worker departing from his or her country of origin. However, it does not provide evidence of implementation.
(2) The company uses the RBA Code (version 6.0), which prohibits passport retention and restrictions on workers’ freedom of movement. However, it does not provide evidence of implementation.
(3) Not disclosed. </v>
          </cell>
          <cell r="CH25" t="str">
            <v>(1)-(3)*ASML (1 July 2017), "Human Rights Policy", https://staticwww.asml.com/doclib/corpgov/principles/asml_20170620_ASML170008_Human_Rights_Policy.pdf.
*ASML (undated), "Responsible Supply Chain", https://www.asml.com/en/company/sustainability/responsible-supply-chain. Accessed 23 August 2019.
* ASML (5 February 2019), "Integrated Report 2018", https://www.asml.com/-/media/asml/files/investors/financial-results/a-results/2018/asml-integrated-report-based-on-us-gaap-2018.pdf.</v>
          </cell>
          <cell r="CI25">
            <v>12.5</v>
          </cell>
          <cell r="CJ25">
            <v>12.5</v>
          </cell>
          <cell r="CK25">
            <v>0</v>
          </cell>
          <cell r="CL25">
            <v>0</v>
          </cell>
          <cell r="CM25">
            <v>0</v>
          </cell>
          <cell r="CN25" t="str">
            <v>(1) The company uses the RBA code version 6.0, which requires the supplier to communicate its “policies, practices, expectations and performance to workers” and other stakeholders. No further detail is disclosed, such as whether this must include training for workers.
(2)-(3) Not disclosed.
(4) Not disclosed. The company states that ten of its employees and ten of its employers participate in the Labor Management Council (LMC) in Korea. This is a consultative body that  that aims to promote welfare and cooperation between employers and employees under the Promotion of Worker Participation and Cooperation Act". The company states that the LMC "discusses ways to enhance productivity, improve working environments, address employee grievances, promote workers' welfare, and other matters" and that it holds meetings at least every three months. However, the company does not disclose examples of worker engagement initiatives in its supply chains.</v>
          </cell>
          <cell r="CO25" t="str">
            <v>(1) ASML (undated), "Responsible Supply Chain", https://www.asml.com/en/company/sustainability/responsible-supply-chain. Accessed 23 August 2019.
(2)-(4) ASML (5 February 2019), "Integrated Report 2018", https://www.asml.com/-/media/asml/files/investors/financial-results/a-results/2018/asml-integrated-report-based-on-us-gaap-2018.pdf, p. 27.</v>
          </cell>
          <cell r="CP25">
            <v>0</v>
          </cell>
          <cell r="CQ25">
            <v>0</v>
          </cell>
          <cell r="CR25">
            <v>0</v>
          </cell>
          <cell r="CS25">
            <v>0</v>
          </cell>
          <cell r="CT25">
            <v>0</v>
          </cell>
          <cell r="CU25" t="str">
            <v xml:space="preserve">(1)-(4) Not disclosed. </v>
          </cell>
          <cell r="CV25" t="str">
            <v>(1)-(4) ASML (5 February 2019), "Integrated Report 2018", https://www.asml.com/-/media/asml/files/investors/financial-results/a-results/2018/asml-integrated-report-based-on-us-gaap-2018.pdf, p. 27.</v>
          </cell>
          <cell r="CW25">
            <v>30</v>
          </cell>
          <cell r="CX25">
            <v>20</v>
          </cell>
          <cell r="CY25">
            <v>10</v>
          </cell>
          <cell r="CZ25">
            <v>0</v>
          </cell>
          <cell r="DA25">
            <v>0</v>
          </cell>
          <cell r="DB25">
            <v>0</v>
          </cell>
          <cell r="DC25" t="str">
            <v>(1) ASML states that its Speak Up Policy is open to the broader community. It states that the policy covers any possible violation of its Code of Conduct, Business Principles or its policies and procedures. While the company encourages those concerned to raise complaints internally, the Speak Up Service is also available which provides complainants with the opportunity to raise complaints anonymously, in their own language. ASML further states that it is an independent service provider and that it is available 24/7.
(2) As per (1), the company states that its Speak Up Policy is available in local languages and that it is availble 24/7. However, it does not demonstrate active communication of the policy to suppliers' workers.
(3) Not disclosed.
(4) Not disclosed. ASML states in its Annual Report that it registered 266 Speak Up complaints made by employees of the company and that most of these related to the company's commitment to "respect people and planet". However, it does not disclose the number of complaints made by non-employees.
(5) Not disclosed.</v>
          </cell>
          <cell r="DD25" t="str">
            <v>(1)-(5)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p. 60.</v>
          </cell>
          <cell r="DE25">
            <v>10</v>
          </cell>
          <cell r="DF25">
            <v>0</v>
          </cell>
          <cell r="DG25">
            <v>10</v>
          </cell>
          <cell r="DH25">
            <v>0</v>
          </cell>
          <cell r="DI25">
            <v>0</v>
          </cell>
          <cell r="DJ25">
            <v>0</v>
          </cell>
          <cell r="DK25" t="str">
            <v xml:space="preserve">The company states that it includes in its long-term product-related suppliers' contracts that it has the right to audit human rights and RBA compliance. It also states that it conducts supplier audits for the purpose of addressing the risks it identifies in its risk assessments. It states that it has replaced its own sustainability survey with the RBA self-assessment survey. However, it does not provide additional detail on how it conducts audits.
(1) Not disclosed.
(2) As disclosed above, the company carries out supplier audits but it does not disclose whether this includes a review of documents that detail labor conditions, such as wage slips, information on labor recruiters, contracts, etc.
(3)-(5) Not disclosed. </v>
          </cell>
          <cell r="DL25" t="str">
            <v>Note: ASML (5 February 2019), "Integrated Report 2018", https://www.asml.com/-/media/asml/files/investors/financial-results/a-results/2018/asml-integrated-report-based-on-us-gaap-2018.pdf, p. 35.
(2) "Integrated Report 2018", p. 35.</v>
          </cell>
          <cell r="DM25">
            <v>0</v>
          </cell>
          <cell r="DN25">
            <v>0</v>
          </cell>
          <cell r="DO25">
            <v>0</v>
          </cell>
          <cell r="DP25">
            <v>0</v>
          </cell>
          <cell r="DQ25">
            <v>0</v>
          </cell>
          <cell r="DR25">
            <v>0</v>
          </cell>
          <cell r="DS25" t="str">
            <v>(1) Not disclosed. The company states that it conducted 63 supplier audits in 2018 and that the number of audits it conducted had decreased "due to decreased audit capacity". However, it does not disclose the percentage of suppliers audited.
(2)-(5) Not disclosed.</v>
          </cell>
          <cell r="DT25" t="str">
            <v>(1) ASML (5 February 2019), "Integrated Report 2018", https://www.asml.com/-/media/asml/files/investors/financial-results/a-results/2018/asml-integrated-report-based-on-us-gaap-2018.pdf.</v>
          </cell>
          <cell r="DU25">
            <v>0</v>
          </cell>
          <cell r="DV25">
            <v>0</v>
          </cell>
          <cell r="DW25">
            <v>0</v>
          </cell>
          <cell r="DX25">
            <v>0</v>
          </cell>
          <cell r="DY25">
            <v>0</v>
          </cell>
          <cell r="DZ25" t="str">
            <v>(1) Not disclosed. The company previously disclosed that it identified risks are communicated to suppliers via non-conformity reports and tracked internally in a central database ("ASML Issue Resolution System"). However, this information is no longer available.
(2) Not disclosed. 
(3) Not disclosed. [In 2018, the company disclosed on its website that its contracts may be terminated in case of repeated non-compliances; however this information seems no longer to be available]. The company does not disclose the potential consequences for suppliers that do not implement corrective actions to remedy the violations.  
(4) Not disclosed.</v>
          </cell>
          <cell r="EA25" t="str">
            <v>(1)-(4)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
*Sustainable suppliers, accessed 27 December 2017: https://www.asml.com/-sustainable-suppliers/en/s48360?dfp_fragment=stakeholders_3</v>
          </cell>
          <cell r="EB25">
            <v>0</v>
          </cell>
          <cell r="EC25">
            <v>25</v>
          </cell>
          <cell r="ED25">
            <v>25</v>
          </cell>
          <cell r="EE25">
            <v>0</v>
          </cell>
          <cell r="EF25" t="str">
            <v>(1) The company states that all ethics-related complaints made will be "thoroughly investigated" and that where it finds a violation, "appropriate action will be taken." It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However, the company does not disclose detail on responsibilities, investigation procedures, and responses provided to victims of the violations. 
(2) Not disclosed.</v>
          </cell>
          <cell r="EG25" t="str">
            <v>(1)-(2) *ASML (October 2016), "Ethics Speak Up Policy", https://staticwww.asml.com/doclib/corpgov/principles/asml_20161122_ASML_SpeakUpPolicy.pdf#targetText=What%20is%20covered%20by%20the,or%20ASML%20policies%20and%20procedures.
*ASML (5 February 2019), "Integrated Report 2018", https://www.asml.com/-/media/asml/files/investors/financial-results/a-results/2018/asml-integrated-report-based-on-us-gaap-2018.pdf.</v>
          </cell>
          <cell r="EH25" t="str">
            <v>N/A</v>
          </cell>
          <cell r="EI25" t="str">
            <v>N/A</v>
          </cell>
          <cell r="EJ25" t="str">
            <v>N/A</v>
          </cell>
          <cell r="EK25" t="str">
            <v>N/A</v>
          </cell>
          <cell r="EL25" t="str">
            <v>N/A</v>
          </cell>
          <cell r="EM25" t="str">
            <v>N/A</v>
          </cell>
        </row>
        <row r="26">
          <cell r="A26" t="str">
            <v>NXP Semiconductors NV</v>
          </cell>
          <cell r="B26">
            <v>40.792070000000002</v>
          </cell>
          <cell r="C26" t="str">
            <v>Netherlands</v>
          </cell>
          <cell r="D26" t="str">
            <v>Europe</v>
          </cell>
          <cell r="E26">
            <v>2018</v>
          </cell>
          <cell r="F26" t="str">
            <v>Yes</v>
          </cell>
          <cell r="G26" t="str">
            <v>NAS:NXPI</v>
          </cell>
          <cell r="H26">
            <v>100</v>
          </cell>
          <cell r="I26">
            <v>100</v>
          </cell>
          <cell r="J26" t="str">
            <v xml:space="preserve">NXP states that it is its policy for itself and its suppliers not to use slave or forced labor, or human trafficking. It states that its commitment to eradicating slavery and human trafficking is reflected in its policies. </v>
          </cell>
          <cell r="K26" t="str">
            <v xml:space="preserve">NXP Semiconductors (2019), "2018 Slavery and Human Trafficking Statement", https://www.nxp.com/docs/en/company-information/2018-NXP-MSA.pdf. Accessed 4 October 2019. </v>
          </cell>
          <cell r="L26">
            <v>90</v>
          </cell>
          <cell r="M26">
            <v>10</v>
          </cell>
          <cell r="N26">
            <v>20</v>
          </cell>
          <cell r="O26">
            <v>20</v>
          </cell>
          <cell r="P26">
            <v>20</v>
          </cell>
          <cell r="Q26">
            <v>20</v>
          </cell>
          <cell r="R26" t="str">
            <v xml:space="preserve">(1) NXP discloses a supplier code of conduct which it states embodies the principles of the RBA code of conduct version 6.0. It also states that in some places the code is more detailed than the RBA code to provide clarity and assess suppliers' compliance. The code covers forced labor, child labor, and discrimination. However, the code limits the right to freedom of association and collective bargaining to conformance with local law.
(2) Yes. Home &gt; About: Corporate Responsibility &gt; Social Responsibility &gt; Labor and Human Rights.
(3) The company's supplier code includes a revision history, detailing the changes that have been made on each date. The code has been revised or updated every 1-2 years (most recently in October 2018). 
(4) NXP discloses that the supplier code of conduct is included in supplier contracts. Additionally, it states that suppliers must sign a conformance letter agreeing to comply with the supplier code. It states that it conducts training for suppliers including on the requirements of the code, focusing on labor and human rights.
(5) NXP's code states that suppliers are required to comply with its provisions and must ask their suppliers to do the same. </v>
          </cell>
          <cell r="S26" t="str">
            <v xml:space="preserve">NXP Semiconductors (2018), "NXP Supplier Code of Conduct", https://www.nxp.com/docs/en/supporting-information/NXP-Supplier-Code-of-Conduct-EN.pdf. Accessed 16 September 2019. 
(4) (1) NXP, "Supplier Engagement", https://www.nxp.com/about/about-nxp/about-nxp/corporate-responsibility/engagement/supplier-engagement:SUPPLIER-RESPONSIBILITY. Accessed 16 September 2019. </v>
          </cell>
          <cell r="T26">
            <v>50</v>
          </cell>
          <cell r="U26">
            <v>50</v>
          </cell>
          <cell r="V26">
            <v>0</v>
          </cell>
          <cell r="W26" t="str">
            <v xml:space="preserve">(1) NXP discloses that the supplier code of conduct (which covers forced labor) is "owned by" its sustainability office, and approved by a social responsibility board comprising six executive directors. The company states that its social responsibility board (a body comprised of corporate executives) also meets twice a year to discuss suppliers' performance including in relation to slavery and human trafficking. 
NXP discloses that its social responsibility team is responsible for establishing policies and standards that meet or exceed the requirements of industry groups and customers. It states it is also responsible for conducting supply chain risk assessments with NXP's purchasing group to identify high-risk suppliers, and tracking and verifying suppliers' corrective actions. The team also works with external stakeholders such as NGOs and government agencies on issues such as slavery and human trafficking.
(2) Not disclosed. The company does not disclose board-level oversight including non-executive directors. While it refers to a Social Responsibility board, this is comprised of executive NXP leaders, not independent board directors. The company does disclose a board of directors comprised of non-executive directors but it is not clear that any have oversight of the companies policies on forced labor in supply chains. </v>
          </cell>
          <cell r="X26" t="str">
            <v xml:space="preserve">(1) *NXP, "Supplier Engagement", https://www.nxp.com/about/about-nxp/about-nxp/corporate-responsibility/engagement/supplier-engagement:SUPPLIER-RESPONSIBILITY. Accessed 16 September 2019. 
*NXP Semiconductors (2019), "2018 Slavery and Human Trafficking Statement", https://www.nxp.com/docs/en/company-information/2018-NXP-MSA.pdf, p. 8. Accessed 4 October 2019. 
(2)  *NXP, "Supplier Engagement",
*NXP (2020), "Additional disclosure," https://www.business-humanrights.org/sites/default/files/KnowTheChain%20ICT%202020%20benchmark%20-%20Additional%20Disclosure%20-%20NXP.pdf. Accessed 4 February 2020. 
*NXP, "NXP Leadership Team," https://www.nxp.com/company/our-company/about-nxp/nxp-leadership-team:NXP-LEADERSHIP. Accessed 4 February 2020. </v>
          </cell>
          <cell r="Y26">
            <v>60</v>
          </cell>
          <cell r="Z26">
            <v>30</v>
          </cell>
          <cell r="AA26">
            <v>15</v>
          </cell>
          <cell r="AB26">
            <v>15</v>
          </cell>
          <cell r="AC26" t="str">
            <v>(1) NXP states that it "continuously educates our employees about labor and human rights." It also states that it trains its purchasing teams to comply with laws in all locations including on slavery and human trafficking.  The company also discloses that it trains its executive management team on its social responsibility requirements. It reports that it has trained over 1000 key employees on slavery and trafficking topics since 2013. 
[In addition it reports that more than 100 of its employees have been trained as RBA VAP lead auditors. This seems to be for the company's own operations rather than for its supply chains.] 
(2) NXP discloses that it trains suppliers and labor agents. It states training is conducted by NXP's social responsibility organization with the support of subject matter experts, and focuses on the supplier code of conduct "with special attention to labor and human rights." It also reports that it coaches on best practices. The company does not disclose the percentage of first-tier suppliers trained. 
(3) NXP states that "suppliers must also provide training to its employees and their suppliers per the supplier code of conduct as an element of their management system" but does not disclose any further detail.</v>
          </cell>
          <cell r="AD26" t="str">
            <v xml:space="preserve">(1-2) *NXP Semiconductors (2018), "2017 Slavery and Human Trafficking Statement", https://www.nxp.com/docs/en/supporting-information/HUMAN-TRAFICKING-STATEMENT-2017.pdf, pp. 11-12. Accessed 16 September 2019. 
*NXP Semiconductors (2019), "2018 Slavery and Human Trafficking Statement", https://www.nxp.com/docs/en/company-information/2018-NXP-MSA.pdf, p. 17 and 18. Accessed 4 October 2019. </v>
          </cell>
          <cell r="AE26">
            <v>50</v>
          </cell>
          <cell r="AF26">
            <v>0</v>
          </cell>
          <cell r="AG26">
            <v>50</v>
          </cell>
          <cell r="AH26" t="str">
            <v>(1) Not disclosed. NXP discloses that it works with Elevate's workplace of choice program on foreign migrant worker protection. It states that the program is helping to assess its Malaysian facility. However, this appears to take place within the company's own operations only. 
NXP also reports that it engages with Verite, but it is not clear whether this engagement involves the company's supply chains. The company also does not report engagement with local stakeholders on forced labor. 
[NXP states that it is a member of the Global Business Initiative, through which it engages with governments and civil society on human rights and alignment with the UN Guiding Principles but does not disclose any focus on forced labor. It also reports that it joined the European Partnership for Responsible Minerals, which is a partnership with governments, NGOs, and the private sector "aiming to increase the demand for responsibly sourced minerals" and improving human rights and working conditions in mining areas, but does not disclose how the initiative addresses forced labor specifically.]
[In addition it reports that its representatives speak at modern slavery and human rights conferences, such as the United Nations Forum on Business and Human Rights "on the topic of human rights due diligence across value chains" and the Modern Slavery Convention in London, and the Consumer Goods Forum on Ethical Recruitment in Singapore. However beyond  conferences targeted at peers, it is not clear how it engaged local stakeholders such as NGOs, unions, etcin contexts in which its suppliers operate.]
(2) NXP discloses that it is a full member of the Responsible Business Alliance, and has been elected to the Board of Directors. It discloses participating in RBA conferences such as the launch of the Responsible Labor Initiative, outreach meetings, and forced labor events. 
The company also reports that it is a member of the Global Business Coalition against Human Trafficking, which it states is a global coalition of companies committed to eradicating human trafficking in supply chains, including forced labor. It reports this is a forum for sharing best practices.</v>
          </cell>
          <cell r="AI26" t="str">
            <v>(1-2) *NXP Semiconductors (2018), "2017 Slavery and Human Trafficking Statement", https://www.nxp.com/docs/en/supporting-information/HUMAN-TRAFICKING-STATEMENT-2017.pdf, pp. 7-8. Accessed 16 September 2019. 
*NXP Semiconductors (2019), "2018 Slavery and Human Trafficking Statement", https://www.nxp.com/docs/en/company-information/2018-NXP-MSA.pdf, p. 11 and 12. Accessed 4 February 2020. 
*NXP (2020), "Additional disclosure," https://www.business-humanrights.org/sites/default/files/KnowTheChain%20ICT%202020%20benchmark%20-%20Additional%20Disclosure%20-%20NXP.pdf. Accessed 4 February 2020.</v>
          </cell>
          <cell r="AJ26">
            <v>87.5</v>
          </cell>
          <cell r="AK26">
            <v>12.5</v>
          </cell>
          <cell r="AL26">
            <v>25</v>
          </cell>
          <cell r="AM26">
            <v>25</v>
          </cell>
          <cell r="AN26">
            <v>25</v>
          </cell>
          <cell r="AO26" t="str">
            <v>(1) NXP discloses a supplier list comprising 98% of its procurement expenditure for 2018. It includes the names, but not addresses, of its suppliers. 
(2) In its conflict minerals report, NXP discloses a list of smelters and refiners of 3TG in its supply chains. 
(3) NXP discloses that it is a member of the Responsible Minerals Initiative. It also discloses a list of the countries of origin for 3TG in its supply chains. 
(4) The company states that during audits in 2018, 559 workers were interviewed, of which 33% were male and 67% were female. In 2017, the company disclosed that the total number of workers was approximately 31,000. 
[The company's audit operations manual states that as part of worker interviews the company records the gender breakdown; age range of interviewed workers and length of service; the shift they are working; whether they attended freely; whether they were coerced; and any issues of privacy. However, the company does not disclose all of this information.]</v>
          </cell>
          <cell r="AP26" t="str">
            <v xml:space="preserve">(1) NXP (2018), "NXP Supplier List 2018", https://www.nxp.com/docs/en/supporting-information/2018-SUPPLIER-LIST.pdf. Accessed 16 September 2019. 
(2) NXP (2019), "Conflict Minerals Report 2018", https://www.nxp.com/docs/en/nxp/supporting-information/NXP-SEC-EXCHANGE.pdf. Accessed 17 September 2019. 
(3) NXP, "Conflict Minerals," https://www.nxp.com/about/about-nxp/about-nxp/corporate-responsibility/conflict-minerals:CONFLICT-MINERALS. Accessed 16 September 2019. 
(4) *NXP Semiconductors (2019), "2018 Slavery and Human Trafficking Statement", https://www.nxp.com/docs/en/company-information/2018-NXP-MSA.pdf, p. 26. Accessed 4 October 2019. 
*NXP Semiconductors (2018), "2017 Slavery and Human Trafficking Statement", https://www.nxp.com/docs/en/supporting-information/HUMAN-TRAFICKING-STATEMENT-2017.pdf, p. 16. Accessed 16 September 2019. 
*NXP (2013), "NXP Social Responsibility Audit Operations Manual," https://www.business-humanrights.org/sites/default/files/6%20NXP%20Audit%20Operations%20Manual.pdf, p. 20. Accessed 18 September 2019. 
</v>
          </cell>
          <cell r="AQ26">
            <v>100</v>
          </cell>
          <cell r="AR26">
            <v>50</v>
          </cell>
          <cell r="AS26">
            <v>50</v>
          </cell>
          <cell r="AT26" t="str">
            <v>(1) NXP discloses that all of its approximately 10,000 suppliers are included in its annual risk assessment. It reports that it uses Maplecroft data to identify countries with human rights issues including forced labor and migrant worker index. It states that it also analyzes which suppliers are critical to its products and annual spend. NXP also reports that it engages with Versik Maplecroft and Verité Cumulus as part of the risk assessment annually, which provides it with an overview of inherent risk and predictive models including for forced labor. [It states Cumulus maps the company's labor agencies, though it is not clear that this refers to labor agencies used by the company's suppliers.]
NXP reports that both geographic risk and product risk are taken into account. Countries where suppliers are based which have weak regulations and inadequate enforcement of labor rights will be assigned a risk score. Use of foreign migrant workers will also factor into the geographic risk. It states that product risk includes an assessment of the materials used. These risk scores are updated on an annual basis. 
(2) The company states that its high-risk suppliers are in Asia, and the top three high risk countries are Thailand, China, and Malaysia. 
For foreign migrant workers specifically, the company states that suppliers in Taiwan, China, Malaysia, Singapore and Korea are marked as at-risk. 
NXP also discloses that the most critical human rights issues in its business, including supply chains, include no fees, contracts, and retention of passports. 
NXP also states that passport retention by labor brokers of migrant workers in Malaysia is commonplace, and that the use of recruitment and labor agencies increases the risk of forced labor. 
In its 2020 additional disclosure, the company points to risks of forced labor and other forms of modern slavery by sub-tier labor agents in Indonesia. It identifies this as a sending country of foreign migrant workers, and its video identifies risks of passport retention and excessive working hours. 
[NXP discloses that it has identified risks within its mineral supply chains and states this is "multi-level tiered well below NXP's supply chain" and that it works with sub-suppliers to address the risks it has identified. It does not specify that forced labor has been identified as a risk.]</v>
          </cell>
          <cell r="AU26" t="str">
            <v xml:space="preserve">(1-2) *NXP Semiconductors (2018), "2017 Slavery and Human Trafficking Statement", https://www.nxp.com/docs/en/supporting-information/HUMAN-TRAFICKING-STATEMENT-2017.pdf, p. 14 and 17. Accessed 16 September 2019. 
*NXP Semiconductors (2019), "2018 Slavery and Human Trafficking Statement", https://www.nxp.com/docs/en/company-information/2018-NXP-MSA.pdf, p. 21, 22, and 10. Accessed 4 October 2019. 
*NXP (2020), "Additional disclosure," https://www.business-humanrights.org/sites/default/files/KnowTheChain%20ICT%202020%20benchmark%20-%20Additional%20Disclosure%20-%20NXP.pdf. Accessed 4 February 2020.
*NXP, "Corporate Responsibility: NXP's Ethical Recruiting Documentary," https://www.nxp.com/company/our-company/about-nxp/corporate-responsibility:CORP_SOCIAL_RESP. Accessed 4 February 2020. </v>
          </cell>
          <cell r="AV26">
            <v>50</v>
          </cell>
          <cell r="AW26">
            <v>12.5</v>
          </cell>
          <cell r="AX26">
            <v>12.5</v>
          </cell>
          <cell r="AY26">
            <v>12.5</v>
          </cell>
          <cell r="AZ26">
            <v>12.5</v>
          </cell>
          <cell r="BA26" t="str">
            <v xml:space="preserve">(1) NXP reports that it is a member of the Responsible Mineral Initiative. It states that it is involved in the smelter engagement team and due diligence process team, and that its conflict mineral sourcing program is aligned with the OECD guidance for responsible supply chains of minerals. It reports using information from the RMI's RMAP "or equivalent third-party audit programs." The company does not disclose any further information on how it addresses forced labor risks in raw material sourcing. 
In addition the company discloses that it has joined the European Partnership for Responsible Minerals (EPRM). It reports that this is a multi-stakeholder partnership with governments, NGOs, and the private sector. It states that it serves as a knowledge platform to "share knowledge on due diligence and suport activities to improve human rights and the working conditions in the mining areas." 
It also states that it is in the process of assessing its cobalt supply chain for human rights risks, but does not disclose further details.
(2) NXP discloses that its "purchasing practices incentivize[...] longer-term contracts to decrease the risk of modern slavery, such as not making demands of suppliers through insufficient payments, late orders or tight deadlines." However, the company does not explain how it ensures these practices address the risks of forced labor in its supply chains. 
The company also highlights that working hours are a particular challenge, particularly because it is difficult to adapt business models to fit with a 60-hour working limit. It states that it is working on this with suppliers through corrective action plans but does not disclose further detail or how it adapted its purchasing practices to enable suppliers to decrease purchasing practices.
(3) The company states that purchasing scorecards are used to incentivize suppliers to improve their social responsibility performance, and that scorecards are tied to purchasing decisions. The company discloses the criteria used for its scorecards which includes supplier compliance records in relation to social responsibility. It does not disclose further detail. It also states that its purchasing practices "incentivizes suppliers with longer-term contracts, renew and or expand business relations" but does not expand on this. 
(4) NXP discloses that its lead time is approximately 6-8 weeks, or up to 12 weeks depending on the commodity. It does not disclose another data point. </v>
          </cell>
          <cell r="BB26" t="str">
            <v xml:space="preserve">(1) *NXP Semiconductors (2018), "2017 Slavery and Human Trafficking Statement", https://www.nxp.com/docs/en/supporting-information/HUMAN-TRAFICKING-STATEMENT-2017.pdf, p. 14. Accessed 16 September 2019. 
*NXP (February 2019), "NXP's responsibly sourced minerals policy", https://www.nxp.com/docs/en/supporting-information/NXP-STATEMENT-CONFLICT-MINERALS.pdf, p. 13. Accessed 18 September 2019. 
*NXP, "Conflict Minerals", https://www.nxp.com/about/about-nxp/about-nxp/corporate-responsibility/conflict-minerals:CONFLICT-MINERALS. Accessed 18 September 2019. 
*NXP (2019), "Conflict Minerals Report 2018", https://www.nxp.com/docs/en/nxp/supporting-information/NXP-SEC-EXCHANGE.pdf. Accessed 17 September 2019. 
(2-3) *NXP Semiconductors (2018), "2017 Slavery and Human Trafficking Statement", p. 14. 
*NXP Semiconductors (2019), "2018 Slavery and Human Trafficking Statement", https://www.nxp.com/docs/en/company-information/2018-NXP-MSA.pdf, p. 25 and 28. Accessed 4 October 2019. 
*NXP, "Supplier scorecard criteria", https://www.business-humanrights.org/sites/default/files/2%20NXP%20Score%20Card%20Criteria.pdf. Accessed 18 September 2019.
(4) NXP Semiconductors (2019), "2018 Slavery and Human Trafficking Statement", p. 25. </v>
          </cell>
          <cell r="BC26">
            <v>0</v>
          </cell>
          <cell r="BD26">
            <v>0</v>
          </cell>
          <cell r="BE26" t="str">
            <v xml:space="preserve">Not disclosed. NXP discloses a supplier selection procedure which "defines the risk assessment and supplier selection process." It discloses a diagram which states that a supplier undergoes a risk assessment and is selected, followed by a training needs analysis. If the supplier needs training, that is delivered before the supplier completes a self-assessment and then prepares for an on-site audit. 
It is not clear that this selection process involves an assessment for risks of forced labor prior to contract. </v>
          </cell>
          <cell r="BF26" t="str">
            <v xml:space="preserve">NXP (2013), "NXP Social Responsibility Audit Operations Manual," https://www.business-humanrights.org/sites/default/files/6%20NXP%20Audit%20Operations%20Manual.pdf, p. 7. Accessed 18 September 2019. </v>
          </cell>
          <cell r="BG26">
            <v>15</v>
          </cell>
          <cell r="BH26">
            <v>15</v>
          </cell>
          <cell r="BI26">
            <v>0</v>
          </cell>
          <cell r="BJ26">
            <v>0</v>
          </cell>
          <cell r="BK26" t="str">
            <v>(1) NXP discloses that in 2015 it introduced language into supplier contracts which requires them to comply with the supplier code of conduct which covers forced labor and other ILO core labor standards, but limits the right to freedom of association to conformance with local law only. 
(2) Not disclosed. The company states that 99% of its suppliers have signed the supplier code of conduct conformity statement, but does not disclose the percentage of contracts which include the code. 
(3) Not disclosed. In its auditable standards, NXP states that it is a minimum requirement that "ethic business policies are incorporated into contracts (or similar) with suppliers and onsite contractors." This appears to refer to business ethics rather than policies relating to forced labor and other labor rights standards (the standard refers to bribery, corruption, extortion and embezzlement).</v>
          </cell>
          <cell r="BL26" t="str">
            <v xml:space="preserve">(1) NXP, "Supplier Engagement", https://www.nxp.com/about/about-nxp/about-nxp/corporate-responsibility/engagement/supplier-engagement:SUPPLIER-RESPONSIBILITY. Accessed 16 September 2019. 
(2) NXP Semiconductors (2018), "2017 Slavery and Human Trafficking Statement", https://www.nxp.com/docs/en/supporting-information/HUMAN-TRAFICKING-STATEMENT-2017.pdf, p. 14. Accessed 16 September 2019. 
(3) NXP (2018), "NXP Auditable Standards on Social Responsibility," https://www.nxp.com/docs/en/supporting-information/NXP-Auditable-Standards-on-Social-esponsibility.pdf, p. 83. Accessed 4 February 2020. </v>
          </cell>
          <cell r="BM26">
            <v>15</v>
          </cell>
          <cell r="BN26">
            <v>0</v>
          </cell>
          <cell r="BO26">
            <v>15</v>
          </cell>
          <cell r="BP26">
            <v>0</v>
          </cell>
          <cell r="BQ26" t="str">
            <v xml:space="preserve">(1) Not disclosed.
(2) The company reports that "suppliers are also required to ensure that their own suppliers, including their labor agents, implement the standards addressing forced labor and human trafficking." The supplier code of conduct also states "suppliers and agents may not hold...employees' identity or immigration documents." However, the code addresses the ILO core labor standards but limits the right to freedom of association to conformance with local law only. 
(3) Not disclosed. </v>
          </cell>
          <cell r="BR26" t="str">
            <v xml:space="preserve">*NXP Semiconductors (2018), "2017 Slavery and Human Trafficking Statement", https://www.nxp.com/docs/en/supporting-information/HUMAN-TRAFICKING-STATEMENT-2017.pdf, p. 14. Accessed 16 September 2019. 
*NXP Semiconductors (2018), "NXP Supplier Code of Conduct", https://www.nxp.com/docs/en/supporting-information/NXP-Supplier-Code-of-Conduct-EN.pdf, p. 2. Accessed 16 September 2019. </v>
          </cell>
          <cell r="BS26">
            <v>100</v>
          </cell>
          <cell r="BT26">
            <v>50</v>
          </cell>
          <cell r="BU26">
            <v>50</v>
          </cell>
          <cell r="BV26" t="str">
            <v xml:space="preserve">(1) NXP's supplier code prohibits the charging of recruitment fees to workers - including fees for recruitment, placement and processing. It states that suppliers are responsible for paying fees.
(2) The code states that where workers are found to have paid fees, suppliers are responsible for ensuring workers are repaid. 
NXP states that in 2017 it found 8 suppliers charging recruitment fees to workers and required corrective action. In its 2018 modern slavery statement, it reports that four suppliers have repaid workers and three are pending verificiation. The company also reports that one complaint on fees in its supply chain came via its grievance mechanism, and states that the fees have been repaid to workers. </v>
          </cell>
          <cell r="BW26" t="str">
            <v xml:space="preserve">(1-2) NXP Semiconductors (2018), "NXP Supplier Code of Conduct", https://www.nxp.com/docs/en/supporting-information/NXP-Supplier-Code-of-Conduct-EN.pdf. Accessed 16 September 2019. 
(2) *NXP Semiconductors (2018), "2017 Slavery and Human Trafficking Statement", https://www.nxp.com/docs/en/supporting-information/HUMAN-TRAFICKING-STATEMENT-2017.pdf, p. 20. Accessed 16 September 2019. 
NXP Semiconductors (2019), "2018 Slavery and Human Trafficking Statement", https://www.nxp.com/docs/en/company-information/2018-NXP-MSA.pdf, p. 28. Accessed 4 October 2019. </v>
          </cell>
          <cell r="BX26">
            <v>75</v>
          </cell>
          <cell r="BY26">
            <v>25</v>
          </cell>
          <cell r="BZ26">
            <v>50</v>
          </cell>
          <cell r="CA26" t="str">
            <v xml:space="preserve">(1) NXP discloses that its audit scope for suppliers includes on-site service providers for that supplier facility, including labor agents. It states it will interview on-site service providers and their workers. In its 2020 additional disclosure, the company clarifies that audits of suppliers do include interviews and documentation review of on-site service proivders and labor agents. 
It does not report on the outcomes of this process. 
[The company also reports that it trained and audited its recruiters sub-agents in Indonesia, but this appears to refer to recruitment agents used by the company rather than those used by its suppliers.]
(2) NXP discloses that it is a steering committee member of the Responsible Labor Initiative. </v>
          </cell>
          <cell r="CB26" t="str">
            <v xml:space="preserve">(1) *NXP Semiconductors (2018), "2017 Slavery and Human Trafficking Statement", https://www.nxp.com/docs/en/supporting-information/HUMAN-TRAFICKING-STATEMENT-2017.pdf, p. 15 and 17. Accessed 16 September 2019. 
*NXP (2020), "Additional disclosure," https://www.business-humanrights.org/sites/default/files/KnowTheChain%20ICT%202020%20benchmark%20-%20Additional%20Disclosure%20-%20NXP.pdf. Accessed 4 February 2020. 
(2) NXP Semiconductors (2018), "2017 Slavery and Human Trafficking Statement", p. 14. </v>
          </cell>
          <cell r="CC26">
            <v>45</v>
          </cell>
          <cell r="CD26">
            <v>15</v>
          </cell>
          <cell r="CE26">
            <v>30</v>
          </cell>
          <cell r="CF26">
            <v>0</v>
          </cell>
          <cell r="CG26" t="str">
            <v>(1) NXP's supplier code of conduct states that workers must be provided with a written employment agreement in their own language, containing a description of terms and conditions of employment (prior to the worker departing his/her country of origin). 
The company's auditable standards provide further detail on the requirements of this provision, and includes information on what should be included in the contract including the worker's details, contract duration and working conditions including living conditions, pay, hours and benefits. However, it does not provide evidence of implementation.
(2) NXP's supplier code of conduct prohibits suppliers and labor agents from withholding workers' passports or personal documentation. The company discloses audit data on retention of passports, showing that non-compliances related to passport retention have decreased from 26% in 2017 to 9% in 2018. 
(3) Not disclosed. 
[Out of scope: The company reports that in 2016 it took part in a pilot program for supply chain social responsibility in Malaysia, which included enhancing communication between foreign workers and factory management and conducting training on labor and human rights. However, the example seems to refer to the company's own operations, rather than its supply chains.]</v>
          </cell>
          <cell r="CH26" t="str">
            <v xml:space="preserve">(1-2) *NXP Semiconductors (2018), "NXP Supplier Code of Conduct", https://www.nxp.com/docs/en/supporting-information/NXP-Supplier-Code-of-Conduct-EN.pdf. Accessed 16 September 2019. 
*NXP (2018), "NXP Auditable Standards on Social Responsibility," https://www.nxp.com/docs/en/supporting-information/NXP-Auditable-Standards-on-Social-esponsibility.pdf, p. 8. Accessed 4 February 2020. 
(2) *NXP Semiconductors (2018), "2017 Slavery and Human Trafficking Statement", https://www.nxp.com/docs/en/supporting-information/HUMAN-TRAFICKING-STATEMENT-2017.pdf, p. 17. Accessed 16 September 2019. 
*NXP Semiconductors (2019), "2018 Slavery and Human Trafficking Statement", https://www.nxp.com/docs/en/company-information/2018-NXP-MSA.pdf, p. 27. Accessed 4 October 2019. 
(3) NXP Semiconductors (2017), "2016 Slavery and Human Trafficking Statement", https://www.nxp.com/docs/en/supporting-information/RESPECTING-HUMAN-RIGHTS-PDF.pdf, p. 9. Accessed 18 September 2019.  </v>
          </cell>
          <cell r="CI26">
            <v>37.5</v>
          </cell>
          <cell r="CJ26">
            <v>25</v>
          </cell>
          <cell r="CK26">
            <v>12.5</v>
          </cell>
          <cell r="CL26">
            <v>0</v>
          </cell>
          <cell r="CM26">
            <v>0</v>
          </cell>
          <cell r="CN26" t="str">
            <v>(1) NXP's supplier code requires that suppliers have a process in place for communicating the policy provisions to workers. The company's auditable standards state that as a minimum requirement, training should be delivered to workers on the code.
(2) NXP reports that it trained potential workers at three schools in Indonesia on their labor and human rights. The company does not disclose engagement beyond these three schools and it is not clear that it has undertaken similar initiatives for its existing supply chain workforce. 
[The company discloses that it conducts training for foreign migrant workers on their no-fee policy, how to read a pay stub, and other policy provisions relating to their rights. However, this relates to the company's own operations rather than workers in its supply chains. 
NXP also reports participating in WPOconnect, which is a two-way platform for worker-management communications at its location in Kuala Lumpur to improve worker voice opportunities. This also seems to relate to the company's own operations rather than supply chains.]
(3-4) Not disclosed.</v>
          </cell>
          <cell r="CO26" t="str">
            <v xml:space="preserve">(1) *NXP Semiconductors (2018), "NXP Supplier Code of Conduct", https://www.nxp.com/docs/en/supporting-information/NXP-Supplier-Code-of-Conduct-EN.pdf. Accessed 16 September 2019. 
*NXP (2017), "NXP auditable standards on social responsibility," https://www.nxp.com/docs/en/supporting-information/NXP-Auditable-Standards-on-Social-esponsibility.pdf, p. 112. Accessed 18 September 2019. 
(2) *NXP Semiconductors (2017), "2016 Slavery and Human Trafficking Statement", https://www.nxp.com/docs/en/supporting-information/RESPECTING-HUMAN-RIGHTS-PDF.pdf, p. 15. Accessed 18 September 2019.  
*NXP Semiconductors (2018), "2017 Slavery and Human Trafficking Statement", https://www.nxp.com/docs/en/supporting-information/HUMAN-TRAFICKING-STATEMENT-2017.pdf, p. 11. Accessed 16 September 2019. 
*NXP Semiconductors (2019), "2018 Slavery and Human Trafficking Statement", https://www.nxp.com/docs/en/company-information/2018-NXP-MSA.pdf, p. 13. Accessed 4 October 2019.  </v>
          </cell>
          <cell r="CP26">
            <v>0</v>
          </cell>
          <cell r="CQ26">
            <v>0</v>
          </cell>
          <cell r="CR26">
            <v>0</v>
          </cell>
          <cell r="CS26">
            <v>0</v>
          </cell>
          <cell r="CT26">
            <v>0</v>
          </cell>
          <cell r="CU26" t="str">
            <v>Not disclosed.</v>
          </cell>
          <cell r="CV26" t="str">
            <v>N/A</v>
          </cell>
          <cell r="CW26">
            <v>60</v>
          </cell>
          <cell r="CX26">
            <v>20</v>
          </cell>
          <cell r="CY26">
            <v>20</v>
          </cell>
          <cell r="CZ26">
            <v>0</v>
          </cell>
          <cell r="DA26">
            <v>20</v>
          </cell>
          <cell r="DB26">
            <v>0</v>
          </cell>
          <cell r="DC26" t="str">
            <v xml:space="preserve">(1) NXP discloses that its suppliers must have a grievance mechanism in place for workers which allows them to report anonymously and in their own language. Additionally, it reports that workers are given a confidential email address and phone number for NXP during audits. 
It also states that any stakeholder can report grievances to NXP, including supplier's workers and NGOs, and discloses an email address. 
(2) The company provides its contact details to workers during supplier audits. For supplier mechanisms, the company states that suppliers must communicate the grievance process to workers and provide them with training on the grievance mechanism. NXP states that during supplier audits, it "tests the grievance mechanism thoroughly" by asking workers questions in relation to how they would report grievances.
(3) Not disclosed. [Reports made via the grievance are reviewed by NXP's committee.] The company states that grievance mechanisms are tested thoroughly during supplier audits, such as via interviews where workers are asked about how to report a grievance. However it does not disclose that workers or their representatives are involved in the design or performance of the mechanism. 
(4) The company reports that it has received one complaint of fees via its grievance mechanism in 2018, and that fees were repaid to workers. Additionally, it states that over 50 allegations were reported to the ethics committee in 2017 and each one was investigated. It reports that 44% were substantiated, and that this includes grievances from suppliers or their workers. 
NXP also refers to an example where it was contacted by a representative of foreign workers following a supplier audit in 2017 and has worked to address the grievance reported throughout 2018. 
(5) Not disclosed. </v>
          </cell>
          <cell r="DD26" t="str">
            <v>(1)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20 and 30. Accessed 4 October 2019.  
(2)-(3) *NXP Semiconductors (2019), "2018 Slavery and Human Trafficking Statement", p. 20.
*NXP (2020), "Additional disclosure," https://www.business-humanrights.org/sites/default/files/KnowTheChain%20ICT%202020%20benchmark%20-%20Additional%20Disclosure%20-%20NXP.pdf. Accessed 4 February 2020. 
(4) *NXP Semiconductors (2018), "2017 Slavery and Human Trafficking Statement", p. 19. 
*NXP Semiconductors (2019), "2018 Slavery and Human Trafficking Statement", p. 20.</v>
          </cell>
          <cell r="DE26">
            <v>80</v>
          </cell>
          <cell r="DF26">
            <v>10</v>
          </cell>
          <cell r="DG26">
            <v>20</v>
          </cell>
          <cell r="DH26">
            <v>10</v>
          </cell>
          <cell r="DI26">
            <v>20</v>
          </cell>
          <cell r="DJ26">
            <v>20</v>
          </cell>
          <cell r="DK26" t="str">
            <v>(1) NXP reports that audits can be announced or unannounced. It is not clear whether unannounced audits are undertaken in practice. 
(2) NXP discloses that audits include a review of documentation. It states that this includes payroll and timecards.
(3) The company states that workers are interviewed as part of audits and receive a grievance card to use should they experience retaliation. It is not clear whether interviews are conducted on-site or off-site. 
The company's audit operations manual states worker interviews must be conducted privately and without the presence of facility managers. As part of worker interviews the company records the gender breakdown; age range of interviewed workers and length of service; the shift they are working; whether they attended freely; whether they were coerced; and any issues of privacy. 
(4) NXP states audits include a physical inspection of dormitories and facilities, including bathroom facilities and canteens. 
(5) NXP discloses that its supplier audits include a verification of whether suppliers have a process in place to ensure that next-tier suppliers adhere to the code. Suppliers should have in place "NXP supplier code of conduct (or comparable) implementation questionnaires, audits, or visit reports...[and] plans... in place with next-tier suppliers to improve actions related to the NXP supplier code of conduct."</v>
          </cell>
          <cell r="DL26" t="str">
            <v xml:space="preserve">(1) NXP, "Supplier Engagement: risk assessments and audits," https://www.nxp.com/about/about-nxp/about-nxp/corporate-responsibility/engagement/supplier-engagement:SUPPLIER-RESPONSIBILITY. Accessed 17 September 2019.
(2-3) NXP (2013), "NXP Social Responsibility Audit Operations Manual," https://www.business-humanrights.org/sites/default/files/6%20NXP%20Audit%20Operations%20Manual.pdf, pp. 18 and 20. Accessed 18 September 2019. 
(2-4) NXP Semiconductors (2019), "2018 Slavery and Human Trafficking Statement", https://www.nxp.com/docs/en/company-information/2018-NXP-MSA.pdf, p. 24. Accessed 4 October 2019. 
(5) NXP (2017), "NXP auditable standards on social responsibility," https://www.nxp.com/docs/en/supporting-information/NXP-Auditable-Standards-on-Social-esponsibility.pdf, p. 112. Accessed 18 September 2019. </v>
          </cell>
          <cell r="DM26">
            <v>60</v>
          </cell>
          <cell r="DN26">
            <v>10</v>
          </cell>
          <cell r="DO26">
            <v>0</v>
          </cell>
          <cell r="DP26">
            <v>20</v>
          </cell>
          <cell r="DQ26">
            <v>10</v>
          </cell>
          <cell r="DR26">
            <v>20</v>
          </cell>
          <cell r="DS26" t="str">
            <v>(1)  The company states that it audited 23 suppliers in 2017. It also states that it has approximately 10,000 suppliers in total, but does not disclose the percentage of suppliers audited.
(2) Not disclosed. 
(3) NXP discloses that it takes the square root of the worker population at a supplier to determine how many interviews to conduct. It states that 559 workers were interviewed at random in 2018 audits, of which 33% were male and 67% were female. 
(4) NXP discloses that supplier audits are conducted by a third party audit firm (but does not disclose details) and an NXP certified RBA lead auditor. No further detail is given as to auditors expertise on forced labor. 
(5) The company discloses its top 10 audit findings. The most common finding related to freely chosen employment. It also reports that 310 supplier findings in 2017 related to labor and human rights. 
The company also reports that 39% of its suppliers are considered high risk. 
NXP also states that of 298 human rights violation findings in 2018 supplier audits, 30% related to violations of its no-fees policy and 9% to passport retention. 
It also states that it discovered 7 suppliers with non-conformances related to wages and benefits, including that overtime rates were not reflected in payslips and fines or deductions had been made from the worker's salary. 
[NXP also notes that overall the number of priority violations in its supply chains has decreased.]</v>
          </cell>
          <cell r="DT26" t="str">
            <v>(1) NXP, "Supplier Engagement", https://www.nxp.com/about/about-nxp/about-nxp/corporate-responsibility/engagement/supplier-engagement:SUPPLIER-RESPONSIBILITY. Accessed 17 September 2019. 
(3) NXP Semiconductors (2019), "2018 Slavery and Human Trafficking Statement", https://www.nxp.com/docs/en/company-information/2018-NXP-MSA.pdf, p. 24. Accessed 4 October 2019. 
(4) NXP, "Supplier Engagement: risk assessments and audits".
(5) *NXP Semiconductors (2018), "2017 Slavery and Human Trafficking Statement", https://www.nxp.com/docs/en/supporting-information/HUMAN-TRAFICKING-STATEMENT-2017.pdf, p. 16, 20 and 21. Accessed 16 September 2019.
*NXP Semiconductors (2019), "2018 Slavery and Human Trafficking Statement", p. 27.</v>
          </cell>
          <cell r="DU26">
            <v>100</v>
          </cell>
          <cell r="DV26">
            <v>25</v>
          </cell>
          <cell r="DW26">
            <v>25</v>
          </cell>
          <cell r="DX26">
            <v>25</v>
          </cell>
          <cell r="DY26">
            <v>25</v>
          </cell>
          <cell r="DZ26" t="str">
            <v xml:space="preserve">(1) NXP states that it "works with suppliers to meet our requirements" and provides them the opportunity to rectify issues and implement corrective action plans. It states that if a core violation is discovered, the corrective action plan must be completed within 30 days. It also states that training may be delivered during corrective action periods. 
(2) NXP discloses that all corrective actions "must be approved by NXP." It states that suppliers should send NXP updates to their corrective action plan every 30 days. It further reports that it may conduct verification audits to check whether all corrective actions have been implemented. 
(3) The company states that "in the rare instance that a supplier is unable or unwilling to meet our requirements and work on a corrective action plan, NXP will escalate according to management processes to determine the business relation status with the supplier, which could lead to termination of the business relationship." 
(4) NXP states that of all suppliers that had a no-fee policy violation, all have now implemented a no-fees policy. It states that four of the suppliers have repaid fees to workers and successfully closed the violation. It further reports that three remaining suppliers with no-fee violations are in the processing of repaying workers. NXP reports that in the case of recruitment fee findings, this is classified as a core violation, and fees must be repaid to workers within 30 days. It then conduct a re-audit to ensure that the fees have been paid. </v>
          </cell>
          <cell r="EA26" t="str">
            <v xml:space="preserve">(1-3) NXP, "Supplier Engagement: supply chain management", https://www.nxp.com/about/about-nxp/about-nxp/corporate-responsibility/engagement/supplier-engagement:SUPPLIER-RESPONSIBILITY. Accessed 17 September 2019. 
(4) NXP Semiconductors (2019), "2018 Slavery and Human Trafficking Statement", https://www.nxp.com/docs/en/company-information/2018-NXP-MSA.pdf, p. 28. Accessed 4 October 2019. </v>
          </cell>
          <cell r="EB26">
            <v>1</v>
          </cell>
          <cell r="EC26">
            <v>25</v>
          </cell>
          <cell r="ED26">
            <v>25</v>
          </cell>
          <cell r="EE26" t="str">
            <v>N/A</v>
          </cell>
          <cell r="EF26" t="str">
            <v xml:space="preserve">(1) The company reports that its Ethics Committee, in coordination with the Sustainability Office, compose a team with the necessary experience to investigate the allegation. The Ethics Committee and Sustainability Office then "consider the approach to the allegation." [It states that where violations are substantiated, a corrective action plan will be established.] It states that resources for investigating allegations can come from "various departments within NXP, such as Human Resources, Finance, Internal Audit, Security, Sustainability, EHS and Legal." It states that when the investigation team shares its findings with the Ethics Committee, it works with relevant business owners on the follow-up actions. NXP discloses that complaints will be acknowledged as soon as possible and complainants will receive updates regularly. It states it is not possible to name a specific timeframe since it depends on the complexity of the allegation. The company states that 51% of allegations reported in 2018 were substantiated and disciplinary measures were taken. </v>
          </cell>
          <cell r="EG26" t="str">
            <v xml:space="preserve">(1) *NXP, "Supplier Engagement: Remediation", https://www.nxp.com/about/about-nxp/about-nxp/corporate-responsibility/engagement/supplier-engagement:SUPPLIER-RESPONSIBILITY. Accessed 16 September 2019. 
*NXP Semiconductors (2019), "2018 Slavery and Human Trafficking Statement", https://www.nxp.com/docs/en/company-information/2018-NXP-MSA.pdf, p. 30. Accessed 4 October 2019. 
*NXP, "Ethics: investigations," nxp.com/company/our-company/about-nxp/corporate-responsibility/ethics:ETHICS. Accessed 4 February 2020. 
*NXP (2020), "Additional disclosure," https://www.business-humanrights.org/sites/default/files/KnowTheChain%20ICT%202020%20benchmark%20-%20Additional%20Disclosure%20-%20NXP.pdf. Accessed 4 February 2020. </v>
          </cell>
          <cell r="EH26" t="str">
            <v>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NXP.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NXP response: https://www.business-humanrights.org/sites/default/files/documents/NXP%20Statement%20Danwatch.pdf</v>
          </cell>
          <cell r="EI26">
            <v>0</v>
          </cell>
          <cell r="EJ26">
            <v>0</v>
          </cell>
          <cell r="EK26">
            <v>0</v>
          </cell>
          <cell r="EL26" t="str">
            <v xml:space="preserve">(2) Not disclosed. In a response to the Business &amp; Human Rights Resource Centre, NXP discloses that once it became aware of alleged labor issues at this sub-tier supplier, it has been working with the supplier, industry asociations, and other ICT companies "to remedy the position of the affected workers." It is not clear whether NXP has engaged with the workers affected in the allegation, or the organisation carrying out the investigation. 
In its 2020 additional disclosure, the company states that its 2019 report will discuss the allegation in more detail. 
(3) Not disclosed. The company states that its priority is the repayment of fees and back-wages "and making sure that workers will be treated with respect, dignity and be able to be repatriated to their home country if requested or required." It does not disclose whether remediation has now been provided to the workers, or any details of the remedy provided (such as how many workers have been repaid, or what amount they have been reimbursed). 
(4) Not disclosed. </v>
          </cell>
          <cell r="EM26" t="str">
            <v xml:space="preserve">*NXP (July 2019), "NXP statement related to the article 'forced labor behind your screen' by Danwatch, 28 June 2019", https://www.business-humanrights.org/sites/default/files/documents/NXP%20Statement%20Danwatch.pdf. Accessed 18 September 2019. 
*NXP (2020), "Additional disclosure," https://www.business-humanrights.org/sites/default/files/KnowTheChain%20ICT%202020%20benchmark%20-%20Additional%20Disclosure%20-%20NXP.pdf. Accessed 4 February 2020. </v>
          </cell>
        </row>
        <row r="27">
          <cell r="A27" t="str">
            <v>LG Electronics Inc.</v>
          </cell>
          <cell r="B27">
            <v>16.31625</v>
          </cell>
          <cell r="C27" t="str">
            <v>South Korea</v>
          </cell>
          <cell r="D27" t="str">
            <v>Asia</v>
          </cell>
          <cell r="E27">
            <v>2020</v>
          </cell>
          <cell r="F27" t="str">
            <v>No</v>
          </cell>
          <cell r="G27" t="str">
            <v>KRX:66570</v>
          </cell>
          <cell r="H27" t="str">
            <v>n/a</v>
          </cell>
          <cell r="I27" t="str">
            <v>n/a</v>
          </cell>
          <cell r="J27" t="str">
            <v>n/a</v>
          </cell>
          <cell r="K27" t="str">
            <v>n/a</v>
          </cell>
          <cell r="L27">
            <v>10</v>
          </cell>
          <cell r="M27">
            <v>10</v>
          </cell>
          <cell r="N27" t="str">
            <v>n/a</v>
          </cell>
          <cell r="O27" t="str">
            <v>n/a</v>
          </cell>
          <cell r="P27" t="str">
            <v>n/a</v>
          </cell>
          <cell r="Q27" t="str">
            <v>n/a</v>
          </cell>
          <cell r="R27" t="str">
            <v xml:space="preserve">LG's Supplier Code of Conduct states that suppliers "shall not" use forced labor, child labor or discrimination and that "suppliers shall guarantee workers' rights to freely organize and join labor unions pursuant to local laws, and to engage in collective baragining, peaceful assemblly and reject such activities". However, it limits these rights to compliance with local law. </v>
          </cell>
          <cell r="S27" t="str">
            <v>LG Electronics Inc. (2018), "LGE Supplier Code of Conduct v 3.0", https://www.lg.com/global/pdf/business-partner/LGE%20Supplier%20CoC_Eng_v3.0(2018)_Eng%20final.pdf.</v>
          </cell>
          <cell r="T27">
            <v>25</v>
          </cell>
          <cell r="U27">
            <v>25</v>
          </cell>
          <cell r="V27">
            <v>0</v>
          </cell>
          <cell r="W27" t="str">
            <v>(1) LG Electronics discloses launching an "Executive Council for Sustainability Management" consisting of executive employees in the labor, human rights and supply chain management teams. It discloses that this team "plays a leading role to decide CSR agenda which are reported to the BOD and CSR Committee and to strengthen our task execution while also to promote inter-departmental collaboration." However, it does not disclose further details on whether / how this team is responsible for the implementation of supply chain policies relevant to forced labor.
(2) Not disclosed.</v>
          </cell>
          <cell r="X27" t="str">
            <v>(1) LG Electronics (undated), "CSR Management System", https://www.lg.com/global/sustainability/csr-framework/csr-management-system. Accessed 18 October 2019.</v>
          </cell>
          <cell r="Y27" t="str">
            <v>n/a</v>
          </cell>
          <cell r="Z27" t="str">
            <v>n/a</v>
          </cell>
          <cell r="AA27" t="str">
            <v>n/a</v>
          </cell>
          <cell r="AB27" t="str">
            <v>n/a</v>
          </cell>
          <cell r="AC27" t="str">
            <v>n/a</v>
          </cell>
          <cell r="AD27" t="str">
            <v>n/a</v>
          </cell>
          <cell r="AE27">
            <v>50</v>
          </cell>
          <cell r="AF27">
            <v>0</v>
          </cell>
          <cell r="AG27">
            <v>50</v>
          </cell>
          <cell r="AH27" t="str">
            <v xml:space="preserve">(1) Not disclosed. It discloses that it "recognizes the importance of government’s role in helping to end and prevent situations where abuses of workers are allowed to continue. We also raised this issue to the RBA in March 2016 and have begun participating in several related industry meetings and action committees as a next step to understand the best way to support a collaborative approach that includes industry, government and civil society for meaningful solutions to these serious and complex situations." However, it does not provide any additional detail on which governments it is referring to.
(2) LG Electronics discloses that it is an RBA member and that it has actively participated in RBA working groups since 2010. As above, it discloses that it "recognizes the importance of government’s role in helping to end and prevent situations where abuses of workers are allowed to continue. We also raised this issue to the RBA in March 2016 and have begun participating in several related industry meetings and action committees as a next step to understand the best way to support a collaborative approach that includes industry, government and civil society for meaningful solutions to these serious and complex situations." </v>
          </cell>
          <cell r="AI27" t="str">
            <v xml:space="preserve">(1) *LG Electronics (undated), "CSR in Supply Chain", https://www.lg.com/global/sustainability/business-partner/csr-in-supply-chain. Accessed 18 October 2019.
(2)*LG Electronics (undated), "CSR Management System", https://www.lg.com/global/sustainability/csr-framework/csr-management-system. Accessed 18 October 2019.
*"CSR in Supply Chain". </v>
          </cell>
          <cell r="AJ27">
            <v>0</v>
          </cell>
          <cell r="AK27">
            <v>0</v>
          </cell>
          <cell r="AL27" t="str">
            <v>n/a</v>
          </cell>
          <cell r="AM27" t="str">
            <v>n/a</v>
          </cell>
          <cell r="AN27">
            <v>0</v>
          </cell>
          <cell r="AO27" t="str">
            <v>(1) and (4) Not disclosed.</v>
          </cell>
          <cell r="AP27" t="str">
            <v>N/A</v>
          </cell>
          <cell r="AQ27">
            <v>0</v>
          </cell>
          <cell r="AR27">
            <v>0</v>
          </cell>
          <cell r="AS27">
            <v>0</v>
          </cell>
          <cell r="AT27" t="str">
            <v>(1) Not disclosed. LG Electronics discloses that it carried out "CSR risk self-assessment activities for key suppliers" and that began using the RBA Self-Assessment Questionnaire as an assessment tool for suppliers. However, its assessment does not appear to go beyond monitoring and auditing suppliers and does not seem to be specific to identifying forced labor risks.
(2) Not disclosed.</v>
          </cell>
          <cell r="AU27" t="str">
            <v>(1)*LG Electronics (2019) "2018-2019 LG Electronics Sustainability Report", https://www.lg.com/global/pdf/Sustainability-Report/2018-2019%20Sustainability%20Report.pdf, p. 56. 
*LG Electronics (undated), "CSR Management System", https://www.lg.com/global/sustainability/csr-framework/csr-management-system. Accessed 18 October 2019.</v>
          </cell>
          <cell r="AV27">
            <v>0</v>
          </cell>
          <cell r="AW27" t="str">
            <v>n/a</v>
          </cell>
          <cell r="AX27">
            <v>0</v>
          </cell>
          <cell r="AY27">
            <v>0</v>
          </cell>
          <cell r="AZ27" t="str">
            <v>n/a</v>
          </cell>
          <cell r="BA27" t="str">
            <v>(2) Not disclosed. 
(3) Not disclosed. LG Electronics discloses: "[w]e intend to introduce CSR performance indicators to our quarterly assessment of existing suppliers and to offer incentives to suppliers who have shown excellent performance in the CSR area." However, this practice does not appear to be already in place and it does not disclose currently providing procurement incentives to suppliers.</v>
          </cell>
          <cell r="BB27" t="str">
            <v>(2) LG Electronics (undated), "CSR in Supply Chain", https://www.lg.com/global/sustainability/business-partner/csr-in-supply-chain. Accessed 18 October 2019.</v>
          </cell>
          <cell r="BC27" t="str">
            <v>n/a</v>
          </cell>
          <cell r="BD27" t="str">
            <v>n/a</v>
          </cell>
          <cell r="BE27" t="str">
            <v>n/a</v>
          </cell>
          <cell r="BF27" t="str">
            <v>n/a</v>
          </cell>
          <cell r="BG27">
            <v>0</v>
          </cell>
          <cell r="BH27">
            <v>0</v>
          </cell>
          <cell r="BI27" t="str">
            <v>n/a</v>
          </cell>
          <cell r="BJ27" t="str">
            <v>n/a</v>
          </cell>
          <cell r="BK27" t="str">
            <v>(1) Not disclosed.</v>
          </cell>
          <cell r="BL27" t="str">
            <v>N/A</v>
          </cell>
          <cell r="BM27" t="str">
            <v>n/a</v>
          </cell>
          <cell r="BN27" t="str">
            <v>n/a</v>
          </cell>
          <cell r="BO27" t="str">
            <v>n/a</v>
          </cell>
          <cell r="BP27" t="str">
            <v>n/a</v>
          </cell>
          <cell r="BQ27" t="str">
            <v>n/a</v>
          </cell>
          <cell r="BR27" t="str">
            <v>n/a</v>
          </cell>
          <cell r="BS27">
            <v>25</v>
          </cell>
          <cell r="BT27">
            <v>25</v>
          </cell>
          <cell r="BU27">
            <v>0</v>
          </cell>
          <cell r="BV27" t="str">
            <v>(1) LG Electronics discloses having a policy that "[s]uppliers shall not require workers to pay recruiting fees." However, it does not disclose who should bear the costs of the recruitment fees.
(2) Not disclosed.</v>
          </cell>
          <cell r="BW27" t="str">
            <v>(1) LG Electronics Inc. (2018), "LGE Supplier Code of Conduct v 3.0", https://www.lg.com/global/pdf/business-partner/LGE%20Supplier%20CoC_Eng_v3.0(2018)_Eng%20final.pdf, p. 1.</v>
          </cell>
          <cell r="BX27" t="str">
            <v>n/a</v>
          </cell>
          <cell r="BY27" t="str">
            <v>n/a</v>
          </cell>
          <cell r="BZ27" t="str">
            <v>n/a</v>
          </cell>
          <cell r="CA27" t="str">
            <v>n/a</v>
          </cell>
          <cell r="CB27" t="str">
            <v>n/a</v>
          </cell>
          <cell r="CC27" t="str">
            <v>n/a</v>
          </cell>
          <cell r="CD27" t="str">
            <v>n/a</v>
          </cell>
          <cell r="CE27" t="str">
            <v>n/a</v>
          </cell>
          <cell r="CF27" t="str">
            <v>n/a</v>
          </cell>
          <cell r="CG27" t="str">
            <v>n/a</v>
          </cell>
          <cell r="CH27" t="str">
            <v>n/a</v>
          </cell>
          <cell r="CI27" t="str">
            <v>n/a</v>
          </cell>
          <cell r="CJ27" t="str">
            <v>n/a</v>
          </cell>
          <cell r="CK27" t="str">
            <v>n/a</v>
          </cell>
          <cell r="CL27" t="str">
            <v>n/a</v>
          </cell>
          <cell r="CM27" t="str">
            <v>n/a</v>
          </cell>
          <cell r="CN27" t="str">
            <v>n/a</v>
          </cell>
          <cell r="CO27" t="str">
            <v>n/a</v>
          </cell>
          <cell r="CP27">
            <v>0</v>
          </cell>
          <cell r="CQ27">
            <v>0</v>
          </cell>
          <cell r="CR27" t="str">
            <v>n/a</v>
          </cell>
          <cell r="CS27" t="str">
            <v>n/a</v>
          </cell>
          <cell r="CT27">
            <v>0</v>
          </cell>
          <cell r="CU27" t="str">
            <v xml:space="preserve">(1) and (4) Not disclosed. </v>
          </cell>
          <cell r="CV27" t="str">
            <v>N/A</v>
          </cell>
          <cell r="CW27">
            <v>10</v>
          </cell>
          <cell r="CX27">
            <v>10</v>
          </cell>
          <cell r="CY27" t="str">
            <v>n/a</v>
          </cell>
          <cell r="CZ27" t="str">
            <v>n/a</v>
          </cell>
          <cell r="DA27">
            <v>0</v>
          </cell>
          <cell r="DB27" t="str">
            <v>n/a</v>
          </cell>
          <cell r="DC27" t="str">
            <v>(1) LG Electronics' supplier code states in relation to "worker feedback, grievance and improvement" that "suppliers shall evaluate employees' level of understanding the code, collect their opinions and non-conformances, and improve relevant procedure including grievance handling for practical implementation." However, no mechanism seems to be available for workers' respresentatives such as unions or local NGOs.
(4) Not disclosed.</v>
          </cell>
          <cell r="DD27" t="str">
            <v>(1) LG Electronics Inc. (2018), "LGE Supplier Code of Conduct v 3.0", https://www.lg.com/global/pdf/business-partner/LGE%20Supplier%20CoC_Eng_v3.0(2018)_Eng%20final.pdf, p. 6.</v>
          </cell>
          <cell r="DE27" t="str">
            <v>n/a</v>
          </cell>
          <cell r="DF27" t="str">
            <v>n/a</v>
          </cell>
          <cell r="DG27" t="str">
            <v>n/a</v>
          </cell>
          <cell r="DH27" t="str">
            <v>n/a</v>
          </cell>
          <cell r="DI27" t="str">
            <v>n/a</v>
          </cell>
          <cell r="DJ27" t="str">
            <v>n/a</v>
          </cell>
          <cell r="DK27" t="str">
            <v>n/a</v>
          </cell>
          <cell r="DL27" t="str">
            <v>n/a</v>
          </cell>
          <cell r="DM27" t="str">
            <v>n/a</v>
          </cell>
          <cell r="DN27" t="str">
            <v>n/a</v>
          </cell>
          <cell r="DO27" t="str">
            <v>n/a</v>
          </cell>
          <cell r="DP27" t="str">
            <v>n/a</v>
          </cell>
          <cell r="DQ27" t="str">
            <v>n/a</v>
          </cell>
          <cell r="DR27" t="str">
            <v>n/a</v>
          </cell>
          <cell r="DS27" t="str">
            <v>n/a</v>
          </cell>
          <cell r="DT27" t="str">
            <v>n/a</v>
          </cell>
          <cell r="DU27" t="str">
            <v>n/a</v>
          </cell>
          <cell r="DV27" t="str">
            <v>n/a</v>
          </cell>
          <cell r="DW27" t="str">
            <v>n/a</v>
          </cell>
          <cell r="DX27" t="str">
            <v>n/a</v>
          </cell>
          <cell r="DY27" t="str">
            <v>n/a</v>
          </cell>
          <cell r="DZ27" t="str">
            <v>n/a</v>
          </cell>
          <cell r="EA27" t="str">
            <v>n/a</v>
          </cell>
          <cell r="EB27">
            <v>1</v>
          </cell>
          <cell r="EC27">
            <v>0</v>
          </cell>
          <cell r="ED27">
            <v>0</v>
          </cell>
          <cell r="EE27" t="str">
            <v>N/A</v>
          </cell>
          <cell r="EF27" t="str">
            <v>(1) Not disclosed.</v>
          </cell>
          <cell r="EG27" t="str">
            <v>N/A</v>
          </cell>
          <cell r="EH27" t="str">
            <v>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LG 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v>
          </cell>
          <cell r="EI27">
            <v>0</v>
          </cell>
          <cell r="EJ27">
            <v>0</v>
          </cell>
          <cell r="EK27">
            <v>0</v>
          </cell>
          <cell r="EL27" t="str">
            <v>(2)-(4) The company did not respond to the allegation.</v>
          </cell>
          <cell r="EM27" t="str">
            <v>N/A</v>
          </cell>
        </row>
        <row r="28">
          <cell r="A28" t="str">
            <v>Samsung Electronics Co. Ltd.</v>
          </cell>
          <cell r="B28">
            <v>309.60737999999998</v>
          </cell>
          <cell r="C28" t="str">
            <v>South Korea</v>
          </cell>
          <cell r="D28" t="str">
            <v>Asia</v>
          </cell>
          <cell r="E28">
            <v>2016</v>
          </cell>
          <cell r="F28" t="str">
            <v>Yes</v>
          </cell>
          <cell r="G28" t="str">
            <v>KRX:5930</v>
          </cell>
          <cell r="H28">
            <v>100</v>
          </cell>
          <cell r="I28">
            <v>100</v>
          </cell>
          <cell r="J28" t="str">
            <v xml:space="preserve">Samsung states that it is dedicated to respecting and protecting human rights, and supports efforts to combat slavery and human trafficking in global supply chains. Samsung discloses that its policies demonstrate its commitment to responsible work practices including those related to slavery and forced labor. </v>
          </cell>
          <cell r="K28" t="str">
            <v xml:space="preserve">Samsung (2019), "Modern Slavery Act Statement 2018", https://images.samsung.com/is/content/samsung/p5/uk/pdf/SEUK_Modern_Slavery_Statement_2018_Signed_0407.pdf. Accessed 12 September 2019. </v>
          </cell>
          <cell r="L28">
            <v>90</v>
          </cell>
          <cell r="M28">
            <v>10</v>
          </cell>
          <cell r="N28">
            <v>20</v>
          </cell>
          <cell r="O28">
            <v>20</v>
          </cell>
          <cell r="P28">
            <v>20</v>
          </cell>
          <cell r="Q28">
            <v>20</v>
          </cell>
          <cell r="R28" t="str">
            <v xml:space="preserve">(1) The company discloses a supplier code of conduct which prohibits forced labor, child labor, and discrimination. The supplier code protects the right to freedom of association and collective bargaining, but limits this to conformance with local law. 
(2) Yes. Home &gt; About Us &gt; Sustainability &gt; Report &amp; Policy.
(3) Samsung states that it updates its supplier code of conduct to reflect the latest version of the RBA code of conduct (version 6.0) and revised international standards. The current code is version 3. 
(4) The code is included in supplier contracts. The company also states that it conducts training to help suppliers comply with the supplier code. 
(5) The supplier code states that suppliers must "support and monitor sub-suppliers' compliance with this code." </v>
          </cell>
          <cell r="S28" t="str">
            <v xml:space="preserve">Samsung (2018), "Samsung Electronics Supplier Code of Conduct", https://images.samsung.com/is/content/samsung/p5/uk/aboutsamsung/1_Samsung-Electronics-Supplier-Code-of-Conduct_ver3.0_180321.pdf. Accessed 18 August 2019. 
(4) Samsung (2019), "Sustainability Report 2019", https://images.samsung.com/is/content/samsung/p5/uk/pdf/SustainabilityReport2019v2-en.pdf, pp. 90-91. Accessed 18 September 2019. </v>
          </cell>
          <cell r="T28">
            <v>100</v>
          </cell>
          <cell r="U28">
            <v>50</v>
          </cell>
          <cell r="V28">
            <v>50</v>
          </cell>
          <cell r="W28" t="str">
            <v>(1) The company reports that it has a "dedicated organization responsible for managing our supply chain from every angle" and gives particular attention to lower-tier suppliers.
It also states that it has appointed a Global Director for Labor and Human Rights as of 2018, which is a new role introduced to strengthen the company's relationships with key policymakers, "and to support Human Resources and other business departments in driving corporate and supply chain improvements." 
[Samsung also reports that it has a Global Labor Issue Committee which meet biweekly to discuss human rights related issues. It is not clear that this relates to supply chains.]
(2) Samsung reports that its board of directors has a corporate social responsibility committee. It also reports that it has established a Governance Committee, which is an extension of the CSR committee. It states that the Governance Committee consists of six independent directors. The company also discloses a CSR Risk Management Council which it states will strengthen board oversight of risk response and management. It reports that the council includes independent directors and they meet quarterly to discuss non-financial risks including labor and human rights. It states the CSR Risk Management Council come under the Governance Committee. 
Samsung discloses that the Governance Committee is responsible for any matters related to corporate social responsibility, "gives guidance on important policies and the Committee oversees our supply chain operations."</v>
          </cell>
          <cell r="X28" t="str">
            <v xml:space="preserve">(1) *Samsung (2019), "Sustainability Report 2019", https://images.samsung.com/is/content/samsung/p5/uk/pdf/SustainabilityReport2019v2-en.pdf, p. 91, [p. 78]. Accessed 18 September 2019. 
*Samsung (2019), "Modern Slavery Act Statement 2018", https://images.samsung.com/is/content/samsung/p5/uk/pdf/SEUK_Modern_Slavery_Statement_2018_Signed_0407.pdf, p. 2. Accessed 12 September 2019. 
(2) *Samsung (2019), "Sustainability Report 2019", p. 7 and 112.
*Samsung (2020) "Additional Disclosure," https://www.business-humanrights.org/sites/default/files/2020-02%20KnowTheChain%20Addional%20Disclosure%20-%20Samsung.pdf, p. 2. Accessed 7 February 2020. 
*Samsung, "Governance Committee," https://www.samsung.com/global/ir/governance-csr/board-committee/governance/. Accessed 10 February 2020.  </v>
          </cell>
          <cell r="Y28">
            <v>75</v>
          </cell>
          <cell r="Z28">
            <v>30</v>
          </cell>
          <cell r="AA28">
            <v>15</v>
          </cell>
          <cell r="AB28">
            <v>30</v>
          </cell>
          <cell r="AC28" t="str">
            <v>(1) Samsung reports that staff at its headquarters are trained on human rights issues including forced labor, and including procurement staff.  
Samsung states that to raise its employees' awareness of labor and human rights, it has developed regional training programs that take into account cultural characteristics for its overseas production worksites. 
The company discloses it has trained compliance management officers on on-site inspection manuals including those which assess for forced labor. 
(2) Samsung discloses that it helps its suppliers to comply with the supplier code "by organizing regular training sessions". 
The company also reports that following an investigation of all its Malaysian suppliers, it "provided education for the entire suppliers' management and working groups" to prevent the recurrence of charging recruitment fees and withholding identification documents. 
It also reports that it has trained "top management and Human Resources officers of our worksites, suppliers and labor supply agencies" on its policies and guidelines.
It does not disclose the percentage of first-tier suppliers included in its training activities. 
(3) Samsung states that it provides training courses to its first-tier suppliers and provides them with training materials "so that they can cascade their supply chain policies that address forced labor in their own supply chains and/or trains lower-tier suppliers on such policies." It states that this most recently took place in Vietnam in October 2019, for 156 partners. 
It also notes that its "supplier management approach extends to second-tier suppliers based in Korea." 
[Samsung discloses that its key suppliers (which represent 34% of its supply chain and 92% of its procurement spend) receive extra support including a capacity building program, however it is unclear whether this includes supporting suppliers in managing labor conditions in their own supply chains. It also states that "to manage second-tier suppliers, we clearly define first-tier suppliers' responsibilities regarding the working conditions within sub-suppliers" and encourages them to ensure compliance at sub-suppliers.]</v>
          </cell>
          <cell r="AD28" t="str">
            <v xml:space="preserve">(1) *Samsung (2018), "Additional Disclosure", https://www.business-humanrights.org/sites/default/files/2018-04%20KTC%20ICT_Additional%20disclosure%20Samsung.pdf. Accessed 18 September 2019. 
*Samsung (2019), "Sustainability Report 2019", https://images.samsung.com/is/content/samsung/p5/uk/pdf/SustainabilityReport2019v2-en.pdf, p. 77. Accessed 18 September 2019. 
*Samsung (2020) "Additional Disclosure," https://www.business-humanrights.org/sites/default/files/2020-02%20KnowTheChain%20Addional%20Disclosure%20-%20Samsung.pdf, p. 3. Accessed 7 February 2020. 
(2) *Samsung (2019), "Sustainability Report 2019", p. 90 and 97. 
*Samsung (2020) "Additional Disclosure," p. 3. 
(3) *Samsung (2020) "Additional Disclosure," p. 3. 
*Samsung (2019), "Sustainability Report 2019", p. 92. </v>
          </cell>
          <cell r="AE28">
            <v>100</v>
          </cell>
          <cell r="AF28">
            <v>50</v>
          </cell>
          <cell r="AG28">
            <v>50</v>
          </cell>
          <cell r="AH28" t="str">
            <v xml:space="preserve">(1) Samsung discloses that in 2016 it worked to develop guidelines for apprenticeship training in India, with BSR and an Indian NGO "Partners in Change." The guidelines also apply to Samsung's suppliers in India. The guidelines define the minimum age, the apprenticeship terms, and working hours.
The company also discloses that it has collaborated with the International Organization for Migration (IOM) to "provide training on ethical recruitment and fair labor practice to its staff, local suppliers and other business partners in Malaysia." It refers to an example of a workshop hosted in Hungary with the IOM on ethical recruitment and modern slavery which included local supplier participants. 
The company also states it "plays an active role in techUK's work on human rights and modern slavery, informing and influencing UK government officials and civil society groups through the sustainable supply chain group." 
(2) The company is a member of the Responsible Business Alliance. The company also discloses that it worked with BSR to develop its Migrant Worker Guidelines in 2016, which includes a commitment to eradicating forced labor, excessive commissions for employment, and discrimination against migrant workers.  
Samsung also reports that it is a member of the Responsible Labor Initiative and reports that this focuses on the rights of workers vulnerable to forced labor in supply chains. </v>
          </cell>
          <cell r="AI28" t="str">
            <v>(1) *Samsung, "Responsible Labor Practice", https://www.samsung.com/uk/aboutsamsung/sustainability/responsible-labor-practice/. Accessed 18 September 2019. 
*Samsung (2016), "Guidelines for Apprenticeship Training", https://images.samsung.com/is/content/samsung/p5/uk/aboutsamsung/samsung-guidelines-for-apprenticeship-training-in-india_en.pdf. Accessed 18 September 2019. 
*Samsung (2019), "Modern Slavery Act Statement 2018", https://images.samsung.com/is/content/samsung/p5/uk/pdf/SEUK_Modern_Slavery_Statement_2018_Signed_0407.pdf, p. 4. Accessed 12 September 2019. 
*Samsung (2020) "Additional Disclosure," https://www.business-humanrights.org/sites/default/files/2020-02%20KnowTheChain%20Addional%20Disclosure%20-%20Samsung.pdf, p. 4 and 11. Accessed 7 February 2020. 
(2) *Samsung (2019), "Modern Slavery Act Statement 2018", p. 4. 
*Samsung, "Responsible Labor Practice."</v>
          </cell>
          <cell r="AJ28">
            <v>87.5</v>
          </cell>
          <cell r="AK28">
            <v>25</v>
          </cell>
          <cell r="AL28">
            <v>25</v>
          </cell>
          <cell r="AM28">
            <v>12.5</v>
          </cell>
          <cell r="AN28">
            <v>25</v>
          </cell>
          <cell r="AO28" t="str">
            <v xml:space="preserve">(1) Samsung discloses a list of the names and addresses of its suppliers comprising 80% of its transaction volume (it reports that this includes those suppliers which agree to be disclosed). 
(2) The company provides a link to its smelter and refiner list.
(3) The company is a member of the Responsible Mineral Initiative and as such works on tracing its raw materials. It provides a smelter and refiner list of 3TG suppliers, but this does not include sourcing countries. Samsung does not disclose the sourcing countries of materials at risk of forced labor and human trafficking. 
(4) Samsung discloses that the number of workers at its first-tier suppliers is 3,700,000. It reports that of these, 1.7% are migrant workers, and 3% are pregnant workers. </v>
          </cell>
          <cell r="AP28" t="str">
            <v xml:space="preserve">(1) Samsung, "Supplier List", https://www.samsung.com/uk/aboutsamsung/sustainability/supply-chain/. Accessed 12 September 2019. 
(2) Samsung, "Smelter and Refiner list in Samsung's supply chain," https://www.samsung.com/us/smg/content/dam/s7/home/aboutsamsung-051319/082219/Smelter_and_Refiner_List_in_Samsung_supply_chain(2018)_F.pdf. Accessed 7 February 2020. 
(3) Samsung (2019), "Sustainability Report 2019", https://images.samsung.com/is/content/samsung/p5/uk/pdf/SustainabilityReport2019v2-en.pdf, p. 98. Accessed 18 September 2019. 
(4) *Samsung (2020) "Additional Disclosure," https://www.business-humanrights.org/sites/default/files/2020-02%20KnowTheChain%20Addional%20Disclosure%20-%20Samsung.pdf. Accessed 7 February 2020. </v>
          </cell>
          <cell r="AQ28">
            <v>50</v>
          </cell>
          <cell r="AR28">
            <v>25</v>
          </cell>
          <cell r="AS28">
            <v>25</v>
          </cell>
          <cell r="AT28" t="str">
            <v xml:space="preserve">(1) Samsung reports that in 2018 it conducted an investigation of all its first-tier suppliers in Malaysia. It states that it took an especially close look at recruitment fees and identification documents, and dormitories. It states this covered 17 suppliers.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4.3.2)
The company does not disclose further detail on a supply chain risk assessment. 
[The company undertook a human rights impact assessment in Vietnam but for its own operations only, and did not appear to include its supply chain.]
(2) Samsung identifies migrant workers in Malaysia as particularly at risk of forced labor. 
It does not disclose risks in multiple tiers of its supply chains identified through risk assessments (beyond audits and allegations brought to the company). </v>
          </cell>
          <cell r="AU28" t="str">
            <v xml:space="preserve">(1) *Samsung (2019), "Sustainability Report 2019", https://images.samsung.com/is/content/samsung/p5/uk/pdf/SustainabilityReport2019v2-en.pdf, p. 97. Accessed 18 September 2019. 
*Samsung (2017), "Sustainability Report 2017", https://images.samsung.com/is/content/samsung/p5/uk/aboutsamsung/2017/pdf/about-us-sustainability-report-and-policy-sustainability-report-2017-en.pdf, p. 82. Accessed 19 September 2019.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p. 5. Accessed 7 February 2020. 
(2) Samsung (2019), "Modern Slavery Act Statement 2018", https://images.samsung.com/is/content/samsung/p5/uk/pdf/SEUK_Modern_Slavery_Statement_2018_Signed_0407.pdf, p. 7. Accessed 12 September 2019. </v>
          </cell>
          <cell r="AV28">
            <v>62.5</v>
          </cell>
          <cell r="AW28">
            <v>12.5</v>
          </cell>
          <cell r="AX28">
            <v>25</v>
          </cell>
          <cell r="AY28">
            <v>25</v>
          </cell>
          <cell r="AZ28">
            <v>0</v>
          </cell>
          <cell r="BA28" t="str">
            <v xml:space="preserve">(1) The company is a steering committee member of the Responsible Mineral Initiative, and discloses that it collaborates with industry on governance standards for responsible minerals. Additionally, it states that it uses the OECD due diligence guidance for responsible supply chains of minerals in the sourcing of minerals. It reports that its suppliers only do business with RMAP certified smelters as of 2018. However, it does not disclose detail of how it addresses forced labor risks in raw material sourcing.
Samsung also discloses that it is engaged in Cobalt for development, which seeks to improve mining conditions (including living and working conditions), but does not disclose how this initiative addresses forced labor. 
[The company states that its first-tier suppliers are required to sign contracts with second-tier suppliers requiring them to adhere to its policies, but does not disclose how this addresses  the raw material level of its supply chains.] 
(2) Samsung reports that it analyzes data on its suppliers production capacity and volume "to generate data on estimated overtime work as a way to preemptively manage work hours."
(3) Samsung states that high performers in supplier evaluations are granted incentives "including the preferential transaction allocations for the following year and an opportunity to join capability building initiatives." In its 2020 additional disclosure it states that the scheme includes eight evaluation criteria, which includes a "law (social)" category, which includes labor and human rights. 
The company discloses that it designates "key suppliers" as those with high transaction volume and business importance - these receive "extensive support, including a priority for contract renewals, more transaction allocations, a capacity building program and on-site services to improve their work environment." It states that key suppliers account for 34% of its supply chain and 92% of its procurement spend. 
(4) Not disclosed. </v>
          </cell>
          <cell r="BB28" t="str">
            <v>(1) *Samsung (2019), "Sustainability Report 2019", https://images.samsung.com/is/content/samsung/p5/uk/pdf/SustainabilityReport2019v2-en.pdf, p. 98 and 6. Accessed 18 September 2019. 
*Samsung (2020) "Additional Disclosure," https://www.business-humanrights.org/sites/default/files/2020-02%20KnowTheChain%20Addional%20Disclosure%20-%20Samsung.pdf, p. 7. Accessed 7 February 2020.
*Samsung (2019), "Samsung Electronics and Partners Kick Off “Cobalt for Development” Project to Promote Responsible Artisanal Cobalt Mining in the Democratic Republic of Congo," https://news.samsung.com/global/samsung-electronics-and-partners-kick-off-cobalt-for-development-project-to-promote-responsible-artisanal-cobalt-mining-in-the-democratic-republic-of-congo. Accessed 10 February 2020.
(2) Samsung (2017), "Sustainability Report 2017", https://images.samsung.com/is/content/samsung/p5/uk/aboutsamsung/2017/pdf/about-us-sustainability-report-and-policy-sustainability-report-2017-en.pdf, p. 82. Accessed 19 September 2019. 
(3) *Samsung (2019), "Sustainability Report 2019", p. 92.
*Samsung (2020) "Additional Disclosure," p. 7.</v>
          </cell>
          <cell r="BC28">
            <v>100</v>
          </cell>
          <cell r="BD28">
            <v>100</v>
          </cell>
          <cell r="BE28" t="str">
            <v>Samsung discloses that it evaluates candidate suppliers on five criteria including labor and human rights. It reports that only those who score at least 80 points (out of 100) will qualify. It states that for the labor and human rights criteria, it uses a checklist of RBA standards. It also reports that "to identify the actual conditions of candidate suppliers, our in-house experts conduct on-site visits to suppliers." It reports that in 2019, of those candidate suppliers which were assessed, 18% did not meet its standards.</v>
          </cell>
          <cell r="BF28" t="str">
            <v xml:space="preserve">*Samsung (2019), "Sustainability Report 2019", https://images.samsung.com/is/content/samsung/p5/uk/pdf/SustainabilityReport2019v2-en.pdf, p. 91. Accessed 18 September 2019. 
*Samsung (2020) "Additional Disclosure," https://www.business-humanrights.org/sites/default/files/2020-02%20KnowTheChain%20Addional%20Disclosure%20-%20Samsung.pdf. Accessed 7 February 2020. </v>
          </cell>
          <cell r="BG28">
            <v>45</v>
          </cell>
          <cell r="BH28">
            <v>15</v>
          </cell>
          <cell r="BI28">
            <v>15</v>
          </cell>
          <cell r="BJ28">
            <v>15</v>
          </cell>
          <cell r="BK28" t="str">
            <v xml:space="preserve">(1) Samsung states that its "standard supplier contract signed with first-tier suppliers stipulates abiding by…the Samsung Electronics Supplier Code of Conduct, and international human rights standards." The code addresses ILO core labor standards, but limit the right to freedom of association to conformance with local law only. The contract language is not disclosed. 
(2) The company reports that 100% of its contracts with suppliers include these standards.  The code addresses ILO core labor standards, but limit the right to freedom of association to conformance with local law only. 
(3) Samsung also reports that "first-tier suppliers are required to sign a standard contract form with second-tier suppliers" which it states includes the same level of compliance that it asks of its first-tier suppliers. The code addresses ILO core labor standards, but limit the right to freedom of association to conformance with local law only. </v>
          </cell>
          <cell r="BL28" t="str">
            <v>(1) Samsung (2019), "Sustainability Report 2019", https://images.samsung.com/is/content/samsung/p5/uk/pdf/SustainabilityReport2019v2-en.pdf, p. 91. Accessed 18 September 2019. 
(2) *Samsung (2020) "Additional Disclosure," https://www.business-humanrights.org/sites/default/files/2020-02%20KnowTheChain%20Addional%20Disclosure%20-%20Samsung.pdf. Accessed 7 February 2020. 
(3) Samsung (2019), "Sustainability Report 2019", p. 92.</v>
          </cell>
          <cell r="BM28">
            <v>30</v>
          </cell>
          <cell r="BN28">
            <v>15</v>
          </cell>
          <cell r="BO28">
            <v>15</v>
          </cell>
          <cell r="BP28">
            <v>0</v>
          </cell>
          <cell r="BQ28" t="str">
            <v xml:space="preserve">(1) Samsung's migrant worker guidelines state that suppliers should seek to hire migrant workers directly "whenever possible." However, it does not disclose evidence that this policy provision has been implemented. 
(2) Samsung's guide to its supplier code of conduct states that the guide is applicable to its first-tier suppliers, their supply chain, and subcontractors "including labor dispatch agencies." A labor dispatch agency is defined as a company hiring, providing, or managing workers for suppliers. In its 2020 additional disclosure, the company states that "labor dispatch agency" includes both recruitment and employment agencies. 
The company's migrant worker guidelines also state that "these guidelines apply to supplier's worksites and recruitment agencies which are used to select, recruit and manage migrant workers to arrange transport for migrant workers to suppliers." However the supplier code of conduct limits the right to freedom of association to conformance with local law. 
(3) Not disclosed. Samsung reports that it is aware that a significant share of its suppliers work through recruitment agencies in Malaysia. It does not disclose further detail. </v>
          </cell>
          <cell r="BR28" t="str">
            <v xml:space="preserve">(1) Samsung (2018), "Samsung Electronics Supplier Code of Conduct Guide," https://images.samsung.com/is/content/samsung/p5/uk/aboutsamsung/2_Samsung-Electronics-Supplier-Code-of-Conduct-Guide_ver3.0_180321.pdf, p. 156. Accessed 19 September 2019. 
(2) *Samsung (2018), "Samsung Electronics Supplier Code of Conduct Guide," https://images.samsung.com/is/content/samsung/p5/uk/aboutsamsung/2_Samsung-Electronics-Supplier-Code-of-Conduct-Guide_ver3.0_180321.pdf, p. 4 and 155.
*Samsung (2018), "Additional Disclosure", https://www.business-humanrights.org/sites/default/files/2018-04%20KTC%20ICT_Additional%20disclosure%20Samsung.pdf. Accessed 18 September 2019. 
*Samsung (2020) "Additional Disclosure," https://www.business-humanrights.org/sites/default/files/2020-02%20KnowTheChain%20Addional%20Disclosure%20-%20Samsung.pdf. Accessed 7 February 2020. </v>
          </cell>
          <cell r="BS28">
            <v>100</v>
          </cell>
          <cell r="BT28">
            <v>50</v>
          </cell>
          <cell r="BU28">
            <v>50</v>
          </cell>
          <cell r="BV28" t="str">
            <v xml:space="preserve">(1) Samsung's supplier code states that "suppliers or labor dispatch agencies shall not receive deposits or fees (e.g. recruitment or hiring fees) from workers." It does not state who should pay such fees.
The company's migrant worker guidelines, which set out minimum requirements for the recruitment process of migrant workers in Samsung's own operations and for its suppliers, state that "migrant workers shall not be responsible for paying any fees or expenses in connection with securing employment." It sets out a list of fees which are payable by the supplier, and that the supplier shall pay such fees after the employment offer has been accepted in writing.
The guidelines also state that suppliers should have direct contracts with recruitment agencies, and that those contracts must stipulate that recruitment fees cannot be charged to workers. 
(2) Samsung discloses that following discovering recruitment fee payments at a supplier in Malaysia, it agreed corrective action plans with the suppliers including that they repay the recruitment fees. 
The company also states in its 2018 additional disclosure that its migrant worker guidelines establish that recruitment fees must be reimbursed, and that workers have been reimbursed by suppliers in several cases. </v>
          </cell>
          <cell r="BW28" t="str">
            <v xml:space="preserve">Samsung (2016), "Samsung Migrant Worker Guidelines," https://images.samsung.com/is/content/samsung/p5/uk/aboutsamsung/7_Samsung-Migrant-Worker-Guidelines.pdf, p. 3. Accessed 18 September 2019. 
(2) *Samsung (2019), "Modern Slavery Act Statement 2018", https://images.samsung.com/is/content/samsung/p5/uk/pdf/SEUK_Modern_Slavery_Statement_2018_Signed_0407.pdf, p. 7. Accessed 12 September 2019. 
*Samsung (2018), "Additional Disclosure", https://www.business-humanrights.org/sites/default/files/2018-04%20KTC%20ICT_Additional%20disclosure%20Samsung.pdf. Accessed 18 September 2019. </v>
          </cell>
          <cell r="BX28">
            <v>75</v>
          </cell>
          <cell r="BY28">
            <v>25</v>
          </cell>
          <cell r="BZ28">
            <v>50</v>
          </cell>
          <cell r="CA28" t="str">
            <v>(1) The company's migrant worker guidelines state that suppliers should conduct appropriate due diligence and monitoring to screen and manage recruitment agencies. However, the company does not provide further details on implementation.
[In 2016, the company reported that it had begun conducting on-site inspections of migrant worker practices at recruitment agencies and suppliers in Thailand and Malaysia, however it is unclear whether this related to recruitment agencies used by its suppliers.]
(2) The company reports that in 2017 it translated its migrant worker survey into ten languages including Bangladesh, Cambodian, Indonesian, Nepali, Vietnamese, and Myanmar. It reports that it distributed the survey to all of its worksites to identify risks workers are facing, and to supplier sites in several countries. (also see 2.2.2)</v>
          </cell>
          <cell r="CB28" t="str">
            <v xml:space="preserve">(1-2) *Samsung (2018), "Samsung Electronics Supplier Code of Conduct Guide," https://images.samsung.com/is/content/samsung/p5/uk/aboutsamsung/2_Samsung-Electronics-Supplier-Code-of-Conduct-Guide_ver3.0_180321.pdf, pp. 163. Accessed 19 September 2019. 
*Samsung (2017), "Sustainability Report 2017", https://images.samsung.com/is/content/samsung/p5/uk/aboutsamsung/2017/pdf/about-us-sustainability-report-and-policy-sustainability-report-2017-en.pdf, p. 82. Accessed 19 September 2019. </v>
          </cell>
          <cell r="CC28">
            <v>60</v>
          </cell>
          <cell r="CD28">
            <v>30</v>
          </cell>
          <cell r="CE28">
            <v>30</v>
          </cell>
          <cell r="CF28">
            <v>0</v>
          </cell>
          <cell r="CG28" t="str">
            <v xml:space="preserve">(1) Samsung's supplier code states that "labor conditions must be provided in written form to the workers in the language they are able to understand." Furthermore, the company's migrant worker guidelines provide a list of the content that contracts must include. The guidelines also state that suppliers should conduct pre-departure and post-arrival training for migrant workers before they leave the sending country and once they arrive in the receiving country. 
(2) Samsung's supplier code states that workers must not be required to surrender their identification as a condition of employment. It reports that it has required corrective actions where it found passport retention at supplier facilities in Malaysia, which included that "passports were not kept by the employer without consent." [This gives an indication that the policy is being implemented in practice.]
(3) Not disclosed. Samsung states it has required corrective actions where it has found passport retention and recruitment fee non-compliances at supplier facilities in Malaysia, but does not disclose any details of outcomes. The company also reports "responding to concerns about infringements to our migrant worker guidelines in Malaysia we provided additional capacity building for suppliers and subcontractors to ensure migrant worker rights were protected." In its 2020 additional disclosure, it reports that it found some workers wanted their passports to be retained for safekeeping and that it set up a process whereby workers would give written consent. However the instance referred to in Malaysia appears to refer to the company's own operations, rather than its suppliers'. </v>
          </cell>
          <cell r="CH28" t="str">
            <v xml:space="preserve">(1-2) Samsung (2018), "Samsung Electronics Supplier Code of Conduct Guide," https://images.samsung.com/is/content/samsung/p5/uk/aboutsamsung/2_Samsung-Electronics-Supplier-Code-of-Conduct-Guide_ver3.0_180321.pdf, pp. 157-158. Accessed 19 September 2019. 
(3) *Samsung (2019), "Modern Slavery Act Statement 2018", https://images.samsung.com/is/content/samsung/p5/uk/pdf/SEUK_Modern_Slavery_Statement_2018_Signed_0407.pdf, p. 7 and 8. Accessed 12 September 2019. 
*Samsung (2020) "Additional Disclosure," https://www.business-humanrights.org/sites/default/files/2020-02%20KnowTheChain%20Addional%20Disclosure%20-%20Samsung.pdf, p. 11. Accessed 7 February 2020. </v>
          </cell>
          <cell r="CI28">
            <v>25</v>
          </cell>
          <cell r="CJ28">
            <v>25</v>
          </cell>
          <cell r="CK28">
            <v>0</v>
          </cell>
          <cell r="CL28">
            <v>0</v>
          </cell>
          <cell r="CM28">
            <v>0</v>
          </cell>
          <cell r="CN28" t="str">
            <v xml:space="preserve">(1) Samsung's migrant worker guidelines state that suppliers should conduct pre-departure and post-arrival training for migrant workers before they leave the sending country and once they arrive in the receiving country, including training on their rights and the company's policies. 
(2) Not disclosed. The company states that it hosts a compliance week twice annually for suppliers and provide training on labor rights. However it is not clear that this is given to suppliers' workers rather than management. In addition it states that during supplier trainings it also trains "a selected group of employees so they themselves can give the training to other employees." However, it is unclear whether this is taken up, i.e., whether suppliers' workers have been trained.
(3) Not disclosed. It reports that it conducted training on migrant worker guidelines for suppliers, and that participants reported understanding the policy following the training, but this appears to be for supplier management rather than workers. 
(4) Not disclosed. 
The company discloses engaging in Cobalt for Development, but it is not clear how it engages with workers directly on the topic of their labor rights. In addition, it reports that it launched a financial literacy project for suppliers' workers but does not disclose any focus on labor rights. </v>
          </cell>
          <cell r="CO28" t="str">
            <v xml:space="preserve">*Samsung (2018), "Samsung Electronics Supplier Code of Conduct Guide," https://images.samsung.com/is/content/samsung/p5/uk/aboutsamsung/2_Samsung-Electronics-Supplier-Code-of-Conduct-Guide_ver3.0_180321.pdf, pp. 157-158. Accessed 19 September 2019. 
*Samsung (2020) "Additional Disclosure," https://www.business-humanrights.org/sites/default/files/2020-02%20KnowTheChain%20Addional%20Disclosure%20-%20Samsung.pdf, p. 12. Accessed 7 February 2020. </v>
          </cell>
          <cell r="CP28">
            <v>0</v>
          </cell>
          <cell r="CQ28">
            <v>0</v>
          </cell>
          <cell r="CR28">
            <v>0</v>
          </cell>
          <cell r="CS28">
            <v>0</v>
          </cell>
          <cell r="CT28">
            <v>0</v>
          </cell>
          <cell r="CU28" t="str">
            <v>Not disclosed.
The company's migrant worker guidelines state that migrant workers shall have the right to freely join a trade union, but the right is limited to conformance with applicable local laws and regulations, and the company does not report on how it is implementing this provision.</v>
          </cell>
          <cell r="CV28" t="str">
            <v xml:space="preserve">Samsung (2016), "Samsung Migrant Worker Guidelines," https://images.samsung.com/is/content/samsung/p5/uk/aboutsamsung/7_Samsung-Migrant-Worker-Guidelines.pdf, p. 9. Accessed 18 September 2019. </v>
          </cell>
          <cell r="CW28">
            <v>70</v>
          </cell>
          <cell r="CX28">
            <v>20</v>
          </cell>
          <cell r="CY28">
            <v>20</v>
          </cell>
          <cell r="CZ28">
            <v>0</v>
          </cell>
          <cell r="DA28">
            <v>20</v>
          </cell>
          <cell r="DB28">
            <v>10</v>
          </cell>
          <cell r="DC28" t="str">
            <v xml:space="preserve">(1) Samsung states that it has been operating a hotline system to receive reports of violations including human rights violations in its suppliers' worksites since 2013. Complaints can be submitted via telephone, email or a mobile platform. 
It also states that in 2018 it sought to create further opportunities to report grievances, and has set up a "global communication address" for civil society, to improve stakeholder accessibility. 
Samsung's migrant worker guidelines also state that suppliers should have grievance mechanisms in place for migrant workers in their native language.
(2) The company states that posters displaying grievance channels in local languages are placed in offices, corridors, manufacturing sites, dining facilities, dormitories, and other high visibility locations. 
(3) Not disclosed. The hotline email address and phoneline, and the address for civil society, appear to be managed by Samsung. The hotline system online is operated by a third party. However, the company does not disclose any steps taken to ensure that suppliers' workers trust the mechanism. 
(4) Samsung reports that "the number of hotline reports has been decreasing due to suppliers' voluntary efforts." It reports that it received a total of 21 reports in 2018. 28% of these related to wages, and 5% related to work hours. 
(5) The company states "we assist our 1st-tier and 2nd-tier suppliers in voicing their grievances" through its hotline system and through on-site consultations. It does not disclose evidence that the mechanism has been used by workers below the first-tier. </v>
          </cell>
          <cell r="DD28" t="str">
            <v xml:space="preserve">(1-2, 4) *Samsung (2019), "Sustainability Report 2019", https://images.samsung.com/is/content/samsung/p5/uk/pdf/SustainabilityReport2019v2-en.pdf, p. 97. Accessed 18 September 2019. 
*Samsung (2019), "Modern Slavery Act Statement 2018", https://images.samsung.com/is/content/samsung/p5/uk/pdf/SEUK_Modern_Slavery_Statement_2018_Signed_0407.pdf, p. 7. Accessed 12 September 2019. 
*Samsung (2018), "Samsung Electronics Supplier Code of Conduct Guide," https://images.samsung.com/is/content/samsung/p5/uk/aboutsamsung/2_Samsung-Electronics-Supplier-Code-of-Conduct-Guide_ver3.0_180321.pdf, p. 162. Accessed 19 September 2019. 
(3, 5) Samsung, "Responsible management of supply chain", https://www.samsung.com/uk/aboutsamsung/sustainability/supply-chain/. Accessed 18 September 2019. </v>
          </cell>
          <cell r="DE28">
            <v>70</v>
          </cell>
          <cell r="DF28">
            <v>20</v>
          </cell>
          <cell r="DG28">
            <v>0</v>
          </cell>
          <cell r="DH28">
            <v>10</v>
          </cell>
          <cell r="DI28">
            <v>20</v>
          </cell>
          <cell r="DJ28">
            <v>20</v>
          </cell>
          <cell r="DK28" t="str">
            <v xml:space="preserve">Samsung discloses that on-site audits check against 20 items including voluntary work. 
(1) Samsung states that its third-party auditors have conducted unannounced audits since 2015, "in which specific schedules are not provided in advance to prevent any kind of preliminary preparation prior to the inspection and to ensure more accurate verification."
(2) Not disclosed. Samsung reports that methods for evaluating suppliers include on-site inspection results and data uploaded by suppliers but it does not disclose information on the documentation reviewed as part of audits such as wage slips, information on labor recruiters, contracts, etc. [The company discloses using document review during an audit at its Malaysian facility in 2018, but this appears to refer to its own operations rather than suppliers.]
(3) The company states that audits include interviews with suppliers' workers. It is not clear that interviews are undertaken off-site. 
(4) Samsung states that its audits include on-site inspections of suppliers. It discloses that it identified non-conformances related to worker accommodation conditions on an inspection of supplier operations, which implies that facilities such as dormitories are included in on-site visits. 
(5) Samsung reports that it has an integrated procurement system for supply chain management, including management of compliance. It states that it requires its first-tier suppliers to also adopt an integrated procurement system and have a three-stage review process for their suppliers. It is implied that this three-step review process would involve audit (as Samsung's own three-stage review process involves on-site audit). 
The company also states that its supplier management approach "extends to second-tier suppliers based in Korea" in order to strengthen its competitive advantage. It also states that it clearly defines first tier suppliers' responsibilities regarding working conditions at sub-suppliers, and encourages suppliers to ensure compliance among their subcontractors. </v>
          </cell>
          <cell r="DL28" t="str">
            <v>Note: Samsung (2019), "Sustainability Report 2019", https://images.samsung.com/is/content/samsung/p5/uk/pdf/SustainabilityReport2019v2-en.pdf, p. 91. Accessed 18 September 2019. 
(1-3) *Samsung (2019), "Sustainability Report 2019", p. 96.
*Samsung (2020) "Additional Disclosure," https://www.business-humanrights.org/sites/default/files/2020-02%20KnowTheChain%20Addional%20Disclosure%20-%20Samsung.pdf, p. 5 and 14. Accessed 7 February 2020. 
(4)*Samsung (2019), "Sustainability Report 2019", p. 16. 
*Samsung (2019), "Modern Slavery Act Statement 2018", https://images.samsung.com/is/content/samsung/p5/uk/pdf/SEUK_Modern_Slavery_Statement_2018_Signed_0407.pdf, p. 7. Accessed 12 September 2019. 
(5) Samsung (2019), "Sustainability Report 2019", p. 92 and 96.</v>
          </cell>
          <cell r="DM28">
            <v>90</v>
          </cell>
          <cell r="DN28">
            <v>20</v>
          </cell>
          <cell r="DO28">
            <v>20</v>
          </cell>
          <cell r="DP28">
            <v>20</v>
          </cell>
          <cell r="DQ28">
            <v>10</v>
          </cell>
          <cell r="DR28">
            <v>20</v>
          </cell>
          <cell r="DS28" t="str">
            <v>(1) Samsung reports that it conducted on-site audits of 407 suppliers in 2018 and 92 third-party audits. The company also states that it has approximately 2,400 suppliers. In its 2020 additional disclosure it reports that it audited 20.88% of its first-tier suppliers in 2018.
[In relation to third-party audits, the company states that it has conducted audits based on RBA criteria on 306 suppliers cumulatively since 2013.] 
(2) Samsung reports that third-party audits conducted on its suppliers are unannounced. It reports that 92 third-party audits were conducted in 2018, equating to 3.85% of first-tier suppliers. 
(3) The company reports that the square root of the total employees for each supplier are interviewed as part of audits. 
(4) Samsung states that on-site audits are led by RBA-certified auditors, and an independent auditor "separate from the procurement organization within Samsung Electronics." It also states that "in order to cultivate qualified internal auditors who can supervise the working environments all times, we invite...employees to the process of RBA Labor &amp; Ethics training programme." However, it is unclear whether Samsung auditors have taken up these training programs.
(5) Samsung discloses that it discovered passport retention, recruitment fee payments, and non-conformances related to workers' living conditions following an inspection of supplier operations in Malaysia. It also discloses working hour violations in some Southeast Asian countries "for which we sharply expanded the number of third-party audit targets in 2018." The company also discloses compliance rates of its suppliers per item, including a 95% compliance rate on labor and human rights.</v>
          </cell>
          <cell r="DT28" t="str">
            <v>(1) *Samsung (2019), "Sustainability Report 2019", https://images.samsung.com/is/content/samsung/p5/uk/pdf/SustainabilityReport2019v2-en.pdf, p. 96. Accessed 18 September 2019. 
*Samsung (2020) "Additional Disclosure," https://www.business-humanrights.org/sites/default/files/2020-02%20KnowTheChain%20Addional%20Disclosure%20-%20Samsung.pdf, p. 15. Accessed 7 February 2020. 
(2) *Samsung (2020) "Additional Disclosure," p. 15.
(3-4) Samsung (2019), "Sustainability Report 2019", p. 96.
*Samsung, "Responsible Labor Practice", https://www.samsung.com/uk/aboutsamsung/sustainability/responsible-labor-practice/. Accessed 18 September 2019. 
(5) *Samsung (2019), "Modern Slavery Act Statement 2018", https://images.samsung.com/is/content/samsung/p5/uk/pdf/SEUK_Modern_Slavery_Statement_2018_Signed_0407.pdf, p. 7. Accessed 12 September 2019. 
*Samsung (2019), "Sustainability Report 2019", p. 97.</v>
          </cell>
          <cell r="DU28">
            <v>100</v>
          </cell>
          <cell r="DV28">
            <v>25</v>
          </cell>
          <cell r="DW28">
            <v>25</v>
          </cell>
          <cell r="DX28">
            <v>25</v>
          </cell>
          <cell r="DY28">
            <v>25</v>
          </cell>
          <cell r="DZ28" t="str">
            <v>(1) The company reports that improvement tasks should be completed within 30 days. It states that those suppliers that are required to take corrective measures may be subject to penalties such as reductions on transaction volume and restrictions on additional transactions. It also states that suppliers will implement improvement measures on their own. 
(2) Samsung states that it conducts closure audits to verify that improvement actions have been implemented. 193 such audits have been conducted since 2013.
(3) The company states that it replaced contractors that could not meet its corrective action requirements by the agreed deadline. 
(4) [At a supplier facility in Malaysia, the company reports that corrective actions included repayment of recruitment fees, ensuring migrant worker passports were not kept by the employer, and improving workers' hostel conditions and facilities.] 
The company also discloses that in 2017, third-party audit outcomes demonstrated that compliance with working hours and the guarantee of holidays was lower than it was previously.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v>
          </cell>
          <cell r="EA28" t="str">
            <v xml:space="preserve">(1-2) Samsung (2019), "Sustainability Report 2019", https://images.samsung.com/is/content/samsung/p5/uk/pdf/SustainabilityReport2019v2-en.pdf, p. 92 and 96. Accessed 18 September 2019. 
(3) *Samsung (2019), "Modern Slavery Act Statement 2018", https://images.samsung.com/is/content/samsung/p5/uk/pdf/SEUK_Modern_Slavery_Statement_2018_Signed_0407.pdf, p. 7. Accessed 12 September 2019. 
*Samsung (2017), "Sustainability Report 2017", https://images.samsung.com/is/content/samsung/p5/uk/aboutsamsung/2017/pdf/about-us-sustainability-report-and-policy-sustainability-report-2017-en.pdf, p. 82. Accessed 19 September 2019. </v>
          </cell>
          <cell r="EB28">
            <v>2</v>
          </cell>
          <cell r="EC28">
            <v>50</v>
          </cell>
          <cell r="ED28">
            <v>12.5</v>
          </cell>
          <cell r="EE28" t="str">
            <v>N/A</v>
          </cell>
          <cell r="EF28" t="str">
            <v>(1) Samsung discloses that reports made via its hotline system will be handled by respective departments at the company, who verify the claims. It states that those who made reports will be notified of the corrective actions taken to be taken within a week, and will follow up to ensure corrective actions are implemented. 
Samsung's migrant worker guidelines state that the results of grievances that they report should be communicated to them in their native language between three and seven days after the report is filed.
It does not disclose further detail on this process, such as responsibilities, approval processes, or engagement with affected stakeholders.</v>
          </cell>
          <cell r="EG28" t="str">
            <v xml:space="preserve">*Samsung (2019), "Sustainability Report 2019", https://images.samsung.com/is/content/samsung/p5/uk/pdf/SustainabilityReport2019v2-en.pdf, p. 97. Accessed 18 September 2019. 
*Samsung (2018), "Samsung Electronics Supplier Code of Conduct Guide," https://images.samsung.com/is/content/samsung/p5/uk/aboutsamsung/2_Samsung-Electronics-Supplier-Code-of-Conduct-Guide_ver3.0_180321.pdf, p. 162. Accessed 19 September 2019. </v>
          </cell>
          <cell r="EH28" t="str">
            <v>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Samsung.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Samsung Supplier List, accessed 30 August 2019, https://www.samsung.com/us/aboutsamsung/sustainability/supply-chain/supplier-list/</v>
          </cell>
          <cell r="EI28">
            <v>0</v>
          </cell>
          <cell r="EJ28">
            <v>25</v>
          </cell>
          <cell r="EK28">
            <v>0</v>
          </cell>
          <cell r="EL28" t="str">
            <v xml:space="preserve">(2) Not disclosed. The company states that "parts manufactured by Infineon and NXP were supplied to us through IPC." It states that it had "indirect dialogues" with the stakeholders affected but does not disclose how this was conducted or any further information. 
(3) Samsung reports that actions taken "included returning all the foreign workers’ passports, paying back all the deductions made by labor agent, etc." 
(4) Not disclosed. </v>
          </cell>
          <cell r="EM28" t="str">
            <v xml:space="preserve">*Samsung (2020) "Additional Disclosure," https://www.business-humanrights.org/sites/default/files/2020-02%20KnowTheChain%20Addional%20Disclosure%20-%20Samsung.pdf, p. 16. Accessed 7 February 2020. </v>
          </cell>
        </row>
        <row r="29">
          <cell r="A29" t="str">
            <v>SK Hynix Inc.</v>
          </cell>
          <cell r="B29">
            <v>48.557989999999997</v>
          </cell>
          <cell r="C29" t="str">
            <v>South Korea</v>
          </cell>
          <cell r="D29" t="str">
            <v>Asia</v>
          </cell>
          <cell r="E29">
            <v>2016</v>
          </cell>
          <cell r="F29" t="str">
            <v>Yes</v>
          </cell>
          <cell r="G29" t="str">
            <v>KRX:660</v>
          </cell>
          <cell r="H29">
            <v>100</v>
          </cell>
          <cell r="I29">
            <v>100</v>
          </cell>
          <cell r="J29" t="str">
            <v>SK Hynix discloses a policy for its suppliers  that "[a]ll work must be voluntary and any form of forced labor including slavery or trafficking of persons shall be prohibited."</v>
          </cell>
          <cell r="K29" t="str">
            <v>SK Hynix (2017), "Supplier Code of Conduct", http://www.skhynix.com/static/filedata/fileDownload.do?seq=418, p. 3.</v>
          </cell>
          <cell r="L29">
            <v>90</v>
          </cell>
          <cell r="M29">
            <v>10</v>
          </cell>
          <cell r="N29">
            <v>20</v>
          </cell>
          <cell r="O29">
            <v>20</v>
          </cell>
          <cell r="P29">
            <v>20</v>
          </cell>
          <cell r="Q29">
            <v>20</v>
          </cell>
          <cell r="R29" t="str">
            <v>(1) SK Hynix discloses a policy that prohibits discrimination, forced labor and child labor in its supply chains and which provides that "suppliers shall respect the rights of all workers to join trade unions of their own choosing." However, it does not provide for the right to collectively bargain. [It discloses that all of its suppliers have to comply with its own supplier code as well as with the RBA Code of Conduct which covers the ILO core labor standards but limits freedom of association and the right to collectively bargain to compliance with local law. It does not provide a link to the RBA code or specify the version number adopted.]
(2) Yes [Homepage &gt; (hover over the top of the page for dropdown menu) Supplier Code of Conduct &gt; download Supplier Code of Conduct]. 
(3) The company's Supplier Code of Conduct is marked as version 2.1 and is dated 2017. [The company also uses the RBA Code of Conduct, which is reviewed every three years and includes input from RBA members and external stakeholders, as its supplier code of conduct.]
(4) The company discloses that it encourages suppliers to adhere to its Supplier Code of Conduct by signing a compliance pledge each year.
(5) SK Hynix states that suppliers "shall" require the next tier of suppliers to acknowledge and implement the Code. The company discloses that it requires suppliers to “adopt and establish a management system that adheres to the relevant laws and this Code [Supplier Code of Conduct] (that includes provisions prohibiting the use of forced labor).” It discloses that this management system is required to manage supplier “commitment to compliance and clear identification of corporate responsibilities” and “applicable laws and codes”.</v>
          </cell>
          <cell r="S29" t="str">
            <v>(1)*SK Hynix (2017), "Supplier Code of Conduct", http://www.skhynix.com/static/filedata/fileDownload.do?seq=418, p. 3.
*SK Hynix (approved 20 March 2019), "UK Modern Slavery Act Statement", http://www.skhynix.com/static/filedata/fileDownload.do?seq=566, p. 1. 
(4) SK Hynix (2019), "SK Hynix Sustainability Report", https://www.skhynix.com/eng/sustain/sustainManage.do#, p. 37.
(5) "Supplier Code of Conduct", p. 5.</v>
          </cell>
          <cell r="T29">
            <v>25</v>
          </cell>
          <cell r="U29">
            <v>25</v>
          </cell>
          <cell r="V29">
            <v>0</v>
          </cell>
          <cell r="W29" t="str">
            <v>(1) SK Hynix discloses having a “Partner Collaboration Team under the Purchase Strategy Team” and that “Global Compliance and CSM Promotion are in charge of fair practice and social environmental impact management of suppliers,” but it does not explicitly state that these teams hold responsibility for the implementation of its Supplier Code of Conduct.
(2) Not disclosed.</v>
          </cell>
          <cell r="X29" t="str">
            <v>(1)*SK Hynix (2017), "Supplier Code of Conduct", http://www.skhynix.com/static/filedata/fileDownload.do?seq=418, p. 5. 
*SK Hynix (2019), "SK Hynix Sustainability Report", https://www.skhynix.com/eng/sustain/sustainManage.do#, p. 39.</v>
          </cell>
          <cell r="Y29">
            <v>30</v>
          </cell>
          <cell r="Z29">
            <v>30</v>
          </cell>
          <cell r="AA29">
            <v>0</v>
          </cell>
          <cell r="AB29">
            <v>0</v>
          </cell>
          <cell r="AC29" t="str">
            <v>(1) The company discloses providing employees and managers with direct responsibility for supply chain management with human rights training that includes slavery and human trafficking. 
(2) Not disclosed. The company discloses that managers of its "purchase and shared growth" group visit its first tier suppliers. It also discloses that each year it holds a "Shared Growth Council Meeting" with suppliers to share its "internal and external management status and strengthen... strategic partnerships.” However, these initiatives do not appear to include training on forced labor risks. It also provides that it requires suppliers to adopt a management system that includes a responsibility to develop programs for training managers and workers but it does not state that this includes training on forced labor risks.
(3) Not disclosed.</v>
          </cell>
          <cell r="AD29" t="str">
            <v xml:space="preserve">(1) SK Hynix (approved 20 March 2019), "UK Modern Slavery Act Statement", http://www.skhynix.com/static/filedata/fileDownload.do?seq=566, p. 2. 
(2)*SK Hynix (2019), "SK Hynix Sustainability Report", https://www.skhynix.com/eng/sustain/sustainManage.do#, p. 43.
*SK Hynix (2017), "Supplier Code of Conduct", http://www.skhynix.com/static/filedata/fileDownload.do?seq=418, p. 5. </v>
          </cell>
          <cell r="AE29">
            <v>25</v>
          </cell>
          <cell r="AF29">
            <v>0</v>
          </cell>
          <cell r="AG29">
            <v>25</v>
          </cell>
          <cell r="AH29" t="str">
            <v>(1) Not disclosed.
(2) The company discloses that it is a member of the RBA but does not disclose evidence of active participation in the initiative.</v>
          </cell>
          <cell r="AI29" t="str">
            <v>(2) SK Hynix (2019), "SK Hynix Sustainability Report", https://www.skhynix.com/eng/sustain/sustainManage.do#, p. 67.</v>
          </cell>
          <cell r="AJ29">
            <v>0</v>
          </cell>
          <cell r="AK29">
            <v>0</v>
          </cell>
          <cell r="AL29">
            <v>0</v>
          </cell>
          <cell r="AM29">
            <v>0</v>
          </cell>
          <cell r="AN29">
            <v>0</v>
          </cell>
          <cell r="AO29" t="str">
            <v>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further discloses that in 2019 it investgated the use of cobalt in its supply chains. However, it does not disclose any details on suppliers gleaned from its enquiries.
(1)-(4) Not disclosed.</v>
          </cell>
          <cell r="AP29" t="str">
            <v>SK Hynix (2019), "SK Hynix Sustainability Report", https://www.skhynix.com/eng/sustain/sustainManage.do#, p. 38.</v>
          </cell>
          <cell r="AQ29">
            <v>0</v>
          </cell>
          <cell r="AR29">
            <v>0</v>
          </cell>
          <cell r="AS29">
            <v>0</v>
          </cell>
          <cell r="AT29" t="str">
            <v xml:space="preserve">(1) Not disclosed. The company reports on an: "expansion of risk assessment targets and conduction of consulting (41 cases)". It further reports that its 2019 target is "enhancing ESG consulting and raising supplier awareness" and "expanding consulting targets (80 cases)" and that one of its 2022 targets is "expanding consulting targets (150 cases)". However, it is unclear if this includes forced labor or labor more broadly.
(2) Not disclosed. It discloses that compliance with labor and human rights laws is a high risk factor with all suppliers. However, it does not provide further detail on this finding. </v>
          </cell>
          <cell r="AU29" t="str">
            <v>(1) SK Hynix (2019), "SK Hynix Sustainability Report", https://www.skhynix.com/eng/sustain/sustainManage.do#, p. 10.
(2) "SK Hynix Sustainability Report", pp. 37 and 38.</v>
          </cell>
          <cell r="AV29">
            <v>12.5</v>
          </cell>
          <cell r="AW29">
            <v>12.5</v>
          </cell>
          <cell r="AX29">
            <v>0</v>
          </cell>
          <cell r="AY29">
            <v>0</v>
          </cell>
          <cell r="AZ29">
            <v>0</v>
          </cell>
          <cell r="BA29" t="str">
            <v xml:space="preserve">(1) SK Hynix discloses having a management system in place that conforms with OECD standards. It discloses that it conducts an annual inspection of the status of conflict minerals to ensure compliance. It also discloses that in 2018 it validated RMI certification on smelters according to the OECD and the RMI, "while encouraging RMI certification for those that have not been certified". It states that smelters or refiners are "advised" to change their source of conflict minerals. However, it does not disclose any outcomes or further details on this process, or further information as to how it assesses forced labor risks at raw material level. 
[The company discloses increasing support for second and lower tier suppliers through engagement in a "Shared Growth Fund". It also discloses joining in "Industrial Innovation Campaign", a project convened by the Ministry of Trade, Industry and Energy and the Korea Chamber of Commerce to help its suppliers strengthen its competitiveness by providing consulting services for their management and certifications. However, it does not explicitly state that the consulting or management practices relate to forced labor risks.]
(2) Not disclosed. The company discloses utilizing contract provisions drawn up by the Fair Trade Commission for its supplier contracts. However, it does not disclose which provisions it includes and to what extent it addresses labor rights. 
(3)-(4) Not disclosed. </v>
          </cell>
          <cell r="BB29" t="str">
            <v>(1) SK Hynix (2019), "SK Hynix Sustainability Report", https://www.skhynix.com/eng/sustain/sustainManage.do#, p. 39 and 38.
(2) "SK Hynix Sustainability Report", p. 36.</v>
          </cell>
          <cell r="BC29">
            <v>50</v>
          </cell>
          <cell r="BD29">
            <v>50</v>
          </cell>
          <cell r="BE29" t="str">
            <v>The company discloses conducting a "new registration evaluation" on all potential suppliers that includes a review of labor and human rights practices. However, it does not report on the outcomes of this process.</v>
          </cell>
          <cell r="BF29" t="str">
            <v>SK Hynix (2019), "SK Hynix Sustainability Report", https://www.skhynix.com/eng/sustain/sustainManage.do#, p. 36.</v>
          </cell>
          <cell r="BG29">
            <v>0</v>
          </cell>
          <cell r="BH29">
            <v>0</v>
          </cell>
          <cell r="BI29">
            <v>0</v>
          </cell>
          <cell r="BJ29">
            <v>0</v>
          </cell>
          <cell r="BK29" t="str">
            <v>(1) Not disclosed. The company discloses that it encourages suppliers to adhere to its Supplier Code of Conduct by signing a compliance pledge each year. However, it is not clear that this pledge forms part of its contracts with suppliers.
(2)-(3) Not disclosed.</v>
          </cell>
          <cell r="BL29" t="str">
            <v>(1) SK Hynix (2019), "SK Hynix Sustainability Report", https://www.skhynix.com/eng/sustain/sustainManage.do#, p. 37.</v>
          </cell>
          <cell r="BM29">
            <v>0</v>
          </cell>
          <cell r="BN29">
            <v>0</v>
          </cell>
          <cell r="BO29">
            <v>0</v>
          </cell>
          <cell r="BP29">
            <v>0</v>
          </cell>
          <cell r="BQ29" t="str">
            <v>(1)-(3) Not disclosed.</v>
          </cell>
          <cell r="BR29" t="str">
            <v>N/A</v>
          </cell>
          <cell r="BS29">
            <v>0</v>
          </cell>
          <cell r="BT29">
            <v>0</v>
          </cell>
          <cell r="BU29">
            <v>0</v>
          </cell>
          <cell r="BV29" t="str">
            <v>The company's supplier code does not cover recruitment. [While the company notes in its UK Modern Slavery Act statement that its suppliers are also required to comply with the RBA code, it is unclear which RBA code version the company refers to, and unclear whether the RBA code is supposted to supercede to company's onw supplier code.]
(1)-(2) Not disclosed.</v>
          </cell>
          <cell r="BW29" t="str">
            <v xml:space="preserve">(1)-(2) SK Hynix (approved 20 March 2019), "UK Modern Slavery Act Statement", http://www.skhynix.com/static/filedata/fileDownload.do?seq=566, p. 1. 
*SK Hynix (2017), "Supplier Code of Conduct", http://www.skhynix.com/static/filedata/fileDownload.do?seq=418. </v>
          </cell>
          <cell r="BX29">
            <v>0</v>
          </cell>
          <cell r="BY29">
            <v>0</v>
          </cell>
          <cell r="BZ29">
            <v>0</v>
          </cell>
          <cell r="CA29" t="str">
            <v>(1)-(2) Not disclosed.</v>
          </cell>
          <cell r="CB29" t="str">
            <v>N/A</v>
          </cell>
          <cell r="CC29">
            <v>0</v>
          </cell>
          <cell r="CD29">
            <v>0</v>
          </cell>
          <cell r="CE29">
            <v>0</v>
          </cell>
          <cell r="CF29">
            <v>0</v>
          </cell>
          <cell r="CG29" t="str">
            <v>The company's supplier code notes that "Suppliers shall establish a workplace devoid of illegal discrimination and harassment in terms of labor practices, and are committed to treat workers humanely without unreasonable restrictions or inhumane and harsh treatments. This applies to all workers including ... migrant, workers." However the code includes no further provisions on migrant workers. [While the company notes in its UK Modern Slavery Act statement that its suppliers are also required to comply with the RBA code, it is unclear which RBA code version the company refers to and whether the RBA code is supposted to supercede the company's own supplier code.]
(1)-(3) Not disclosed.</v>
          </cell>
          <cell r="CH29" t="str">
            <v xml:space="preserve">(1)-(3) SK Hynix (approved 20 March 2019), "UK Modern Slavery Act Statement", http://www.skhynix.com/static/filedata/fileDownload.do?seq=566, p. 1. 
*SK Hynix (2017), "Supplier Code of Conduct", http://www.skhynix.com/static/filedata/fileDownload.do?seq=418. </v>
          </cell>
          <cell r="CI29">
            <v>12.5</v>
          </cell>
          <cell r="CJ29">
            <v>12.5</v>
          </cell>
          <cell r="CK29">
            <v>0</v>
          </cell>
          <cell r="CL29">
            <v>0</v>
          </cell>
          <cell r="CM29">
            <v>0</v>
          </cell>
          <cell r="CN29" t="str">
            <v>(1) The company's supplier code notes that "Suppliers shall adopt and establish a management system that adheres to the relevant laws and this Code, and the content states that the following shall be managed ... 6) programs for training managers and workers." No further details are disclosed as to what the training contains.
(2)-(4) Not disclosed.</v>
          </cell>
          <cell r="CO29" t="str">
            <v>(1) SK Hynix,SK Hynix Supplier Code of Conduct Version 2.1, http://www.skhynix.com/static/filedata/fileDownload.do?seq=418, p. 5.</v>
          </cell>
          <cell r="CP29">
            <v>0</v>
          </cell>
          <cell r="CQ29">
            <v>0</v>
          </cell>
          <cell r="CR29">
            <v>0</v>
          </cell>
          <cell r="CS29">
            <v>0</v>
          </cell>
          <cell r="CT29">
            <v>0</v>
          </cell>
          <cell r="CU29" t="str">
            <v>(1)-(4) Not disclosed.</v>
          </cell>
          <cell r="CV29" t="str">
            <v>N/A</v>
          </cell>
          <cell r="CW29">
            <v>0</v>
          </cell>
          <cell r="CX29">
            <v>0</v>
          </cell>
          <cell r="CY29">
            <v>0</v>
          </cell>
          <cell r="CZ29">
            <v>0</v>
          </cell>
          <cell r="DA29">
            <v>0</v>
          </cell>
          <cell r="DB29">
            <v>0</v>
          </cell>
          <cell r="DC29" t="str">
            <v>(1) Not disclosed. The company's supplier code mentions suppliers should establish and adopt a system that manages "worker feedback and participation," but does not refer to a grievance mechanism.
(2)-(5) Not disclosed.</v>
          </cell>
          <cell r="DD29" t="str">
            <v>SK Hynix (2017), "Supplier Code of Conduct", http://www.skhynix.com/static/filedata/fileDownload.do?seq=418.</v>
          </cell>
          <cell r="DE29">
            <v>10</v>
          </cell>
          <cell r="DF29">
            <v>0</v>
          </cell>
          <cell r="DG29">
            <v>0</v>
          </cell>
          <cell r="DH29">
            <v>10</v>
          </cell>
          <cell r="DI29">
            <v>0</v>
          </cell>
          <cell r="DJ29">
            <v>0</v>
          </cell>
          <cell r="DK29" t="str">
            <v>SK Hyinx discloses using the RBA's Validated Audit Process (VAP). However the company did not provide evidence of use of VAP in the past year, nor does it disclose details on what VAP entails.
(1) Not disclosed. SK Hyinx discloses that both when its own employees and members of a third-party organization are conducting audits, they are announced to suppliers. The company does not undertake unannounced supplier audits.
(2) Not disclosed. It discloses that the ESG consulting which it provides includes document review. However, it does not disclose the type of documents reviewed in this process. The RBA’s VAP includes a review of relevant documents, such as working hour records, payroll, deductions and benefits. However, as above, the company did not provide evidence of use of VAP in the past year, nor does it disclose details on what VAP entails.
(3) The company discloses that its ESG consulting process includes interviews with workers but it does not disclose that they are conducted off-site.
(4) Not disclosed. The company discloses using the RBA’s VAP, which includes visits to associated production facilities, and related worker housing (including dormitories, hostels and any off-site housing of workers/migrant workers). However, as above, the company did not provide evidence of use of VAP in the past year, nor does it disclose details on what VAP entails.
(5) Not disclosed.</v>
          </cell>
          <cell r="DL29" t="str">
            <v>Note: SK Hynix (2019), "SK Hynix Sustainability Report", https://www.skhynix.com/eng/sustain/sustainManage.do#, p. 44.
(1) SK Hynix (approved 20 March 2019), "UK Modern Slavery Act Statement", http://www.skhynix.com/static/filedata/fileDownload.do?seq=566.
(2)-(4) "SK Hynix Sustainability Report", p. 18.</v>
          </cell>
          <cell r="DM29">
            <v>10</v>
          </cell>
          <cell r="DN29">
            <v>0</v>
          </cell>
          <cell r="DO29">
            <v>0</v>
          </cell>
          <cell r="DP29">
            <v>0</v>
          </cell>
          <cell r="DQ29">
            <v>0</v>
          </cell>
          <cell r="DR29">
            <v>10</v>
          </cell>
          <cell r="DS29" t="str">
            <v xml:space="preserve">(1)-(2)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[SK Hyinx discloses that its own employees “or a professional organization designated by SK Hynix” may monitor suppliers for “full compliance” with its Supplier Code of Conduct.” It discloses using the RBA’s VAP, which conducts audits using an RBA approved audit firm with qualified auditors, with further quality assurance and verification undertaken by RBA. However, it did not provide evidence of use of VAP in the past year, nor does it disclose details on what VAP entails.]
(5) The company discloses the "ratio of labor &amp; human rights assessment for past 3 years" to be 38.5% and the "ratio of labor &amp; human rights risks identified" to be 3.9%. However, it does not provide details of the violations revealed. </v>
          </cell>
          <cell r="DT29" t="str">
            <v xml:space="preserve">(3) and (4) SK Hynix (approved 20 March 2019), "UK Modern Slavery Act Statement", http://www.skhynix.com/static/filedata/fileDownload.do?seq=566, p. 1. 
(5) SK Hynix (2019), "SK Hynix Sustainability Report", https://www.skhynix.com/eng/sustain/sustainManage.do#, p. 45. </v>
          </cell>
          <cell r="DU29">
            <v>12.5</v>
          </cell>
          <cell r="DV29">
            <v>12.5</v>
          </cell>
          <cell r="DW29">
            <v>0</v>
          </cell>
          <cell r="DX29">
            <v>0</v>
          </cell>
          <cell r="DY29">
            <v>0</v>
          </cell>
          <cell r="DZ29" t="str">
            <v>(1) SK Hynix discloses that it “may designate the deadline and the level of corrective actions when the Code [Supplier Code of Conduct] is violated”. It also discloses that it requires suppliers to establish a management system that will include management of a corrective action process”. However, it does not disclose details on the process used. [It also uses the RBA’s Validated Audit Process (VAP), which includes corrective action plans with elements such as policy/procedure changes and training. However it does not provide evidence that VAP has been used for supplier audits in the past year.]
(2) Not disclosed. [The company states that it uses the RBA’s VAP, which includes closure audits on priority issues such as forced labor or bonded labor. However it does not provide evidence that VAP has been used for supplier audits in the past year.]
(3) Not disclosed. 
(4) Not disclosed. It discloses that in 2018 93.4% of suppliers with high risk who established a corrective action plan made improvements and that 100% of suppliers with corrective action plans made improvements in 12 months. However, it does not provide any further detail on the corrective action process.</v>
          </cell>
          <cell r="EA29" t="str">
            <v>(1) and (2) SK Hynix (2017), "Supplier Code of Conduct", http://www.skhynix.com/static/filedata/fileDownload.do?seq=418.
(4) SK Hynix (2019), "SK Hynix Sustainability Report", https://www.skhynix.com/eng/sustain/sustainManage.do#, p. 38.</v>
          </cell>
          <cell r="EB29">
            <v>0</v>
          </cell>
          <cell r="EC29">
            <v>0</v>
          </cell>
          <cell r="ED29">
            <v>0</v>
          </cell>
          <cell r="EE29">
            <v>0</v>
          </cell>
          <cell r="EF29" t="str">
            <v>Not disclosed.</v>
          </cell>
          <cell r="EG29" t="str">
            <v>N/A</v>
          </cell>
          <cell r="EH29" t="str">
            <v>N/A</v>
          </cell>
          <cell r="EI29" t="str">
            <v>N/A</v>
          </cell>
          <cell r="EJ29" t="str">
            <v>N/A</v>
          </cell>
          <cell r="EK29" t="str">
            <v>N/A</v>
          </cell>
          <cell r="EL29" t="str">
            <v>N/A</v>
          </cell>
          <cell r="EM29" t="str">
            <v>N/A</v>
          </cell>
        </row>
        <row r="30">
          <cell r="A30" t="str">
            <v>Hexagon AB</v>
          </cell>
          <cell r="B30">
            <v>21.49945</v>
          </cell>
          <cell r="C30" t="str">
            <v>Sweden</v>
          </cell>
          <cell r="D30" t="str">
            <v>Europe</v>
          </cell>
          <cell r="E30">
            <v>2020</v>
          </cell>
          <cell r="F30" t="str">
            <v>Yes</v>
          </cell>
          <cell r="G30" t="str">
            <v>OME:HEXA.B</v>
          </cell>
          <cell r="H30">
            <v>100</v>
          </cell>
          <cell r="I30">
            <v>100</v>
          </cell>
          <cell r="J30" t="str">
            <v xml:space="preserve">Hexagon discloses that it "does not tolerate forced or involuntary labor in any form".
</v>
          </cell>
          <cell r="K30" t="str">
            <v>Hexagon, (6 May 2019), "Code of Business Conduct and Ethics", https://investors.hexagon.com/~/media/Files/H/Hexagon-IR/documents/2019_Code_of_Conduct_eng.pdf, p. 2.</v>
          </cell>
          <cell r="L30">
            <v>10</v>
          </cell>
          <cell r="M30">
            <v>10</v>
          </cell>
          <cell r="N30">
            <v>0</v>
          </cell>
          <cell r="O30">
            <v>0</v>
          </cell>
          <cell r="P30">
            <v>0</v>
          </cell>
          <cell r="Q30">
            <v>0</v>
          </cell>
          <cell r="R30" t="str">
            <v>(1) The company discloses that it protects the rights of employees to freedom of association and collective bargaining, that it prohibits forced labor and child labor and that it prohibits discrimination. As well as applying to employees, the company states that "[w]ithin its sphere of influence, Hexagon strives to ensure that its suppliers follow the principles set out in the Hexagon Code of Business Conduct and Ethics", implying it does not apply to all suppliers. It further discloses that it does not have a uniform policy for all suppliers [and that one of its subsidiaries will introduce a Supplier Code of Conduct in 2019.]
(2) Not applicable as the company has no supplier code of conduct. [Homepage &gt; (hover over About Us) Downloads &gt; Code of Business Conduct and Ethics].
(3) Not applicable as the company has no supplier code of conduct. [The most recent version of the company's Code of Business Conduct and Ethics is marked Version 4 and is dated 6 May 2019. It discloses that it "continuously reviews and improves the Code of Business Conduct and Ethics to reflect evolving industry standards and changes to legislation."]
(4)-(5) Not disclosed.</v>
          </cell>
          <cell r="S30" t="str">
            <v>(1)*Hexagon, (6 May 2019), "Code of Business Conduct and Ethics", https://investors.hexagon.com/~/media/Files/H/Hexagon-IR/documents/2019_Code_of_Conduct_eng.pdf, pp. 2 and 6.
*Hexagon (March 2019), "Sustainability Report 2018", https://vp208.alertir.com/afw/files/press/hexagon/HEXAGON_Sustainability_Report_2018.pdf, p. 23
(3) "Sustainability Report 2018", p. 17.</v>
          </cell>
          <cell r="T30">
            <v>0</v>
          </cell>
          <cell r="U30">
            <v>0</v>
          </cell>
          <cell r="V30">
            <v>0</v>
          </cell>
          <cell r="W30" t="str">
            <v>(1) Not disclosed. The company discloses having an in-house team of legal and compliance professionals to ensure compliance with relevant policies. However, it does not give any specific details on responsibilities for the implementation of supply chain labor provisions.
(2) Not disclosed. [Hexagon discloses that its own code of conduct is approved by its board of directors, and while it strives for its suppliers to follow the code, this is not a uniform requirement for all of its suppliers.]</v>
          </cell>
          <cell r="X30" t="str">
            <v>(1) Hexagon (March 2019), "Sustainability Report 2018", https://vp208.alertir.com/afw/files/press/hexagon/HEXAGON_Sustainability_Report_2018.pdf, p. 17.
(2) Hexagon, (6 May 2019), "Code of Business Conduct and Ethics", https://investors.hexagon.com/~/media/Files/H/Hexagon-IR/documents/2019_Code_of_Conduct_eng.pdf, p. 9.</v>
          </cell>
          <cell r="Y30">
            <v>15</v>
          </cell>
          <cell r="Z30">
            <v>15</v>
          </cell>
          <cell r="AA30">
            <v>0</v>
          </cell>
          <cell r="AB30">
            <v>0</v>
          </cell>
          <cell r="AC30" t="str">
            <v>(1) The company discloses that it trains its employees on its expectations regarding its code which includes provisions on forced labor. However, it does not disclose training delivered to procurement staff or similar on forced labor in its supply chains or on supply chain policies addressing forced labor. [Hexagon also discloses providing training to employees during onboarding as well as providing in-person and online training to employees conducted by both the Hexagon Compliance Team and by external experts and “third-party learning management systems”. It discloses that the topics covered include training on its Compliance Programme, export control, product classification and third party due diligence. However, it does not explicitly disclose including training on forced labor risks in its supply chains.]
(2)-(3) Not disclosed.</v>
          </cell>
          <cell r="AD30" t="str">
            <v>(1) Hexagon (March 2019), "Sustainability Report 2018", https://vp208.alertir.com/afw/files/press/hexagon/HEXAGON_Sustainability_Report_2018.pdf, pp. 17 and 19.</v>
          </cell>
          <cell r="AE30">
            <v>0</v>
          </cell>
          <cell r="AF30">
            <v>0</v>
          </cell>
          <cell r="AG30">
            <v>0</v>
          </cell>
          <cell r="AH30" t="str">
            <v>(1)-(2) Not disclosed.</v>
          </cell>
          <cell r="AI30" t="str">
            <v>N/A</v>
          </cell>
          <cell r="AJ30">
            <v>0</v>
          </cell>
          <cell r="AK30">
            <v>0</v>
          </cell>
          <cell r="AL30">
            <v>0</v>
          </cell>
          <cell r="AM30">
            <v>0</v>
          </cell>
          <cell r="AN30">
            <v>0</v>
          </cell>
          <cell r="AO30" t="str">
            <v>(1) Not disclosed.
(2) Not disclosed. In relation to conflict minerals, Hexagon discloses working closely with suppliers “to collect all necessary data as proof of strict compliance”. It discloses that it requires all suppliers to complete a Conflict Mineral Report Template, provided by the RMI. It further discloses that it is “in the process of implementing an online tool for all areas to ensure that the issue is managed in a robust and strict way." However, it does not disclose any of the details of smelters which it gathers from these processes.
(3)-(4) Not disclosed.</v>
          </cell>
          <cell r="AP30" t="str">
            <v>(2) Hexagon (March 2019), "Sustainability Report 2018", https://vp208.alertir.com/afw/files/press/hexagon/HEXAGON_Sustainability_Report_2018.pdf, p. 23.</v>
          </cell>
          <cell r="AQ30">
            <v>0</v>
          </cell>
          <cell r="AR30">
            <v>0</v>
          </cell>
          <cell r="AS30">
            <v>0</v>
          </cell>
          <cell r="AT30" t="str">
            <v xml:space="preserve">(1) Not disclosed.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(2) Not disclosed.
</v>
          </cell>
          <cell r="AU30" t="str">
            <v>(1) Hexagon (March 2019), "Sustainability Report 2018", https://vp208.alertir.com/afw/files/press/hexagon/HEXAGON_Sustainability_Report_2018.pdf, p. 18</v>
          </cell>
          <cell r="AV30">
            <v>0</v>
          </cell>
          <cell r="AW30">
            <v>0</v>
          </cell>
          <cell r="AX30">
            <v>0</v>
          </cell>
          <cell r="AY30">
            <v>0</v>
          </cell>
          <cell r="AZ30">
            <v>0</v>
          </cell>
          <cell r="BA30" t="str">
            <v>(1) Not disclosed. The company states that it asks suppliers to complete conflict minerals reporting templates but provides no further details. 
(2)-(4) Not disclosed.</v>
          </cell>
          <cell r="BB30" t="str">
            <v>Hexagon (March 2019), "Sustainability Report 2018", https://vp208.alertir.com/afw/files/press/hexagon/HEXAGON_Sustainability_Report_2018.pdf</v>
          </cell>
          <cell r="BC30">
            <v>50</v>
          </cell>
          <cell r="BD30">
            <v>50</v>
          </cell>
          <cell r="BE30" t="str">
            <v>Hexagon discloses that in selecting suppliers it gives “particular preference to suppliers that are in the forefront of environmental focus and work and that live up to the goals and values expressed in the United Nations Global Compact’s ten principles in the areas of human rights, labour rights, environment and anti-corruption." It also discloses that one of the aspects on which it selects suppliers is “whether the supplier has practices in place to ensure they adhere to Hexagon Code of Business Conduct and Ethics” which includes provisions on forced labor. However, the company does not disclose outcomes on this process.</v>
          </cell>
          <cell r="BF30" t="str">
            <v xml:space="preserve">*Hexagon, (6 May 2019), "Code of Business Conduct and Ethics", https://investors.hexagon.com/~/media/Files/H/Hexagon-IR/documents/2019_Code_of_Conduct_eng.pdf, p. 6.
*Hexagon (March 2019), "Sustainability Report 2018", https://vp208.alertir.com/afw/files/press/hexagon/HEXAGON_Sustainability_Report_2018.pdf, p. 23.
</v>
          </cell>
          <cell r="BG30">
            <v>0</v>
          </cell>
          <cell r="BH30">
            <v>0</v>
          </cell>
          <cell r="BI30">
            <v>0</v>
          </cell>
          <cell r="BJ30">
            <v>0</v>
          </cell>
          <cell r="BK30" t="str">
            <v>(1)-(3) Not disclosed.</v>
          </cell>
          <cell r="BL30" t="str">
            <v>N/A</v>
          </cell>
          <cell r="BM30">
            <v>0</v>
          </cell>
          <cell r="BN30">
            <v>0</v>
          </cell>
          <cell r="BO30">
            <v>0</v>
          </cell>
          <cell r="BP30">
            <v>0</v>
          </cell>
          <cell r="BQ30" t="str">
            <v>(1)-(3) Not disclosed.</v>
          </cell>
          <cell r="BR30" t="str">
            <v>N/A</v>
          </cell>
          <cell r="BS30">
            <v>0</v>
          </cell>
          <cell r="BT30">
            <v>0</v>
          </cell>
          <cell r="BU30">
            <v>0</v>
          </cell>
          <cell r="BV30" t="str">
            <v>(1)-(2) Not disclosed.</v>
          </cell>
          <cell r="BW30" t="str">
            <v>N/A</v>
          </cell>
          <cell r="BX30">
            <v>0</v>
          </cell>
          <cell r="BY30">
            <v>0</v>
          </cell>
          <cell r="BZ30">
            <v>0</v>
          </cell>
          <cell r="CA30" t="str">
            <v>(1)-(2) Not disclosed.</v>
          </cell>
          <cell r="CB30" t="str">
            <v>N/A</v>
          </cell>
          <cell r="CC30">
            <v>0</v>
          </cell>
          <cell r="CD30">
            <v>0</v>
          </cell>
          <cell r="CE30">
            <v>0</v>
          </cell>
          <cell r="CF30">
            <v>0</v>
          </cell>
          <cell r="CG30" t="str">
            <v>(1)-(3) Not disclosed.</v>
          </cell>
          <cell r="CH30" t="str">
            <v>N/A</v>
          </cell>
          <cell r="CI30">
            <v>0</v>
          </cell>
          <cell r="CJ30">
            <v>0</v>
          </cell>
          <cell r="CK30">
            <v>0</v>
          </cell>
          <cell r="CL30">
            <v>0</v>
          </cell>
          <cell r="CM30">
            <v>0</v>
          </cell>
          <cell r="CN30" t="str">
            <v>(1)-(4) Not disclosed.</v>
          </cell>
          <cell r="CO30" t="str">
            <v>N/A</v>
          </cell>
          <cell r="CP30">
            <v>0</v>
          </cell>
          <cell r="CQ30">
            <v>0</v>
          </cell>
          <cell r="CR30">
            <v>0</v>
          </cell>
          <cell r="CS30">
            <v>0</v>
          </cell>
          <cell r="CT30">
            <v>0</v>
          </cell>
          <cell r="CU30" t="str">
            <v>(1)-(4) Not disclosed.</v>
          </cell>
          <cell r="CV30" t="str">
            <v>N/A</v>
          </cell>
          <cell r="CW30">
            <v>0</v>
          </cell>
          <cell r="CX30">
            <v>0</v>
          </cell>
          <cell r="CY30">
            <v>0</v>
          </cell>
          <cell r="CZ30">
            <v>0</v>
          </cell>
          <cell r="DA30">
            <v>0</v>
          </cell>
          <cell r="DB30">
            <v>0</v>
          </cell>
          <cell r="DC30" t="str">
            <v>(1) Not disclosed. In its code of conduct the company makes provision to contact its compliance team by email, which it makes publicly available, where there is a suspected violation of its code of conduct which includes provision on forced labor, but does not include firm requirements for its suppliers. [However, the mechanism is geared towards own employees ("all personnel are encouraged and required to report any incidents of non-compliance").]
(2)-(5) Not disclosed.</v>
          </cell>
          <cell r="DD30" t="str">
            <v xml:space="preserve">(1) *Hexagon, (6 May 2019), "Code of Business Conduct and Ethics", https://investors.hexagon.com/~/media/Files/H/Hexagon-IR/documents/2019_Code_of_Conduct_eng.pdf, p. 9.
*Hexagon (March 2019), "Sustainability Report 2018", https://vp208.alertir.com/afw/files/press/hexagon/HEXAGON_Sustainability_Report_2018.pdf, p. 18.
</v>
          </cell>
          <cell r="DE30">
            <v>10</v>
          </cell>
          <cell r="DF30">
            <v>0</v>
          </cell>
          <cell r="DG30">
            <v>0</v>
          </cell>
          <cell r="DH30">
            <v>0</v>
          </cell>
          <cell r="DI30">
            <v>10</v>
          </cell>
          <cell r="DJ30">
            <v>0</v>
          </cell>
          <cell r="DK30" t="str">
            <v xml:space="preserve">The company discloses that “in some cases, Hexagon performs audits of both new and existing suppliers based on both desk research and onsite visits.” It further discloses that its subsidiaries that manufacture hardware have adopted an evaluation process for all new suppliers which includes assessing compliance with the company’s policies. It also discloses that “[k]ey suppliers of manufacturing entities are evaluated through internal formal visits, reviews and evaluations in order to ensure that they strictly respect the Hexagon Code of Business Conduct and Ethics", which covers forced labor. 
(1)-(3) Not disclosed.
(4) As stated above, the company disclsoes that it carries out on-site visits of suppliers. However, it does not disclose carrying out inspections of worker housing.
(5) Not disclosed. </v>
          </cell>
          <cell r="DL30" t="str">
            <v>Note: Hexagon (March 2019), "Sustainability Report 2018", https://vp208.alertir.com/afw/files/press/hexagon/HEXAGON_Sustainability_Report_2018.pdf, p. 23.
(4) "Sustainability Report 2018", p. 23.</v>
          </cell>
          <cell r="DM30">
            <v>0</v>
          </cell>
          <cell r="DN30">
            <v>0</v>
          </cell>
          <cell r="DO30">
            <v>0</v>
          </cell>
          <cell r="DP30">
            <v>0</v>
          </cell>
          <cell r="DQ30">
            <v>0</v>
          </cell>
          <cell r="DR30">
            <v>0</v>
          </cell>
          <cell r="DS30" t="str">
            <v>(1) Not disclosed. Hexagon discloses undertaking 90 supplier audits in 2018, "focusing on social risk criteria in risk countries or risk industries". However, it does not disclose the percentage of overall suppliers audited.
(2)-(3) Not disclosed.
(4) Not disclosed. It discloses that "third party assessment is used in cases where an issue cannot be verified directly with the supplier." However, it does not provide evidence of qualification of the auditor to detect forced labor risks. [The company discloses that its "risk assessment partner, AON performs risk assessments on a divisional level including assessments of manufacturing facilities and key suppliers." However, it does not appear as though this risk assessment includes risks of forced labor in supply chains.]
(5) Not disclosed.</v>
          </cell>
          <cell r="DT30" t="str">
            <v>(1) Hexagon (March 2019), "Sustainability Report 2018", https://vp208.alertir.com/afw/files/press/hexagon/HEXAGON_Sustainability_Report_2018.pdf, p. 23.
(4) Hexagon (March 2019), "Sustainability Report 2018", https://vp208.alertir.com/afw/files/press/hexagon/HEXAGON_Sustainability_Report_2018.pdf, pp. 18 and 23.</v>
          </cell>
          <cell r="DU30">
            <v>25</v>
          </cell>
          <cell r="DV30">
            <v>25</v>
          </cell>
          <cell r="DW30">
            <v>0</v>
          </cell>
          <cell r="DX30">
            <v>0</v>
          </cell>
          <cell r="DY30">
            <v>0</v>
          </cell>
          <cell r="DZ30" t="str">
            <v xml:space="preserve">(1) Hexagon discloses that where suppliers fail to comply with its compliance requirements, it “engages with the supplier and conducts an impact assessment to understand the root cause”. It states that “appropriate follow-up actions consist of taking suitable actions to ensure that the issue will not be repeated”.
(2) Not disclosed. 
(3) Not disclosed. The company discloses that where “infringements are deemed significant and intentional, Hexagon will terminate the supplier contract and will seek a sourcing alternative”. However, it appears as though it immediately terminates supplier relationships, rather than terminating them after repeated failure to implement corrective action plans.
(4) Not disclosed. </v>
          </cell>
          <cell r="EA30" t="str">
            <v>(1) and (3) Hexagon (March 2019), "Sustainability Report 2018", https://vp208.alertir.com/afw/files/press/hexagon/HEXAGON_Sustainability_Report_2018.pdf, p. 23.</v>
          </cell>
          <cell r="EB30">
            <v>0</v>
          </cell>
          <cell r="EC30">
            <v>0</v>
          </cell>
          <cell r="ED30">
            <v>0</v>
          </cell>
          <cell r="EE30">
            <v>0</v>
          </cell>
          <cell r="EF30" t="str">
            <v>Not disclosed.</v>
          </cell>
          <cell r="EG30" t="str">
            <v>N/A</v>
          </cell>
          <cell r="EH30" t="str">
            <v>N/A</v>
          </cell>
          <cell r="EI30" t="str">
            <v>N/A</v>
          </cell>
          <cell r="EJ30" t="str">
            <v>N/A</v>
          </cell>
          <cell r="EK30" t="str">
            <v>N/A</v>
          </cell>
          <cell r="EL30" t="str">
            <v>N/A</v>
          </cell>
          <cell r="EM30" t="str">
            <v>N/A</v>
          </cell>
        </row>
        <row r="31">
          <cell r="A31" t="str">
            <v>Telefonaktiebolaget LM Ericsson (publ)</v>
          </cell>
          <cell r="B31">
            <v>21.12416</v>
          </cell>
          <cell r="C31" t="str">
            <v>Sweden</v>
          </cell>
          <cell r="D31" t="str">
            <v>Europe</v>
          </cell>
          <cell r="E31">
            <v>2016</v>
          </cell>
          <cell r="F31" t="str">
            <v>Yes</v>
          </cell>
          <cell r="G31" t="str">
            <v>OME:ERIC.B</v>
          </cell>
          <cell r="H31">
            <v>100</v>
          </cell>
          <cell r="I31">
            <v>100</v>
          </cell>
          <cell r="J31" t="str">
            <v>Ericsson discloses that "taking a strong stance against modern slavery and human trafficking and working to ensure high labor rights standards" are central to the way the company does business.</v>
          </cell>
          <cell r="K31" t="str">
            <v>Ericsson (26 February 2019) "Modern Slavery and Human Trafficking Statement", https://www.ericsson.com/493221/assets/local/about-ericsson/sustainability-and-corporate-responsibility/documents/2018/ericsson_statement_on_modern_slavery_2018.pdf.</v>
          </cell>
          <cell r="L31">
            <v>100</v>
          </cell>
          <cell r="M31">
            <v>20</v>
          </cell>
          <cell r="N31">
            <v>20</v>
          </cell>
          <cell r="O31">
            <v>20</v>
          </cell>
          <cell r="P31">
            <v>20</v>
          </cell>
          <cell r="Q31">
            <v>20</v>
          </cell>
          <cell r="R31" t="str">
            <v xml:space="preserve">(1) Ericsson's Code of Conduct for Business Partners requires suppliers to respect the ILO core labor standards. It also states that it is an RBA member.
(2) Yes. Homepage &gt; Sustainability &amp; CR &gt; Responsible Business &gt; Code of Conduct for Business Partners. 
(3) The company's Code of Conduct for Business Partners was most recently updated on 5 June 2019 and that this iteration is "Revision G" of the code. 
(4)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states in its 2020 additional disclosure that, its code of conduct is regularly updated and at each point it is updated, the code and its updates are "communicated" to suppliers. The last time this occured was in 2019. 
(5) The company discloses that both its suppliers and their own suppliers are required to comply with the company's code of conduct.
[It also states that it conducted a review of the modern slavery statements "and policies" of both first and second tier suppliers and where no such documents were available from its second tier suppliers, it requested them to create one. It notes that this initiative aimed at getting "a picture of the level of understanding and commitment in the supply chain, and to spread understanding amongst suppliers that this is an important topic for Ericsson."] </v>
          </cell>
          <cell r="S31" t="str">
            <v>(1)-(3) Ericsson (5 June 2019), "Ericsson Code of Conduct for Business Partners", https://www.ericsson.com/49d5cd/assets/local/about-ericsson/sustainability-and-corporate-responsibility/documents/supplier-code-of-conduct/ericsson-code-of-conduct-english.pdf.
(4)*Ericsson (29 March 2018) "Ericsson's General Purchasing Conditions", https://www.ericsson.com/496375/assets/local/about-ericsson/sourcing/documents/conditions-and-guidelines/gpc-template-version-2018-03-29-final.pdf, p. 2. 
*Ericsson (2020), "2020 Additional Disclosure", https://www.business-humanrights.org/sites/default/files/KnowTheChain%202020%20ICT%20Benchmark%20-%20Additional%20Disclosure%20-%20Ericsson.pdf, p. 1.
(5) *Ericsson (2018) "Sustainability and Corporate Responsibility Report", https://www.ericsson.com/495ba6/assets/local/about-ericsson/sustainability-and-corporate-responsibility/documents/2018/sustainability-and-corporate-responsibility-report-2018.pdf, p. 180.
*Ericsson (5 June 2019), "Ericsson Code of Conduct for Business Partners."</v>
          </cell>
          <cell r="T31">
            <v>75</v>
          </cell>
          <cell r="U31">
            <v>50</v>
          </cell>
          <cell r="V31">
            <v>25</v>
          </cell>
          <cell r="W31" t="str">
            <v>(1) Ericsson states in its 2020 Additional Disclosure that it has a Responsible Sourcing program in its Sourcing organization with a strategic area for Human Rights and includes due diligence activities for modern slavery, forced labor and human trafficking. It states that this program holds responsibility for the implementation of the Ericsson Code of Conduct for Business Partners through contractual agreements with suppliers. It states that there is a program manager who is responsible for this strategic area who works closely with the Human Rights Expert in its Sustainability and CR organization. It states that progress in this area is reported to the Sustainability and CR organization on a quarterly basis.
(2) It discloses that the Board of Directors is briefed at least annually on sustainability and corporate responsibility performance and risk. It also discloses that in 2018 amongst these briefings were responsible sourcing. However, it does not explicitly disclose oversight by the board or a board committee for policies relevant to forced labor.</v>
          </cell>
          <cell r="X31" t="str">
            <v>(1) Ericsson (2020), "2020 Additional Disclosure", https://www.business-humanrights.org/sites/default/files/KnowTheChain%202020%20ICT%20Benchmark%20-%20Additional%20Disclosure%20-%20Ericsson.pdf, p. 2.
(2)*Ericsson (2018) "Sustainability and Corporate Responsibility Report", https://www.ericsson.com/495ba6/assets/local/about-ericsson/sustainability-and-corporate-responsibility/documents/2018/sustainability-and-corporate-responsibility-report-2018.pdf, p. 169.
*Ericsson, "Corporate Governance", https://www.ericsson.com/en/about-us/corporate-governance. Accessed 16 September 2019. 
*Ericsson, "Board of Directors", https://www.ericsson.com/en/about-us/corporate-governance/board-of-directors. Accessed 5 February 2020.</v>
          </cell>
          <cell r="Y31">
            <v>60</v>
          </cell>
          <cell r="Z31">
            <v>30</v>
          </cell>
          <cell r="AA31">
            <v>15</v>
          </cell>
          <cell r="AB31">
            <v>15</v>
          </cell>
          <cell r="AC31" t="str">
            <v xml:space="preserve">(1) Ericsson discloses that it has a human rights and business e-learning course that is available to all employees and is mandatory for employees in certain functions. It also states that it provided training and seminars on forced labor and human trafficking “for specific employees in selected functions”. It further states that forced labor and human trafficking are amongst the topics included in its free Code of Conduct online training, that it conducts internal awareness sessions about how modern slavery in its supply chains can impact its business and that it has developed an internal information package that includes a definition of modern slavery and potential risks. In its 2020 Additional Disclosure it states that in 2019 a course on modern slavery, including forced labor and human trafficking, was made mandatory for all sourcing job roles that have supplier responsibility or regular supplier contact which was provided as both a live session and e-learning. It also states that as a means of developing learning, "several benchmarks were conducted in 2019 and discussions on the topics of Human Rights were held with external organizations, such as customers, suppliers, NGOs and through other collaborations".
(2) The company states in relation to supplier training: "Suppliers are encouraged to take the online Code of Conduct training, available in 12 languages, which includes Human Rights and Labor Standards requirements. 4467 external individuals have initiated this training during 2019. Additionally, 826 external logins have been made to the Conflict Minerals training in the same period." However, it does not disclose the percentage of suppliers trained.
(3) Ericsson states in its 2020 Additional Disclosure that: "A collaboration with a 1st tier supplier was initiated in 2019, focusing on capacity building in Malaysia on Modern Slavery &amp; Forced/Bonded Labor. The initiative includes spreading of information and understanding of necessary ways of working for complying to labor requirements further upstream in the supply chain and will include supplier management and personnel responsible for managing migrant workers." It does not disclose such an engagement beyond one supplier. </v>
          </cell>
          <cell r="AD31" t="str">
            <v>(1) *Ericsson, "Respect for Human Rights", https://www.ericsson.com/en/about-us/sustainability-and-corporate-responsibility/responsible-business/human-rights. Accessed 16 September 2019.
*Ericsson (26 February 2019) "Modern Slavery and Human Trafficking Statement", https://www.ericsson.com/493221/assets/local/about-ericsson/sustainability-and-corporate-responsibility/documents/2018/ericsson_statement_on_modern_slavery_2018.pdf, pp. 2 and 4.
*Ericsson (2018) "Sustainability and Corporate Responsibility Report", https://www.ericsson.com/495ba6/assets/local/about-ericsson/sustainability-and-corporate-responsibility/documents/2018/sustainability-and-corporate-responsibility-report-2018.pdf, p. 181.
*Ericsson (2020), "2020 Additional Disclosure", https://www.business-humanrights.org/sites/default/files/KnowTheChain%202020%20ICT%20Benchmark%20-%20Additional%20Disclosure%20-%20Ericsson.pdf, p. 2.
(2) "2020 Additional Disclosure", p. 2.
(3) "2020 Additional Disclosure", pp. 2-3.</v>
          </cell>
          <cell r="AE31">
            <v>50</v>
          </cell>
          <cell r="AF31">
            <v>0</v>
          </cell>
          <cell r="AG31">
            <v>50</v>
          </cell>
          <cell r="AH31" t="str">
            <v>(1) Not disclosed. Ericsson states in its 2020 Additional Disclosure that it is part of the Swedish International Development Agency's Swedish Leadership for Sustainable Development initiative which focuses on areas of Modern Slavery and Minerals and is responsible for development aid, however it is unclear whether it engages on these topics beyond providing aid. It states that it is engaged with the ILO in a collaboration to enhance work, labor and social standards in the ICT sector in Egypt including "responsible sourcing activities" in Ericsson's own operations and it supply chains but it does not provide further detail on what this involves, and how it focuses on forced labor specifically.
(2)  The company discloses that it is a "Member of the Responsible Business Alliance (RBA)" which focuses on eradicating forced labor. It states that "forced labor/responsible labor are focus areas Ericsson has decided to work more closely with" and that "labor is also one of the areas where the company has provided input for the next RBA Code of Conduct review". 
It states that it is part of Shift's Business Learning Program and that it has continued to engage with Shift in 2019 "with knowledge sharing and risk analysis for forced labor in the supply chain". 
[It states that it is a member of the reference group for Conflict minerals at Teknikföretagen (the Association of Swedish Engineering Industries) and refers to labor standards in relation to this but it does not make any clear reference to forced labor.]</v>
          </cell>
          <cell r="AI31" t="str">
            <v>(1) Ericsson (2020), "2020 Additional Disclosure", https://www.business-humanrights.org/sites/default/files/KnowTheChain%202020%20ICT%20Benchmark%20-%20Additional%20Disclosure%20-%20Ericsson.pdf, p. 3.
(2) "2020 Additional Disclosure", pp. 3-4.</v>
          </cell>
          <cell r="AJ31">
            <v>50</v>
          </cell>
          <cell r="AK31">
            <v>0</v>
          </cell>
          <cell r="AL31">
            <v>25</v>
          </cell>
          <cell r="AM31">
            <v>12.5</v>
          </cell>
          <cell r="AN31">
            <v>12.5</v>
          </cell>
          <cell r="AO31" t="str">
            <v>(1) Not disclosed. Ericsson states that it has over 20,000 suppliers but that "for strategic reasons" it does not disclose the names and addresses of its first-tier suppliers.
(2) In its Specialized Disclosure Report it includes the names and countries of smelters and refiners of 3TG identified in a reasonable country of origin enquiry. [Ericsson states that it is a member of the RMI and that it has adopted the OECD Due Diligence Guidance to fulfil its reporting requirements in relation to conflict minerals. It also states that it supports the Responsible Mineral Iniative's (RMI) Responsible Minerals Assurance Process in the way in which it conducts supply chain due diligence and that it requires its suppliers to use the RMI. Conflict Minerals Reporting Template.]
(3) The company states that it has investigated the use of cobalt in batteries and has questioned suppliers about their due diligence. It states in its 2020 Additional Disclosure that it "works with RMI [Responsible Minerals Initiative] to validate... information against the Smelter Database." The company is a member of the Responsible Mineral Initiative, and as such works on tracing its raw materials." It does not disclose the countries of raw materials at high risk of forced labor from its reasonable country of origin enquiry.
(4) Ericsson states that it partners with Elevate to perform forced labor surverys with a focus on social performance. It states that the surveys conducted during 2018 and 2019 at suppliers in India and China included first and second tier suppliers and that out of 874 workers, 43% were female and 57% were male and that 1% were under the age of 18 and 22% over the age of 50. It does not provide data points of its overall supply chain workforce however.</v>
          </cell>
          <cell r="AP31" t="str">
            <v xml:space="preserve">(1) Ericsson (2020), "2020 Additional Disclosure", https://www.business-humanrights.org/sites/default/files/KnowTheChain%202020%20ICT%20Benchmark%20-%20Additional%20Disclosure%20-%20Ericsson.pdf, p. 4.
(2)*Ericsson, "Conflict Minerals", https://www.ericsson.com/en/about-us/sustainability-and-corporate-responsibility/responsible-business/responsible-sourcing/conflict-minerals. Accessed 16 September 2019.
*Ericsson (20 January 2015), "Statement on Sourcing of Conflict Minerals", https://www.ericsson.com/en/about-us/sustainability-and-corporate-responsibility/responsible-business/responsible-sourcing/conflict-minerals.
*Ericsson (31 December 2018), "Conflict Minerals Report", https://www.ericsson.com/49c138/assets/local/investors/documents/financial-reports-and-filings/conflicts-mineral/conflict-minerals-report-2018.pdf. 
(3)*Ericsson (2018) "Sustainability and Corporate Responsibility Report", https://www.ericsson.com/495ba6/assets/local/about-ericsson/sustainability-and-corporate-responsibility/documents/2018/sustainability-and-corporate-responsibility-report-2018.pdf, p. 181.
*"2020 Additional Disclosure", p. 4. 
(4) "2020 Additional Disclosure", pp. 4-5. </v>
          </cell>
          <cell r="AQ31">
            <v>100</v>
          </cell>
          <cell r="AR31">
            <v>50</v>
          </cell>
          <cell r="AS31">
            <v>50</v>
          </cell>
          <cell r="AT31" t="str">
            <v xml:space="preserve">
(1) Ericsson states that human rights due diligence is embedded within its sales and sourcing processes. It states that it uses Verisk Maplecroft’s Modern Slavery Index to understand the geographical risks of forced labor. It states that it focuses on “internal and external awareness” in the countries deemed to be at higher risk and that it bases this approach on a workshop which it carried out in collaboration with Shift in 2016. It further discloses that it reviewed the activities being carried out as part of its sourcing in 2017 by looking at workforce skill level and risk of informal employment to workers in its supply chains and that risk was mapped by sourcing category group. It carried out a review of the category risks in 2018. It further states that it carries out human rights impact assessments, stakeholder consultations and internal processes such as responsible sourcing.
(2) Ericsson discloses that prioritized risk areas in its supply chains include labor rights and communication of requirements further down its supply chains. It discloses that it classifies the risk of forced labor as low, medium or high for each sourcing category and that components and services which it sources from China and India, as well as the sourcing and extraction of raw materials are at a high-risk of forced labor.</v>
          </cell>
          <cell r="AU31" t="str">
            <v>(1) Ericsson (26 February 2019) "Modern Slavery and Human Trafficking Statement", https://www.ericsson.com/493221/assets/local/about-ericsson/sustainability-and-corporate-responsibility/documents/2018/ericsson_statement_on_modern_slavery_2018.pdf p. 4. 
(2)*Ericsson, "Respect for Human Rights", https://www.ericsson.com/en/about-us/sustainability-and-corporate-responsibility/responsible-business/human-rights. Accessed 16 September 2019.
*"Modern Slavery and Human Trafficking Statement", p. 4-5.</v>
          </cell>
          <cell r="AV31">
            <v>25</v>
          </cell>
          <cell r="AW31">
            <v>12.5</v>
          </cell>
          <cell r="AX31">
            <v>0</v>
          </cell>
          <cell r="AY31">
            <v>12.5</v>
          </cell>
          <cell r="AZ31">
            <v>0</v>
          </cell>
          <cell r="BA31" t="str">
            <v>(1) Ericsson states that its position on human rights extends to its entire supply chain including responsible raw materials sourcing and that this is reinforced through a supplier self-assessment on its Code of Conduct for Business Partners carried out before choosing suppliers. It also states that its Code of Conduct requires suppliers to implement due diligence measures in line with the OECD Due Diligence Guidelines which includes a consideration of forced labor risks. It states that, "[i]ntegrity screening is done using an external global screening tool provided by Dow Jones... for potential suppliers and on a weekly basis for current suppliers". It states that "human rights issues, including possible issues connected to raw minerals, conflict minerals or forced labor connected to a company found in the adverse media entities data set will lead to alerts for the supplier, to be investigated by Ericsson." It does not disclose how such risks would be addressed. 
[It also states that its Sensitive Business Policy “aims to emphasize Ericsson’s commitment to respecting human rights in its business engagements and operations”. It states that its Sensitive Business Board is responsible for ensuring that its business opportunities and engagements are conducted according to this policy and that where a high-risk business opportunity is identified, a sensitive business process must be followed.] 
It does not disclose further information as to how forced labor risks specifically are addressed at raw material level. 
(2) Not disclosed.
(3) Ericsson states that it has "status and risk card[s]" for major suppliers which are reviewed regularly with the suppliers and the supplier relationship manager and states that these cards assess performance on compliance with the Code of Conduct. It states that "[t]his performance card acts as input for further engagements". [It is assumed that "code of conduct" refers to the supplier code, as the company's own code has a different title: Code of Business Ethics]. However, no further detail is disclosed.
(4) Not disclosed.</v>
          </cell>
          <cell r="BB31" t="str">
            <v>(1) *Ericsson (2020), "2020 Additional Disclosure", https://www.business-humanrights.org/sites/default/files/KnowTheChain%202020%20ICT%20Benchmark%20-%20Additional%20Disclosure%20-%20Ericsson.pdf, p. 6.
*Ericsson, "Respect for Human Rights", https://www.ericsson.com/en/about-us/sustainability-and-corporate-responsibility/responsible-business/human-rights. Accessed 16 September 2019.
*Ericsson (2018) "Sustainability and Corporate Responsibility Report", https://www.ericsson.com/495ba6/assets/local/about-ericsson/sustainability-and-corporate-responsibility/documents/2018/sustainability-and-corporate-responsibility-report-2018.pdf, p. 181.
(3) "2020 Additional Disclosure", p. 6.</v>
          </cell>
          <cell r="BC31">
            <v>50</v>
          </cell>
          <cell r="BD31">
            <v>50</v>
          </cell>
          <cell r="BE31" t="str">
            <v>Ericsson discloses that it enforces a mandatory self-assessment on potential suppliers that includes its Code of Conduct and questions relating to the suppliers’ policies and processes relating to forced labor.
It states that after the self-assessment is completed by the potential supplier, the responsible sourcing manager will make a decision in what action should be taken with the potential supplier. It further states that "It is not common practice, but Ericsson may request to do an audit before entering into agreement if it sees any reason to do so."  However, it does not disclose outcomes of this process (such as how many suppliers were approved/rejected/had to work on corrective actions before being approved).</v>
          </cell>
          <cell r="BF31" t="str">
            <v>*Ericsson (2018) "Invest and Grow", https://www.ericsson.com/492985/assets/local/investors/documents/financial-reports-and-filings/annual-reports/ericsson-annual-report-2018-en.pdf, p. 30. 
*Ericsson (2020), "2020 Additional Disclosure", https://www.business-humanrights.org/sites/default/files/KnowTheChain%202020%20ICT%20Benchmark%20-%20Additional%20Disclosure%20-%20Ericsson.pdf, p. 6.</v>
          </cell>
          <cell r="BG31">
            <v>30</v>
          </cell>
          <cell r="BH31">
            <v>30</v>
          </cell>
          <cell r="BI31">
            <v>0</v>
          </cell>
          <cell r="BJ31">
            <v>0</v>
          </cell>
          <cell r="BK31" t="str">
            <v>(1) Ericsson discloses that its code of conduct, which includes requirements to respect the ILO core labor standards, forms a mandatory part of its general purchasing conditions which it publishes on its website. It reads under the quality and compliance section that "the Seller and its Products shall, as applicable, comply with ... the Code of Conduct". [It is assumed that "code of conduct" refers to the supplier code, as the company's own code has a different title: Code of Business Ethics]
(2) Not disclosed. Ericsson states in its 2020 Additional Disclosure that, "[a]ll suppliers should according to process have the code of conduct, or equivalent standards, as part of the signed agreement." However it does not disclose the percentage of supplier contracts incorporating its code of conduct. 
(3) Not disclosed. Ericsson states in its 2020 Additional Disclosure that its Code of Conduct for Business Partners includes requirements to respect the ILO core labor standards and states that "Business Partners must secure and monitor that their Suppliers and subcontractors comply with the Code or other agreed equivalent standards." It states that this means that "all requirements in the code, including labor standards, are applicable for 1st tier suppliers as well as suppliers further up in the supply chain." However, it is unclear whether this amounts to a contractual obligation for lower-tier suppliers.</v>
          </cell>
          <cell r="BL31" t="str">
            <v>(1) Ericsson (29 March 2018) "Ericsson's General Purchasing Conditions", https://www.ericsson.com/496375/assets/local/about-ericsson/sourcing/documents/conditions-and-guidelines/gpc-template-version-2018-03-29-final.pdf, p. 2. 
(2) Ericsson (2020), "2020 Additional Disclosure", https://www.business-humanrights.org/sites/default/files/KnowTheChain%202020%20ICT%20Benchmark%20-%20Additional%20Disclosure%20-%20Ericsson.pdf, p. 7.
(3)*"2020 Additional Disclosure", p. 7. 
*Ericsson (2018) "Sustainability and Corporate Responsibility Report", https://www.ericsson.com/495ba6/assets/local/about-ericsson/sustainability-and-corporate-responsibility/documents/2018/sustainability-and-corporate-responsibility-report-2018.pdf, p. 169.</v>
          </cell>
          <cell r="BM31">
            <v>0</v>
          </cell>
          <cell r="BN31">
            <v>0</v>
          </cell>
          <cell r="BO31">
            <v>0</v>
          </cell>
          <cell r="BP31">
            <v>0</v>
          </cell>
          <cell r="BQ31" t="str">
            <v>(1) Not disclosed. Ericsson states in its 2020 Additional Disclosure that it does not have a policy that requires direct employment in its supply chains but that "it is explicitly stated in the Code of Conduct that "The labor standards expectations defined in the Code are applicable for all workers, including temporary, migrant, student, contract and direct Employees, or any other type of worker under the influence of the Business Partner."
(2) Not disclosed. Ericsson states that suppliers must ensure that their suppliers comply with the Code of Conduct "or other equivalent standards". However, it is unclear whether this applies to employment and recruitment agencies in its supply chains.
(3) Not disclosed. The company notes that it worked with one Malaysian supplier, helping them better understand how to adhere to its code. However, it does not disclose information on employment or recruitment agencies used in its suppply chains, or  a systmatic process to gather such information.</v>
          </cell>
          <cell r="BR31" t="str">
            <v xml:space="preserve">(1) and (2) Ericsson (2020), "2020 Additional Disclosure", https://www.business-humanrights.org/sites/default/files/KnowTheChain%202020%20ICT%20Benchmark%20-%20Additional%20Disclosure%20-%20Ericsson.pdf, p. 7.
(3) "2020 Additional Disclosure", pp. 2-3 and 7. </v>
          </cell>
          <cell r="BS31">
            <v>75</v>
          </cell>
          <cell r="BT31">
            <v>25</v>
          </cell>
          <cell r="BU31">
            <v>50</v>
          </cell>
          <cell r="BV31" t="str">
            <v>(1) Ericsson states in its supplier code that suppliers' workers must not be required to pay any recruitment fee or related cost to obtain their employment. It clarifies in its 2020 Additional Disclosure that the employer pays any potential fees and that this applies to all first tier suppliers and to their own suppliers. However, this is not included in its policy on recruitment fees.
(2) The company states in its 2020 Additional Disclosure: "[i]f and when cases of recruitment fees paid by the employee are discovered, an investigation will be started that is planned and executed based on the individual case."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(Also see 7.2.2)</v>
          </cell>
          <cell r="BW31" t="str">
            <v xml:space="preserve">(1) *Ericsson (5 June 2019), "Ericsson Code of Conduct for Business Partners", https://www.ericsson.com/49d5cd/assets/local/about-ericsson/sustainability-and-corporate-responsibility/documents/supplier-code-of-conduct/ericsson-code-of-conduct-english.pdf.
*Ericsson (2020), "2020 Additional Disclosure", https://www.business-humanrights.org/sites/default/files/KnowTheChain%202020%20ICT%20Benchmark%20-%20Additional%20Disclosure%20-%20Ericsson.pdf, p. 7.
(2) *Ericsson (2020), "2020 Additional Disclosure", p. 7.
</v>
          </cell>
          <cell r="BX31">
            <v>25</v>
          </cell>
          <cell r="BY31">
            <v>25</v>
          </cell>
          <cell r="BZ31">
            <v>0</v>
          </cell>
          <cell r="CA31" t="str">
            <v>(1) Ericsson states in its 2020 Additional Disclosure that during audits the auditor looks at how its first tier suppliers manage its own suppliers "and make sure that Code of Conduct requirements are followed". It states that the auditor also looks at how first tier suppliers are managing contracts for workers coming from recruitment agencies and how they ensure that these workers receive fair payments. However, it provides no further details on this process, such as outcomes.
(2) Not disclosed.</v>
          </cell>
          <cell r="CB31" t="str">
            <v>(1) Ericsson (2020), "2020 Additional Disclosure", https://www.business-humanrights.org/sites/default/files/KnowTheChain%202020%20ICT%20Benchmark%20-%20Additional%20Disclosure%20-%20Ericsson.pdf, p. 8.</v>
          </cell>
          <cell r="CC31">
            <v>30</v>
          </cell>
          <cell r="CD31">
            <v>15</v>
          </cell>
          <cell r="CE31">
            <v>15</v>
          </cell>
          <cell r="CF31">
            <v>0</v>
          </cell>
          <cell r="CG31" t="str">
            <v>(1) Ericsson states that workers in its supply chains “must be enabled to understand their employment conditions” and that all workers must be provided with a written document outlining the basic terms and conditions of employment in a language they understand.” It states in its 2020 Additional Disclosure that audits assess whether employees understand their employment terms and that workers are selected at random during audits and asked whether they understand their rights and working terms and that "when nonconformities are found, they will be followed up until mitigated". However, it does not demonstrate how the policy is implemented, such as through pre-departure training, on-boarding training, or through raising awareness of among migrant workers of their contract terms. 
(2) Ericsson states that workers in its supply chains “must not be required to lodge deposits of money or identity papers with their employer”. It states that it reviews the implementation of this policy during audits but does not provide further details or disclose active implementation of this policy beyond auditing thsi requirement.
(3) Not disclosed.</v>
          </cell>
          <cell r="CH31" t="str">
            <v>(1)*Ericsson (5 June 2019), "Ericsson Code of Conduct for Business Partners", https://www.ericsson.com/49d5cd/assets/local/about-ericsson/sustainability-and-corporate-responsibility/documents/supplier-code-of-conduct/ericsson-code-of-conduct-english.pdf, p. 9. 
*Ericsson (2020), "2020 Additional Disclosure", https://www.business-humanrights.org/sites/default/files/KnowTheChain%202020%20ICT%20Benchmark%20-%20Additional%20Disclosure%20-%20Ericsson.pdf, p. 9.
(2)*"Ericsson Code of Conduct for Business Partners", p. 8.
*"2020 Additional Disclosure", p. 9.
(3) "2020 Additional Disclosure", pp. 7 and 9.</v>
          </cell>
          <cell r="CI31">
            <v>12.5</v>
          </cell>
          <cell r="CJ31">
            <v>0</v>
          </cell>
          <cell r="CK31">
            <v>12.5</v>
          </cell>
          <cell r="CL31">
            <v>0</v>
          </cell>
          <cell r="CM31">
            <v>0</v>
          </cell>
          <cell r="CN31" t="str">
            <v xml:space="preserve">In its 2020 Additional Disclosure Ericsson discloses training for suppliers but it does not disclose whether training for suppliers' workers on its supply chain policies that address forced labor is provided.
(1) Not disclosed.
(2) Ericsson discloses that in 2018 it piloted a worker-voice survey focused on forced labor “to ensure due diligence and mitigate modern slavery risks within its supply chains”. It notes that "The pilots in China and India showed minimal risk of conditions that could lead to forced labor." However, it is unclear to what extent workers were educated on their labor rights. It states in its 2020 Additional Disclosure that worker voice surveys are performed by external party, Elevate, with a focus on social performance. It states that "[s]urveys are performed anonymously on the site, after a training guided by staff from Elevate, either on paper or via phone with a set of predefined questions". It states that the surveys were conducted during 2018 and 2019 at suppliers in India and China. However, it does not disclose whether it educates workers on their labor rights.
(3) Not disclosed. Ericsson states that supplier audits include selecting workers at random to ask whether they understand their rights and their working terms and states that "when nonconformities are found they will be followed up until mitigated." However, it does not disclose any worker engagement beyond audits.
(4) Not disclosed. 
</v>
          </cell>
          <cell r="CO31" t="str">
            <v xml:space="preserve">Note: Ericsson (2020), "2020 Additional Disclosure", https://www.business-humanrights.org/sites/default/files/KnowTheChain%202020%20ICT%20Benchmark%20-%20Additional%20Disclosure%20-%20Ericsson.pdf, pp. 9-10.
(2)*Ericsson (2018) "Sustainability and Corporate Responsibility Report", https://www.ericsson.com/495ba6/assets/local/about-ericsson/sustainability-and-corporate-responsibility/documents/2018/sustainability-and-corporate-responsibility-report-2018.pdf, p. 181.
*"2020 Additional Disclosure", pp. 4-5.
(3)"2020 Additional Disclosure", p. 9. </v>
          </cell>
          <cell r="CP31">
            <v>0</v>
          </cell>
          <cell r="CQ31">
            <v>0</v>
          </cell>
          <cell r="CR31">
            <v>0</v>
          </cell>
          <cell r="CS31">
            <v>0</v>
          </cell>
          <cell r="CT31">
            <v>0</v>
          </cell>
          <cell r="CU31" t="str">
            <v>(1) Not disclosed.
(2) Not disclosed. Ericsson states in its 2020 Aditional Disclosure that it is a signatory to the UN Global Compact and that it is a member of the RBA. However, it does not disclose that it is party to an enforceable supply chain labor rights agreement.
(3) Not disclosed. Ericsson states in its Code of Conduct for Business Partners that where freedom of association and collective bargaining is restricted by law, suppliers are expected to allow alternate forms of association. However, it does not disclose what steps it takes to ensure that such alternate forms of association are enabled.
(4) Not disclosed.</v>
          </cell>
          <cell r="CV31" t="str">
            <v xml:space="preserve">(2) Ericsson (2020), "2020 Additional Disclosure", https://www.business-humanrights.org/sites/default/files/KnowTheChain%202020%20ICT%20Benchmark%20-%20Additional%20Disclosure%20-%20Ericsson.pdf, p. 10.
(3) Ericsson (5 June 2019), "Ericsson Code of Conduct for Business Partners", https://www.ericsson.com/49d5cd/assets/local/about-ericsson/sustainability-and-corporate-responsibility/documents/supplier-code-of-conduct/ericsson-code-of-conduct-english.pdf, p. 9. </v>
          </cell>
          <cell r="CW31">
            <v>30</v>
          </cell>
          <cell r="CX31">
            <v>20</v>
          </cell>
          <cell r="CY31">
            <v>10</v>
          </cell>
          <cell r="CZ31">
            <v>0</v>
          </cell>
          <cell r="DA31">
            <v>0</v>
          </cell>
          <cell r="DB31">
            <v>0</v>
          </cell>
          <cell r="DC31" t="str">
            <v xml:space="preserve">(1) Ericsson discloses that its suppliers “and other external parties” can report violations of its Code of Conduct, which suppliers are required to adhere to and which incorporates the ILO core labor standards, through its compliance line which is managed by a third-party. 
(2) It discloses that its compliance line is available 24 hours a day, 7 days a week, 365 days a year in 188 countries and in over 75 languages. It states in its 2020 Additional Disclosure that supplier trainings include information on the existence and availability of its grievance mechanism. However, it is unclear whether this training is also provided to suppliers's workers.
(3) Not disclosed.
(4) Not disclosed. The company discloses that it received 445 complaints in 2018.  In its 2020 Addditional Disclosure it states that no complaints of human or labor rights abuses were reported through the mechanism in 2019, but provides no further information on the types of grievances received from suppliers' workers or their representatives.
(5) Not disclosed. It states that the mechanism is open to all tiers of its supply chain but that, "it may be difficult to reach lower tier suppliers and employees with the information of this possibility". It does not provide evidence that it is used by lower tiers. </v>
          </cell>
          <cell r="DD31" t="str">
            <v xml:space="preserve">(1)-(4)*Ericsson (2018) "Sustainability and Corporate Responsibility Report", https://www.ericsson.com/495ba6/assets/local/about-ericsson/sustainability-and-corporate-responsibility/documents/2018/sustainability-and-corporate-responsibility-report-2018.pdf, p. 170.
*Ericsson (5 June 2019), "Ericsson Code of Conduct for Business Partners", https://www.ericsson.com/49d5cd/assets/local/about-ericsson/sustainability-and-corporate-responsibility/documents/supplier-code-of-conduct/ericsson-code-of-conduct-english.pdf, p. 13. 
(2), (4) and (5) Ericsson (2020), "2020 Additional Disclosure", https://www.business-humanrights.org/sites/default/files/KnowTheChain%202020%20ICT%20Benchmark%20-%20Additional%20Disclosure%20-%20Ericsson.pdf, p. 11. </v>
          </cell>
          <cell r="DE31">
            <v>80</v>
          </cell>
          <cell r="DF31">
            <v>10</v>
          </cell>
          <cell r="DG31">
            <v>20</v>
          </cell>
          <cell r="DH31">
            <v>10</v>
          </cell>
          <cell r="DI31">
            <v>20</v>
          </cell>
          <cell r="DJ31">
            <v>20</v>
          </cell>
          <cell r="DK31" t="str">
            <v>(1) Ericsson states that it "does not perform non-scheduled visits unless there are special circumstances, as the company wants to promote trust, collaborating with its suppliers to improve" but that it "reserves the right to do it, as it is included in the agreements". However, it is unclear whether such visits have been undertaken.
(2) The company discloses implementing a self-assessment questionaire for new potential suppliers and states that existing suppliers must update their self-assessments on a regular basis. It states that it conducts contract-compliance audits to determine whether its suppliers are complying with any shared agreements. In addition, in its 2020 Additional Disclosure it states: "[d]uring audit, relevant documentation is reviewed for the workforce on the site, according to an audit document checklist, including pay slips, timecards, production records, personnel records, foreign employee work permit, etc., along with Forced Labor Policies and Procedures".
(3) In its 2020 Additional Disclosure it states: "[t]he audit includes a random selection of workers from the workforce on the site and asked if they understand their rights and their working terms." It does not disclose undertaking off-site interviews, however.
(4) The company states that supplier visits include visits to worker housing.
(5) Ericsson states: "If there would be any special interest for compliance review for a lower tier supplier, or if any incidents with regards to Human Rights or any other compliance area would be discovered or suspected, the first-tier supplier is contacted for action and for information about mitigating activities." It further notes that it is reviewing its suppliers' supply chain management systems. It states in its Code of Conduct for Business Partners that suppliers are required to monitor their suppliers to ensure compliance with this code.</v>
          </cell>
          <cell r="DL31" t="str">
            <v>(1) Ericsson (2020), "2020 Additional Disclosure", https://www.business-humanrights.org/sites/default/files/KnowTheChain%202020%20ICT%20Benchmark%20-%20Additional%20Disclosure%20-%20Ericsson.pdf, p. 11. 
(2)*Ericsson (2018) "Sustainability and Corporate Responsibility Report", https://www.ericsson.com/495ba6/assets/local/about-ericsson/sustainability-and-corporate-responsibility/documents/2018/sustainability-and-corporate-responsibility-report-2018.pdf, p. 180-181. 
*"2020 Additional Disclosure", p. 11.
(3)-(4) "2020 Additional Disclosure", p. 11.
(5)*"2020 Additional Disclosure", pp. 7 and 11.
* Ericsson (5 June 2019), "Ericsson Code of Conduct for Business Partners", https://www.ericsson.com/49d5cd/assets/local/about-ericsson/sustainability-and-corporate-responsibility/documents/supplier-code-of-conduct/ericsson-code-of-conduct-english.pdf, p. 5.</v>
          </cell>
          <cell r="DM31">
            <v>70</v>
          </cell>
          <cell r="DN31">
            <v>20</v>
          </cell>
          <cell r="DO31">
            <v>0</v>
          </cell>
          <cell r="DP31">
            <v>20</v>
          </cell>
          <cell r="DQ31">
            <v>10</v>
          </cell>
          <cell r="DR31">
            <v>20</v>
          </cell>
          <cell r="DS31" t="str">
            <v>(1) Ericsson discloses that in 2018, 176 Code of Conduct audits were performed on its high-risk suppliers and that those audited were located in over 50 countries. It states that it “addressed” 98% of all suppliers in the 90% supplier spend and that it plans to increase this to 100% in 2020.
(2) Not disclosed. Ericsson states that it "does not perform non-scheduled visits unless there are special circumstances, as the company wants to promote trust, collaborating with its suppliers to improve" but that it "reserves the right to do it, as it is included in the agreements". It does not disclose a percentage of unannounced audits conducted.
(3) Ericsson states: "Worker interview sample size for full audits is as a standard for a two-day audit (factory site) 20 employees. On a one-day audit (non-manufacturing site, service provider), 10% of total employees or 10 will be interviewed, whichever is lesser, but minimum 3."
(4) Ericsson states in its 2020 Additional Disclosure: "[t]he Code of Conduct audits are performed by external party Intertek, with a broad experience in auditing the technology industry for the Corporate Social Responsibility area, including the topic of Human Rights, and a range of forced labor questions are included in the audits and with a large pool of auditors globally. As a compliment, the wider Contract Compliance audits are performed by internal Ericsson auditors (about 30 per year), by experienced auditors certified through an internal Ericsson certification process, also covering the Human Rights area". While it states that forced labor is included in audits, it does not disclose that auditors have expertise to detect forced labor.
(5) [Ericsson provides a graphic representing a 75% conformance, 9% warning and 16% critical rate of its audited suppliers.] It also provides a graphic to represent disaggregated supplier performance after follow-up, including on employment contracts, working hours and wages, forced labor and supply chain management.</v>
          </cell>
          <cell r="DT31" t="str">
            <v xml:space="preserve">(1) and (5) Ericsson (2018) "Sustainability and Corporate Responsibility Report", https://www.ericsson.com/495ba6/assets/local/about-ericsson/sustainability-and-corporate-responsibility/documents/2018/sustainability-and-corporate-responsibility-report-2018.pdf, p. 180.
(2)-(5) Ericsson (2020), "2020 Additional Disclosure", https://www.business-humanrights.org/sites/default/files/KnowTheChain%202020%20ICT%20Benchmark%20-%20Additional%20Disclosure%20-%20Ericsson.pdf, p. 12. </v>
          </cell>
          <cell r="DU31">
            <v>75</v>
          </cell>
          <cell r="DV31">
            <v>25</v>
          </cell>
          <cell r="DW31">
            <v>25</v>
          </cell>
          <cell r="DX31">
            <v>25</v>
          </cell>
          <cell r="DY31">
            <v>0</v>
          </cell>
          <cell r="DZ31" t="str">
            <v>(1) It states in its 2020 Additional Disclosure that non-conformities discovered during audits are monitored by the auditor and/or the supplier relationship manager until it is closed. It states that if the case needs further attention it is taken to the Procurement Board, "a decision forum within Ericsson sourcing organization". It states that in some cases, support is needed from external stakeholders and that the full process is overseen by the responsible sourcing program.
(2) The company discloses that corrective actions from audit findings relating to its supplier Code of Conduct are recorded in a central tool and are followed up on by auditors.
(3) It states in its 2020 Additional Disclosure that "significant and recurring breaches, without corrective actions and remedy... may result in reduction in business and constitute right for termination of the contract by Ericsson".
(4) Not disclosed. Ericsson states: "Nonconformities that are discovered through audits are monitored by the respective auditor and/or the supplier relationship manager until the non-conformity is closed. [Examples of non-conformities for labor rights may be that contracts are not in place, complete or signed, or that records of working hours or wages are not in place and correct, which through the process will be corrected."] It states that in some cases, support is needed from external stakeholders, but provides no details on corrective actions process in practice.</v>
          </cell>
          <cell r="EA31" t="str">
            <v>(1) Ericsson (2018) "Sustainability and Corporate Responsibility Report", https://www.ericsson.com/495ba6/assets/local/about-ericsson/sustainability-and-corporate-responsibility/documents/2018/sustainability-and-corporate-responsibility-report-2018.pdf, p. 170.
(2) Ericsson (26 February 2019) "Modern Slavery and Human Trafficking Statement", https://www.ericsson.com/493221/assets/local/about-ericsson/sustainability-and-corporate-responsibility/documents/2018/ericsson_statement_on_modern_slavery_2018.pdf p. 5.
*Ericsson (2020), "2020 Additional Disclosure", https://www.business-humanrights.org/sites/default/files/KnowTheChain%202020%20ICT%20Benchmark%20-%20Additional%20Disclosure%20-%20Ericsson.pdf, p. 13.
(3) and (4) "2020 Additional Disclosure", p. 13.</v>
          </cell>
          <cell r="EB31">
            <v>0</v>
          </cell>
          <cell r="EC31">
            <v>75</v>
          </cell>
          <cell r="ED31">
            <v>50</v>
          </cell>
          <cell r="EE31">
            <v>25</v>
          </cell>
          <cell r="EF31" t="str">
            <v xml:space="preserve">(1) The company discloses that compliance concerns, for examples those related to human rights, are "handled by Ericsson’s Group Compliance Committee, which consists of representatives from Ericsson’s Group Function Legal Affairs and Compliance and Group Function Human Resources and related operational units depending on the compliance concern. The Head of Corporate Investigations briefs the Audit and Compliance Committee of the Board of Directors (BoD) about significant reported compliance concerns." The Corporate Investigations team assesses whether complaints merit further investigation, and present them to the Group Compliance Committee. It notes that "during 2018 the process around reporting compliance concerns has been strengthened and further developed to include both centrally and locally reported allegations of violations." 
It states in its 2020 Additional Disclosure: " The timeframe for the process to handle violations of policies and requirements will depend on the nature of the violations. The response and initiated action on suspected violations will however start as soon as the violation is discovered. First action is to investigate the suspected violation for gravity and relevance to understand how the case should be handled, understand what stakeholders to involve and to secure good quality of transparency. The affected stakeholders will be contacted, with examples of Human Rights experts, Sourcing Human Rights program manager, supplier relationship manager, Sourcing Compliance management, Legal affairs and/or necessary external stakeholders. Necessary communication to relevant stakeholders will be made as part of the process.
(2) Remedy for workers in lower tiers: Ericsson discloses that a Danwatch report in Malaysia revealed that migrant workers were working under conditions linked to forced labor at a potential supplier further up its supply chain. It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Ericsson discloses s that a Guardian article reported that an electronics supplier in China was using students to work overtime in factories in China. It states that, while it was determined that the site in question was not used for products supplied to Ericsson, it "demanded an explanation of the circumstances and remediating actions from the supplier which was provided by the supplier." However, it does not clarify what the remedial outcomes were for workers in this second example. 
(also see 4.2.2.)
[Ericsson discloses a case reported in a media article involving undocumented labor and forced labor conditions in a textile supplier in Sweden. However, this is not relevant to ICT supply chains.]
</v>
          </cell>
          <cell r="EG31" t="str">
            <v xml:space="preserve">(1) *Ericsson (2018) "Sustainability and Corporate Responsibility Report", https://www.ericsson.com/495ba6/assets/local/about-ericsson/sustainability-and-corporate-responsibility/documents/2018/sustainability-and-corporate-responsibility-report-2018.pdf, p. 170.
*Ericsson (2020), "2020 Additional Disclosure", https://www.business-humanrights.org/sites/default/files/KnowTheChain%202020%20ICT%20Benchmark%20-%20Additional%20Disclosure%20-%20Ericsson.pdf, p. 13.
(2)  "2020 Additional Disclosure", p. 14. </v>
          </cell>
          <cell r="EH31" t="str">
            <v>N/A</v>
          </cell>
          <cell r="EI31" t="str">
            <v>N/A</v>
          </cell>
          <cell r="EJ31" t="str">
            <v>N/A</v>
          </cell>
          <cell r="EK31" t="str">
            <v>N/A</v>
          </cell>
          <cell r="EL31" t="str">
            <v>N/A</v>
          </cell>
          <cell r="EM31" t="str">
            <v>N/A</v>
          </cell>
        </row>
        <row r="32">
          <cell r="A32" t="str">
            <v>STMicroelectronics NV</v>
          </cell>
          <cell r="B32">
            <v>21.447230000000001</v>
          </cell>
          <cell r="C32" t="str">
            <v>Switzerland</v>
          </cell>
          <cell r="D32" t="str">
            <v>Europe</v>
          </cell>
          <cell r="E32">
            <v>2020</v>
          </cell>
          <cell r="F32" t="str">
            <v>Yes</v>
          </cell>
          <cell r="G32" t="str">
            <v>PAR:STM</v>
          </cell>
          <cell r="H32">
            <v>100</v>
          </cell>
          <cell r="I32">
            <v>100</v>
          </cell>
          <cell r="J32" t="str">
            <v xml:space="preserve">The company is an RBA Member, and as such publicly commits to the RBA code, which addresses forced labor in its own operations and supply chains.
STMicroelectronics cites respect for all human rights including the prohibition on forced labor, and that it expects business partners and suppliers to ensure that they are in alignment with these principles. </v>
          </cell>
          <cell r="K32" t="str">
            <v>*STMicroelectronics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"Code of Conduct," https://www.st.com/content/ccc/resource/corporate/company/policy_statement/group0/27/23/5e/6d/ad/99/47/f6/BRSTCODE1015_0216.pdf/files/BRSTCODE1015_0216.pdf/_jcr_content/translations/en.BRSTCODE1015_0216.pdf, p. 11. Accessed 2 October 2019.</v>
          </cell>
          <cell r="L32">
            <v>90</v>
          </cell>
          <cell r="M32">
            <v>10</v>
          </cell>
          <cell r="N32">
            <v>20</v>
          </cell>
          <cell r="O32">
            <v>20</v>
          </cell>
          <cell r="P32">
            <v>20</v>
          </cell>
          <cell r="Q32">
            <v>20</v>
          </cell>
          <cell r="R32" t="str">
            <v xml:space="preserve">(1) The company states that it uses the RBA's supplier code of conduct (version 6.0), and that 94% of its eligible suppliers have signed an agreement to comply with the RBA code of conduct. 
The RBA Code covers forced labor, child labor, and discrimination. However, the code limits the right to freedom of association and collective bargaining to conformance with local law.
(2) Yes. Home &gt; About ST: Sustainability &gt; Supply Chain Responsibility &gt; RBA Code of Conduct version 6.0.
(3) The company uses the RBA Code of Conduct, which is reviewed every three years and includes input from RBA members and external stakeholders, as its supplier code of conduct. 
(4) STMicroelectronics requires that companies sign a letter of agreement, agreeing to comply with the RBA code of conduct. It notes that 93% of material supplier and 89% of equipment and parts suppliers have signed an agreement to comply with the RBA code. In addition it reports that the code is integrated into contracts with suppliers. 
(5) The company uses the RBA code as its its supplier code version 6.0 which notes that "participants shall also require its next tier suppliers to acknowledge and implement the Code." </v>
          </cell>
          <cell r="S32" t="str">
            <v xml:space="preserve">(1-5) *STMicroelectronics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*STMicroelectronics, "Supply Chain Responsibility," https://www.st.com/content/st_com/en/about/st_approach_to_sustainability/sustainability-priorities/supply-chain-responsibility.html. Accessed 3 February 2020. 
(4) STMicroelectronics (2019), "2019 Sustainability Report", https://www.st.com/content/ccc/resource/corporate/financial/quarterly_report/group0/ed/d9/47/32/a4/d6/42/01/ST_Sustainability_Report_2019/files/ST_Sustainability_Report_2019.pdf/_jcr_content/translations/en.ST_Sustainability_Report_2019.pdf, p. 77.
*STMicroelectronics (2020), "Additional Disclosure," https://www.business-humanrights.org/sites/default/files/KnowTheChain%202020%20ICT%20benchmark%20-%20Additional%20Disclosure%20STMicroelectronics.pdf. Accessed 3 February 2020. </v>
          </cell>
          <cell r="T32">
            <v>25</v>
          </cell>
          <cell r="U32">
            <v>25</v>
          </cell>
          <cell r="V32">
            <v>0</v>
          </cell>
          <cell r="W32" t="str">
            <v xml:space="preserve">(1) STMicroelectronics states that at corporate level, its supply chain team promotes sustainable sourcing "and develops long-term relationships by choosing suppliers and subcontractors with robust social and environmental standards and practices."
It also discloses that it has a Sustainability Council, responsible for managing the strategy and governance of sustainability, and that its President of Human Resources and Corporate Social Responsibility has overall responsibility for sustainability.  
It does not disclose further detail on responsibility for implementation of the RBA code of conduct (which covers forced labor). 
(2) Not disclosed. </v>
          </cell>
          <cell r="X32" t="str">
            <v xml:space="preserve">*STMicroelectronics, "Supply Chain Responsibility," https://www.st.com/content/st_com/en/about/st_approach_to_sustainability/sustainability-priorities/supply-chain-responsibility.html. Accessed 1 October 2019. 
*STMicroelectronics, "Sustainability Governance," https://www.st.com/content/st_com/en/about/st_approach_to_sustainability/st_approach_to_sustainability/sustainability_governance.html. Accessed 1 October 2019. </v>
          </cell>
          <cell r="Y32">
            <v>15</v>
          </cell>
          <cell r="Z32">
            <v>15</v>
          </cell>
          <cell r="AA32">
            <v>0</v>
          </cell>
          <cell r="AB32">
            <v>0</v>
          </cell>
          <cell r="AC32" t="str">
            <v xml:space="preserve">(1) The company states that all major STMicroelectronics sites "have the obligation to provide an annual refresher on ST's Code of Conduct to all employees. The Code addresses human rights and a prohibition on forced labor (though not risks in the supply chain). It is not clear that this includes training on forced labor in supply chains for procurement staff. 
(2) Not disclosed. STMicroelectronics makes reference to supplier training but does not disclose whether this covers forced labor risks and policies. 
(3) Not disclosed. </v>
          </cell>
          <cell r="AD32" t="str">
            <v xml:space="preserve">(1)* STMicroelectronics, "Code of Conduct," https://www.st.com/content/ccc/resource/corporate/company/policy_statement/group0/27/23/5e/6d/ad/99/47/f6/BRSTCODE1015_0216.pdf/files/BRSTCODE1015_0216.pdf/_jcr_content/translations/en.BRSTCODE1015_0216.pdf, p. 11. Accessed 2 October 2019.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(2) STMicroelectronics (2019), "2019 Sustainability Report", https://www.st.com/content/ccc/resource/corporate/financial/quarterly_report/group0/ed/d9/47/32/a4/d6/42/01/ST_Sustainability_Report_2019/files/ST_Sustainability_Report_2019.pdf/_jcr_content/translations/en.ST_Sustainability_Report_2019.pdf, p. 20. Accessed 1 October 2019. </v>
          </cell>
          <cell r="AE32">
            <v>25</v>
          </cell>
          <cell r="AF32">
            <v>0</v>
          </cell>
          <cell r="AG32">
            <v>25</v>
          </cell>
          <cell r="AH32" t="str">
            <v xml:space="preserve">(1) Not disclosed. STMicroelectronics states that participating in initiatives such as the RBA and Enterprises pour les Droits de l'Homme enables it to "work with customers and suppliers to take the lead on understanding and addressing our risks in regions where we operate" but does not disclose examples of how it has worked with NGOs to address supply chain forced labor risks in local contexts. 
(2) The company discloses that it is a member of the RBA since 2005. However, it does not disclose detail on how it actively participates in this initiative to address forced labor risks. </v>
          </cell>
          <cell r="AI32" t="str">
            <v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39. Accessed 1 October 2019. 
(2) STMicroelectronics (2018), "STMicroelectronics Commitment to the RBA," https://www.st.com/content/ccc/resource/corporate/company/policy_statement/group0/65/40/7e/04/cb/ad/49/b0/ST_Commitment_to_RBA/files/ST_Commitment_to_RBA_2018.pdf/jcr:content/translations/en.ST_Commitment_to_RBA_2018.pdf. Accessed 2 October 2019. </v>
          </cell>
          <cell r="AJ32">
            <v>37.5</v>
          </cell>
          <cell r="AK32">
            <v>0</v>
          </cell>
          <cell r="AL32">
            <v>25</v>
          </cell>
          <cell r="AM32">
            <v>12.5</v>
          </cell>
          <cell r="AN32">
            <v>0</v>
          </cell>
          <cell r="AO32" t="str">
            <v>(1) Not disclosed.
(2) The company discloses a list of the names of smelters and refiners of 3TG in its supply chains.
(3) The company is a member of the Responsible Mineral Initiative, and as such works on tracing its raw materials. However, it does not disclose the sourcing countries of raw materials at risk of forced labor.
(4) Not disclosed.</v>
          </cell>
          <cell r="AP32" t="str">
            <v xml:space="preserve">(2) STMicroelectronics (2018), "Conflict Minerals Report 2017," https://investors.st.com/static-files/0f4c2f2c-cc5b-4b87-a314-0127910907f2. Accessed 2 October 2019. 
(3) 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v>
          </cell>
          <cell r="AQ32">
            <v>50</v>
          </cell>
          <cell r="AR32">
            <v>25</v>
          </cell>
          <cell r="AS32">
            <v>25</v>
          </cell>
          <cell r="AT32" t="str">
            <v xml:space="preserve">(1) STMicroelectronics discloses that it conducted a risk mapping exercise on its direct suppliers in 2018, with a view to identifying priority categories of suppliers and countries "taking into account the volume of business they do with ST." It does not disclose further detail on this process and on how forced labor risks were considered. 
(2) The company discloses that forced labor was one of the top 5 risks identified in its supply chains, based on an analysis of 349 direct suppliers' self-assessment questionnaires. 
It states that it has in particular "clamped down on foreign worker recruitment fees."
However, it does not disclose risks identified in different tiers of its supply chains. </v>
          </cell>
          <cell r="AU32" t="str">
            <v>(1)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STMicroelectronics (2019), "2019 Sustainability Report", p. 72.</v>
          </cell>
          <cell r="AV32">
            <v>12.5</v>
          </cell>
          <cell r="AW32">
            <v>12.5</v>
          </cell>
          <cell r="AX32">
            <v>0</v>
          </cell>
          <cell r="AY32">
            <v>0</v>
          </cell>
          <cell r="AZ32">
            <v>0</v>
          </cell>
          <cell r="BA32" t="str">
            <v xml:space="preserve">(1) The company reports that it is a member of the Responsible Minerals Initiative. It also states that it manages conflict minerals "in accordance with the following legislation and best practices" and includes the OECD Due Diligence Guidance for Responsible Supply Chains of Minerals. It reports that it compares the smelters and refiners identified by its suppliers against the list of smelter facilities listed as conformant in the RMAP. It does not disclose further information as to how it addresses forced labor risks at raw material level. 
(2-4) Not disclosed. </v>
          </cell>
          <cell r="BB32"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71 and 19. Accessed 1 October 2019. 
*STMicroelectronics (2018), "Conflict Minerals Report 2017," https://investors.st.com/static-files/0f4c2f2c-cc5b-4b87-a314-0127910907f2. Accessed 2 October 2019. </v>
          </cell>
          <cell r="BC32">
            <v>50</v>
          </cell>
          <cell r="BD32">
            <v>50</v>
          </cell>
          <cell r="BE32" t="str">
            <v>The company reports that "100% of new direct suppliers have undergone the screening process," which it states includes CSR criteria (social and environmental criteria). It states that "the screening is done during the selection process and so before the contract is signed." However, it does not disclose outcomes of this process.</v>
          </cell>
          <cell r="BF32"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70 and 77. Accessed 1 October 2019. 
*STMicroelectronics (2020), "Additional Disclosure," https://www.business-humanrights.org/sites/default/files/KnowTheChain%202020%20ICT%20benchmark%20-%20Additional%20Disclosure%20STMicroelectronics.pdf. Accessed 3 February 2020. </v>
          </cell>
          <cell r="BG32">
            <v>15</v>
          </cell>
          <cell r="BH32">
            <v>15</v>
          </cell>
          <cell r="BI32">
            <v>0</v>
          </cell>
          <cell r="BJ32">
            <v>0</v>
          </cell>
          <cell r="BK32" t="str">
            <v xml:space="preserve">(1) STMicroelectronics reports that the RBA code is integrated into contracts. The RBA Code covers forced labor, child labor, and discrimination. However, the code limits the right to freedom of association and collective bargaining to conformance with local law.
(2) Not disclosed. The company states that 93% of material supplier and 89% of equipment and parts suppliers have signed an agreement to comply with the RBA code, but it is not clear that this refers to supplier contracts. 
(3) Not disclosed. It discloses that suppliers commit to deploying the RBA code, and they are required to deploy it to their suppliers, but does not comment on whether they are required to integrate the code into contracts. </v>
          </cell>
          <cell r="BL32" t="str">
            <v xml:space="preserve">*STMicroelectronics (2020), "Additional Disclosure," https://www.business-humanrights.org/sites/default/files/KnowTheChain%202020%20ICT%20benchmark%20-%20Additional%20Disclosure%20STMicroelectronics.pdf. Accessed 3 February 2020. 
*STMicroelectronics (2018),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8. Accessed 1 October 2019. 
*STMicroelectronics (2019), "2019 Sustainability Report", https://www.st.com/content/ccc/resource/corporate/financial/quarterly_report/group0/ed/d9/47/32/a4/d6/42/01/ST_Sustainability_Report_2019/files/ST_Sustainability_Report_2019.pdf/_jcr_content/translations/en.ST_Sustainability_Report_2019.pdf, p. 77. Accessed 1 October 2019. </v>
          </cell>
          <cell r="BM32">
            <v>0</v>
          </cell>
          <cell r="BN32">
            <v>0</v>
          </cell>
          <cell r="BO32">
            <v>0</v>
          </cell>
          <cell r="BP32">
            <v>0</v>
          </cell>
          <cell r="BQ32" t="str">
            <v xml:space="preserve">(1) Not disclosed. The company reports that it has sought to eliminate outsourcing agents "and work directly with source country agents." However, it is unclear that these efforts relate to the company's supply chains. 
(2-3) Not disclosed. STMicroelectronics states that suppliers commit to deploying the RBA code but does not comment on whether recruitment and employment agencies are required to comply. </v>
          </cell>
          <cell r="BR32"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v>
          </cell>
          <cell r="BS32">
            <v>100</v>
          </cell>
          <cell r="BT32">
            <v>50</v>
          </cell>
          <cell r="BU32">
            <v>50</v>
          </cell>
          <cell r="BV32" t="str">
            <v xml:space="preserve">(1) The company uses the RBA Code version 6.0, which includes a provision that workers shall not be required to pay employers’ or agents’ recruitment fees or other related fees for their employment. 
(2) The company uses RBA Code version 6.0 which includes a provision that employment related fees paid by workers shall be reimbursed to the workers. STMicroelectronics discloses that it "verified on-site the reimbursement of 169 Chinese workers in a subcontractor facility in Singapore." 
</v>
          </cell>
          <cell r="BW32"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*STMicroelectronics (2020), "Additional Disclosure," https://www.business-humanrights.org/sites/default/files/KnowTheChain%202020%20ICT%20benchmark%20-%20Additional%20Disclosure%20STMicroelectronics.pdf. Accessed 3 February 2020. </v>
          </cell>
          <cell r="BX32">
            <v>0</v>
          </cell>
          <cell r="BY32">
            <v>0</v>
          </cell>
          <cell r="BZ32">
            <v>0</v>
          </cell>
          <cell r="CA32" t="str">
            <v xml:space="preserve">(1) Not disclosed. The company discloses that it has audited ten of its labor agencies, but does not disclose that it has audited labor agencies used by its suppliers. 
(2) Not disclosed. STMicroelectronics states that it is "part of a panel to develop a pre-departure orientation pack for foreign workers, in partnership with the International Organization on Migration." It is not clear whether the company is working on this initiative for its supply chains or own operations only. </v>
          </cell>
          <cell r="CB32" t="str">
            <v>(1) 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(2) STMicroelectronics (2019), "2019 Sustainability Report", p. 41.</v>
          </cell>
          <cell r="CC32">
            <v>30</v>
          </cell>
          <cell r="CD32">
            <v>15</v>
          </cell>
          <cell r="CE32">
            <v>15</v>
          </cell>
          <cell r="CF32">
            <v>0</v>
          </cell>
          <cell r="CG32" t="str">
            <v>(1) The company uses the RBA Code version 6 which requires that workers must be provided with a written employment agreement in their native language prior to the worker departing from his or her country of origin. It does not disclose efforts made to implement such a policy provision in practice.
[STMicroelectronics states that it has conducted pre-departure training for foreign workers, but it is not clear that this relates to supply chain workers rather than workers for its own operations.] 
(2) The company uses the RBA code version 6 prohibits passport retention and restrictions on workers’ freedom of movement. It does not disclose efforts made to implement such a policy provision in practice.
(3) Not disclosed.</v>
          </cell>
          <cell r="CH32" t="str">
            <v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41. Accessed 1 October 2019. 
*STMicroelectronics (2020), "Additional Disclosure," https://www.business-humanrights.org/sites/default/files/KnowTheChain%202020%20ICT%20benchmark%20-%20Additional%20Disclosure%20STMicroelectronics.pdf. Accessed 3 February 2020. </v>
          </cell>
          <cell r="CI32">
            <v>12.5</v>
          </cell>
          <cell r="CJ32">
            <v>12.5</v>
          </cell>
          <cell r="CK32">
            <v>0</v>
          </cell>
          <cell r="CL32">
            <v>0</v>
          </cell>
          <cell r="CM32">
            <v>0</v>
          </cell>
          <cell r="CN32" t="str">
            <v xml:space="preserve">(1) The company's code requires suppliers to have a process in place for communicating their policies, expectations and performance to workers and other stakeholders. No further detail is disclosed, such as whether this must include training for workers.
(2-4) Not disclosed. </v>
          </cell>
          <cell r="CO32"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72. Accessed 1 October 2019. </v>
          </cell>
          <cell r="CP32">
            <v>0</v>
          </cell>
          <cell r="CQ32">
            <v>0</v>
          </cell>
          <cell r="CR32">
            <v>0</v>
          </cell>
          <cell r="CS32">
            <v>0</v>
          </cell>
          <cell r="CT32">
            <v>0</v>
          </cell>
          <cell r="CU32" t="str">
            <v>Not disclosed.</v>
          </cell>
          <cell r="CV32" t="str">
            <v>N/A</v>
          </cell>
          <cell r="CW32">
            <v>30</v>
          </cell>
          <cell r="CX32">
            <v>20</v>
          </cell>
          <cell r="CY32">
            <v>10</v>
          </cell>
          <cell r="CZ32">
            <v>0</v>
          </cell>
          <cell r="DA32">
            <v>0</v>
          </cell>
          <cell r="DB32">
            <v>0</v>
          </cell>
          <cell r="DC32" t="str">
            <v xml:space="preserve">(1) The company states that it uses the RBA's supplier code of conduct version 6.0, which requires suppliers to put in place effective grievance mechanisms. 
The company also discloses misconduct reporting hotline, which can be used to report grievances related to the company's own code of conduct but also "expect[s suppliers to align] with its principles." The hotline is publicly available and therefore seems to be accessible to external stakeholders such as  worker representatives. 
[STMicroelectronics states that it has implemented grievance mechanisms as part of its efforts to eradicate recruitment fees. However, it is not clear that this applies to its own operations or its manufacturing suppliers. 
It also discloses a misconduct reporting hotline on its Integrity App, but as this is for the use of its employees. In addition, in the ethics and compliance section of its sustainability report, the company discloses that it has an independent multilingual misconduct reporting hotline, which it states is communicated to employees and which business partners are encouraged to use.]
(2) "Insufficient training and communication of grievance mechanisms" has been identified as a top issue during supplier audits, implying that grievance mechanisms are communicated to workers in some instances. No further details are disclosed on how the mechanism is comunicated to suppliers' workers.
[It reports that its suppliers are encouraged to use the misconduct hotline and are sent a letter communicating it, but it is not clear that this applies to suppliers' workers also.]
(3)-(5) Not disclosed. </v>
          </cell>
          <cell r="DD32" t="str">
            <v xml:space="preserve">(1)-(2) *STMicroelectronics (2019), "2019 Sustainability Report", https://www.st.com/content/ccc/resource/corporate/financial/quarterly_report/group0/ed/d9/47/32/a4/d6/42/01/ST_Sustainability_Report_2019/files/ST_Sustainability_Report_2019.pdf/_jcr_content/translations/en.ST_Sustainability_Report_2019.pdf, p. 12, 13, 41, 72.
*STMicroelectronics, "Misconduct Reporting Hotline," https://secure.ethicspoint.eu/domain/media/en/gui/104021/index.html. Accessed 3 February 2020. 
*STMicroelectronics (2020), "Additional Disclosure," https://www.business-humanrights.org/sites/default/files/KnowTheChain%202020%20ICT%20benchmark%20-%20Additional%20Disclosure%20STMicroelectronics.pdf. Accessed 3 February 2020. </v>
          </cell>
          <cell r="DE32">
            <v>10</v>
          </cell>
          <cell r="DF32">
            <v>0</v>
          </cell>
          <cell r="DG32">
            <v>10</v>
          </cell>
          <cell r="DH32">
            <v>0</v>
          </cell>
          <cell r="DI32">
            <v>0</v>
          </cell>
          <cell r="DJ32">
            <v>0</v>
          </cell>
          <cell r="DK32" t="str">
            <v xml:space="preserve">The company discloses that some of its direct manufacturing suppliers have undergone a third-party RBA audit. 
(1) Not disclosed. 
(2) As stated above, the company discloses carrying out supplier audits. However, it does not disclose further detail on whether the process includes a review of relevant documents that detail labor conditions, such as wage slips, information on labor recruiters, contracts, etc.
(3) Not disclosed. The company reports that it has conducted worker interviews as part of the Workplace of Choice program, but it is not clear that this refers to workers in its supply chains, and it does not report that interviews are undertaken as part of audits. 
(4-5) Not disclosed. </v>
          </cell>
          <cell r="DL32" t="str">
            <v xml:space="preserve">Note: STMicroelectronics (2019), "2019 Sustainability Report", https://www.st.com/content/ccc/resource/corporate/financial/quarterly_report/group0/ed/d9/47/32/a4/d6/42/01/ST_Sustainability_Report_2019/files/ST_Sustainability_Report_2019.pdf/_jcr_content/translations/en.ST_Sustainability_Report_2019.pdf, p. 71. Accessed 1 October 2019. 
(2) "2019 Sustainability Report", p. 71
(3) "2019 Sustainability Report", p. 41. </v>
          </cell>
          <cell r="DM32">
            <v>40</v>
          </cell>
          <cell r="DN32">
            <v>20</v>
          </cell>
          <cell r="DO32">
            <v>0</v>
          </cell>
          <cell r="DP32">
            <v>0</v>
          </cell>
          <cell r="DQ32">
            <v>10</v>
          </cell>
          <cell r="DR32">
            <v>10</v>
          </cell>
          <cell r="DS32" t="str">
            <v xml:space="preserve">(1) The company discloses that 24% (total spend) of its direct manufacturing suppliers have undergone a third party RBA audit in the last two years. 
(2)-(3) Not disclosed. 
(4) STMicroelectronics states that some of its manufacturing suppliers have undergone RBA audits, suggesting that some audits are undertaken by RBA-trained auditors. Other audits are undertaken by own employees who have undertaken "RBA lead auditor training." It does not disclose any further detail on the ability of auditors to detect forced labor risks. 
(5) The company discloses that its top five supply chain audit findings include excessive working hours, risk of forced labor, and supplier responsibility. It does not disclose any further detail. </v>
          </cell>
          <cell r="DT32" t="str">
            <v xml:space="preserve">(1) 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(4) STMicroelectronics (2019), "2019 Sustainability Report", p. 72. 
(5) STMicroelectronics (2019), "2019 Sustainability Report", p. 79. </v>
          </cell>
          <cell r="DU32">
            <v>25</v>
          </cell>
          <cell r="DV32">
            <v>12.5</v>
          </cell>
          <cell r="DW32">
            <v>0</v>
          </cell>
          <cell r="DX32">
            <v>0</v>
          </cell>
          <cell r="DY32">
            <v>12.5</v>
          </cell>
          <cell r="DZ32" t="str">
            <v>(1) STMicroelectronics states that suppliers who complete self-assessment questionnaires must have a corrective action plan. However, it does not disclose detail on how it supports suppliers in developing and implementing corrective action plans, or actions taken in the meantime. 
(2) Not disclosed. The company discloses that in 2018 it strengthened its follow up of corrective actions "to improve the monitoring of our suppliers." It does not disclose further detail as to how follow up is conducted.
(3) Not disclosed. The company states that it terminated relationships with two suppliers in 2018 because of a negative social or environmental impact, but it is not clear whether this was a consequence of a failure to take corrective action. It also discloses a table showing the number of suppliers terminated as a result of negative social or environmental impact, but does not disclose whether suppliers were immediatedly terminated or only after not implementing corrective actions. 
(4) STMicroelectronics discloses an example of follow up on corrective actions to ensure that all workers had employment contracts at a goods transportation supplier (one of its indirect service suppliers). It provided a quote from a supplier worker noting that they received a formal employment contract (i.e., confirming the corrective action was implemented). However, it does not disclose further details, such as how it worked with the supplier to bring about those improvements.</v>
          </cell>
          <cell r="EA32" t="str">
            <v>STMicroelectronics (2019), "2019 Sustainability Report", https://www.st.com/content/ccc/resource/corporate/financial/quarterly_report/group0/ed/d9/47/32/a4/d6/42/01/ST_Sustainability_Report_2019/files/ST_Sustainability_Report_2019.pdf/_jcr_content/translations/en.ST_Sustainability_Report_2019.pdf, p. 71 and 72. Accessed 1 October 2019. 
(3) STMicroelectronics (2019), "2019 Sustainability Report", p. 77.</v>
          </cell>
          <cell r="EB32">
            <v>1</v>
          </cell>
          <cell r="EC32">
            <v>12.5</v>
          </cell>
          <cell r="ED32">
            <v>0</v>
          </cell>
          <cell r="EE32" t="str">
            <v>N/A</v>
          </cell>
          <cell r="EF32" t="str">
            <v>Not disclosed.</v>
          </cell>
          <cell r="EG32" t="str">
            <v>N/A</v>
          </cell>
          <cell r="EH32" t="str">
            <v>Allegation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STMicroelectronics.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v>
          </cell>
          <cell r="EI32">
            <v>0</v>
          </cell>
          <cell r="EJ32">
            <v>12.5</v>
          </cell>
          <cell r="EK32">
            <v>0</v>
          </cell>
          <cell r="EL32" t="str">
            <v xml:space="preserve">(2) Not disclosed. STMicroelectronics discloses that it has been collaborating with RBA to address the allegation, but it is not clear whether it has engaged in a dialogue with the impacted stakeholders. 
(3) The company reports that "March and April salaries have been paid to the impacted workers," and that it was continuing to work on the remaining issues along with the RBA. It does not disclose further detail. 
(4) Not disclosed. </v>
          </cell>
          <cell r="EM32" t="str">
            <v xml:space="preserve">Danwatch (July 2019), "Forced labour behind European electronics", https://danwatch.dk/en/undersoegelse/forced-labour-behind-european-electronics/. Accessed 4 October 2019. </v>
          </cell>
        </row>
        <row r="33">
          <cell r="A33" t="str">
            <v>TE Connectivity Ltd.</v>
          </cell>
          <cell r="B33">
            <v>36.009190000000004</v>
          </cell>
          <cell r="C33" t="str">
            <v>Switzerland</v>
          </cell>
          <cell r="D33" t="str">
            <v>Europe</v>
          </cell>
          <cell r="E33">
            <v>2018</v>
          </cell>
          <cell r="F33" t="str">
            <v>Yes</v>
          </cell>
          <cell r="G33" t="str">
            <v>NYS:TEL</v>
          </cell>
          <cell r="H33">
            <v>100</v>
          </cell>
          <cell r="I33">
            <v>100</v>
          </cell>
          <cell r="J33" t="str">
            <v>TE Connectivity states that it is categorically opposed to slavery and human trafficking. It reports that it believes in the right for workers to freely choose employment and sets out the steps it is taking to verify that forced labor is not taking place in its supply chains.</v>
          </cell>
          <cell r="K33" t="str">
            <v xml:space="preserve">TE Connectivity, "TE Connectivity's statement on California Transparency in Supply Chains Act", https://www.te.com/content/dam/te-com/documents/about-te/corporate-responsibility/global/statement-on-transparency-in-supply-chain.pdf. Accessed 29 August 2019. </v>
          </cell>
          <cell r="L33">
            <v>50</v>
          </cell>
          <cell r="M33">
            <v>10</v>
          </cell>
          <cell r="N33">
            <v>20</v>
          </cell>
          <cell r="O33">
            <v>10</v>
          </cell>
          <cell r="P33">
            <v>10</v>
          </cell>
          <cell r="Q33">
            <v>0</v>
          </cell>
          <cell r="R33" t="str">
            <v xml:space="preserve">(1) TE discloses its guide to supplier social responsibility, which prohibits forced labor, child labor, and discrimination. The guide protects freedom of association, stating that suppliers must respect the rights of workers to associate freely and to join or not join labor unions, seek representation, and join workers' councils. However, the code does not explicitly cover collective bargaining.
(2) Yes. Home &gt; Corporate Responsibility &gt; Guide to Supplier Social Responsibility 
(3) The Code was last updated in 2016. However the company does not give any more information on a review or update process.
(4) TE states that suppliers are required to acknowledge the guide to supplier social responsibility, but does not provide further detail as to how this is communicated. 
[TE further notes that it "communicate [its] approach to responsible sourcing through TE’s Guide to Supplier Social Responsibility (the SSR Guide)," and that it enhances its supplier engagement through scorecards and audits. However these seem to focus on environmental topics and conflict minerals.]
(5) Not disclosed. The guide states that it applies to "all suppliers". It also states that company's suppliers should "adhere with the principles of this guide." However, it is not clear that this is a requirement for its own suppliers to cascade the standards to their next-tier suppliers (i.e. it is not clear that first-tier suppliers must take action to cascade). </v>
          </cell>
          <cell r="S33" t="str">
            <v>TE Connectivity (2016), "TE Connectivity Guide to Supplier Social Responsibility", https://www.te.com/commerce/DocumentDelivery/DDEController?Action=srchrtrv&amp;DocNm=TEC-1015&amp;DocType=SS&amp;DocLang=EN. Accessed 29 August 2019. 
(4) *TE Connectivity (2018), "Corporate Responsibility Report", https://www.te.com/content/dam/te-com/documents/about-te/corporate-responsibility/global/TEConnectivityCorporateResponsibilityReport2018.pdf, p. 17 and 48. Accessed 3 September 2019. 
[*TE Connectivity, "TE Connectivity Guide to Ethical Conduct", https://www.te.com/content/dam/te-com/documents/about-te/corporate-responsibility/global/TE%20COC_Final_EN_Web_Spread.pdf, p. 42. Accessed 3 September 2019.]</v>
          </cell>
          <cell r="T33">
            <v>75</v>
          </cell>
          <cell r="U33">
            <v>50</v>
          </cell>
          <cell r="V33">
            <v>25</v>
          </cell>
          <cell r="W33" t="str">
            <v>(1) TE discloses that its supply base compliance team is responsible for enforcing its guide for supplier social responsibility, which addresses forced labor. It also reports that responsibility for supplier compliance with the guide is shared between the supply base compliance team, procurement, legal leadership, and the Office of the Ombudsman. 
(2) TE discloses that the responsibilities of the Nominating Governance and Compliance Committee of its Board of Directors include a periodic review of the company's "social responsibility, sustainability and related programs." The committee receives reports from the  Global Corporate Responsibility Director. No further detail on oversight governing human rights in the company's supply chains is provided.</v>
          </cell>
          <cell r="X33" t="str">
            <v>(1) * TE Connectivity (April 2018),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 p. 1-2.
(2) TE Connectivity (January 2020), "2020 Additional Disclosure," p. 2.
* TE Connectivity (15 March 2018), "Nominating, Governance and Compliance Committee Charter," https://www.te.com/content/dam/te-com/documents/about-te/our-company/global/leadership/leadership-documents/te-connectivity-nominating-governance-compliance-committee-charter-english.pdf, p. 5.</v>
          </cell>
          <cell r="Y33">
            <v>15</v>
          </cell>
          <cell r="Z33">
            <v>15</v>
          </cell>
          <cell r="AA33">
            <v>0</v>
          </cell>
          <cell r="AB33">
            <v>0</v>
          </cell>
          <cell r="AC33" t="str">
            <v xml:space="preserve">(1) TE reports that every employee must participate in an annual training session on its Guide to Ethical Conduct, which addresses forced labor. It also states that TE "employees and contractors" are continuously trained on issues relevant to supplier social responsibility. 
It does not disclose more specific training on forced labor policies and risks in supply chains for its procurement or sourcing staff. 
(2) Not disclosed.
TE discloses that more than 100 hours of "social responsibility topical guidance trainings" were offered to suppliers in 2016, but does not provide further detail on whether this included forced labor and does not disclose more recent data.
(3) Not disclosed. </v>
          </cell>
          <cell r="AD33" t="str">
            <v xml:space="preserve">(1) *TE Connectivity (2019), "Slavery and Human Trafficking Statement for the Fiscal Year ended September 30, 2018", https://www.te.com/content/dam/te-com/documents/about-te/corporate-responsibility/global/TEConnectivityHumanTraffickingStatementFY2018Final.pdf, p. 2. Accessed 3 September 2019. 
*TE Connectivity, "TE Connectivity's Statement on California Transparency in Supply Chains Act of 2010", https://www.te.com/content/dam/te-com/documents/about-te/corporate-responsibility/global/statement-on-transparency-in-supply-chain.pdf. Accessed 3 September 2019.
(2) TE Connectivity (2016), "Corporate Responsibility Report 2016", http://www.te.com/content/dam/te-com/documents/about-te/corporate-responsibility/global/TEConnectivityCorporateResponsibilityReport2016.pdf, p. 8. Accessed 3 September 2019. </v>
          </cell>
          <cell r="AE33">
            <v>0</v>
          </cell>
          <cell r="AF33">
            <v>0</v>
          </cell>
          <cell r="AG33">
            <v>0</v>
          </cell>
          <cell r="AH33" t="str">
            <v xml:space="preserve">(1) Not disclosed.
(2) Not disclosed. TE reports that it is a member of the UN Global Compact but does not disclose how it addresses forced labor in its supply chains through this initiative. </v>
          </cell>
          <cell r="AI33" t="str">
            <v xml:space="preserve">TE Connectivity (2018), "Corporate Responsibility Report", https://www.te.com/content/dam/te-com/documents/about-te/corporate-responsibility/global/TEConnectivityCorporateResponsibilityReport2018.pdf, p. 32. </v>
          </cell>
          <cell r="AJ33">
            <v>37.5</v>
          </cell>
          <cell r="AK33">
            <v>0</v>
          </cell>
          <cell r="AL33">
            <v>25</v>
          </cell>
          <cell r="AM33">
            <v>12.5</v>
          </cell>
          <cell r="AN33">
            <v>0</v>
          </cell>
          <cell r="AO33" t="str">
            <v xml:space="preserve">(1) Not disclosed. 
(2) TE discloses a list of smelters and refiners of 3TG in its supply chains, and the countries in which they are based. 
(3) The company is a member of the Responsible Mineral Initiative, and as such works on tracing its raw materials. As part of the initiative, it undertakes supplier surveys to " map cobalt sources and smelters." However, it does not disclose the sourcing countries of raw materials at high risk of forced labor. 
(4) Not disclosed. </v>
          </cell>
          <cell r="AP33" t="str">
            <v>(2) TE Connectivity (2019), "Conflict Minerals Report", http://d18rn0p25nwr6d.cloudfront.net/CIK-0001385157/728fef91-39ff-4994-8503-db2b39b067cf.pdf. Accessed 29 August 2019. 
(3) *TE Connectivity (2018), "Corporate Responsibility Report", https://www.te.com/content/dam/te-com/documents/about-te/corporate-responsibility/global/TEConnectivityCorporateResponsibilityReport2018.pdf, p. 17. 
* TE Connectivity (January 2020), "2020 Additional Disclosure," https://www.business-humanrights.org/sites/default/files/2020-01%20Additional%20Disclosure%20-%20KnowTheChain%20ICT%20benchmark_TE%20Connectivity.pdf, p.3.</v>
          </cell>
          <cell r="AQ33">
            <v>0</v>
          </cell>
          <cell r="AR33">
            <v>0</v>
          </cell>
          <cell r="AS33">
            <v>0</v>
          </cell>
          <cell r="AT33" t="str">
            <v xml:space="preserve">(1) Not disclosed. The company states that it uses supplier self-assessments and audits, but does not disclose a broader risk assessment process carried out on its supply chains which is going beyond audits. 
(2) Not disclosed. </v>
          </cell>
          <cell r="AU33" t="str">
            <v>* TE Connectivity (April 2018), "Additional Disclosure", https://www.business-humanrights.org/sites/default/files/2018-04%20KTC%20ICT_Additional%20disclosure%202018%20-%20TE.pdf. Accessed 3 September 2019. 
* TE Connectivity (January 2020), "2020 Additional Disclosure," https://www.business-humanrights.org/sites/default/files/2020-01%20Additional%20Disclosure%20-%20KnowTheChain%20ICT%20benchmark_TE%20Connectivity.pdf.</v>
          </cell>
          <cell r="AV33">
            <v>12.5</v>
          </cell>
          <cell r="AW33">
            <v>12.5</v>
          </cell>
          <cell r="AX33">
            <v>0</v>
          </cell>
          <cell r="AY33">
            <v>0</v>
          </cell>
          <cell r="AZ33">
            <v>0</v>
          </cell>
          <cell r="BA33" t="str">
            <v xml:space="preserve">(1) The company states that it is a member of the Responsible Minerals Initiative (RMI), that it participates in the RMI’s Responsible Minerals Assurance Process and that its due diligence measures "conform, in all material respects, with the five-step framework of the OECD Due Diligence Guidance" which address forced labor. It does not disclose the steps it is taking toward responsible raw materials sourcing outside of this.
(2) Not disclosed. In its "Guide to Ethical Conduct" the company encourages employees to speak up in situations where buying decisions are solely based on price, despite known poor labor conditions [to "preserve reputation"]. No further details or training is disclosed.
(3) Not disclosed. TE discloses that it uses a supplier scorecard which includes Supplier Social Responsibility data. It does not report further information on how this scorecard is used to incentivize suppliers or in procurement decisions, for example. 
(4) Not disclosed. </v>
          </cell>
          <cell r="BB33" t="str">
            <v xml:space="preserve">(1) *TE Connectivity (2018), "Corporate Responsibility Report", https://www.te.com/content/dam/te-com/documents/about-te/corporate-responsibility/global/TEConnectivityCorporateResponsibilityReport2018.pdf, p. 17. 
*TE Connectivity (2019), "Conflict Minerals Report", http://d18rn0p25nwr6d.cloudfront.net/CIK-0001385157/728fef91-39ff-4994-8503-db2b39b067cf.pdf. Accessed 29 August 2019, p. 9.
* TE Connectivity (January 2020), "2020 Additional Disclosure," https://www.business-humanrights.org/sites/default/files/2020-01%20Additional%20Disclosure%20-%20KnowTheChain%20ICT%20benchmark_TE%20Connectivity.pdf, p. 4.
(2) TE Connectivity, "Guide to Ethical Conduct," https://www.te.com/content/dam/te-com/documents/about-te/corporate-responsibility/global/TE%20COC_Final_EN_Web.pdf, p. 43. Accessed 4 February 2020.
(3) TE Connectivity (2018), "Corporate Responsibility Report", https://www.te.com/content/dam/te-com/documents/about-te/corporate-responsibility/global/TEConnectivityCorporateResponsibilityReport2018.pdf, p. 17. 
</v>
          </cell>
          <cell r="BC33">
            <v>0</v>
          </cell>
          <cell r="BD33">
            <v>0</v>
          </cell>
          <cell r="BE33" t="str">
            <v xml:space="preserve">Not disclosed. TE reports that as part of its onboarding process suppliers are required to agree to its guide for supplier responsibility. However, it does not disclose that an assessment of suppliers takes place prior to onboarding.
The company also discloses that 178 "screenings" were conducted of suppliers in FY2018, but it is not clear what this refers to. </v>
          </cell>
          <cell r="BF33" t="str">
            <v xml:space="preserve">*TE Connectivity (April 2018), "Additional Disclosure", https://www.business-humanrights.org/sites/default/files/2018-04%20KTC%20ICT_Additional%20disclosure%202018%20-%20TE.pdf. Accessed 3 September 2019. 
*TE Connectivity (2018), "Corporate Responsibility Report", https://www.te.com/content/dam/te-com/documents/about-te/corporate-responsibility/global/TEConnectivityCorporateResponsibilityReport2018.pdf, p. 39. Accessed 28 August 2019. </v>
          </cell>
          <cell r="BG33">
            <v>0</v>
          </cell>
          <cell r="BH33">
            <v>0</v>
          </cell>
          <cell r="BI33">
            <v>0</v>
          </cell>
          <cell r="BJ33">
            <v>0</v>
          </cell>
          <cell r="BK33" t="str">
            <v xml:space="preserve">(1) Not disclosed. The company states that as part of its global terms and conditions of purchase, it requires suppliers to comply with applicable laws. However, the company does not require adherence to international standards relating to forced labor. In addition, its terms and conditions of purchase do not incorporate the guide for supplier social responsibility.
(2) Not disclosed. 
(3) Not disclosed. </v>
          </cell>
          <cell r="BL33" t="str">
            <v>*TE Connectivity (2018), "TE Global Terms and Conditions of Purchase", http://www.modernslaveryregistry.org/explore?company_name=te+connectivity. Accessed 3 September 2019. 
*TE Connectivity, "TE Connectivity's Statement on California Transparency in Supply Chains Act of 2010", https://www.te.com/content/dam/te-com/documents/about-te/corporate-responsibility/global/statement-on-transparency-in-supply-chain.pdf. Accessed 3 September 2019.</v>
          </cell>
          <cell r="BM33">
            <v>0</v>
          </cell>
          <cell r="BN33">
            <v>0</v>
          </cell>
          <cell r="BO33">
            <v>0</v>
          </cell>
          <cell r="BP33">
            <v>0</v>
          </cell>
          <cell r="BQ33" t="str">
            <v xml:space="preserve">Not disclosed. 
The company reports that it does not treat recruiters differently than other suppliers, and accordingly recruiters are expected to adhere to its Code. However, it is not clear that the company is referring to recruiters used within its supply chains rather than for its own operations. </v>
          </cell>
          <cell r="BR33" t="str">
            <v xml:space="preserve">TE Connectivity (April 2018), "Additional Disclosure", https://www.business-humanrights.org/sites/default/files/2018-04%20KTC%20ICT_Additional%20disclosure%202018%20-%20TE.pdf. Accessed 3 September 2019. </v>
          </cell>
          <cell r="BS33">
            <v>0</v>
          </cell>
          <cell r="BT33">
            <v>0</v>
          </cell>
          <cell r="BU33">
            <v>0</v>
          </cell>
          <cell r="BV33" t="str">
            <v>Not disclosed.</v>
          </cell>
          <cell r="BW33" t="str">
            <v>N/A</v>
          </cell>
          <cell r="BX33">
            <v>0</v>
          </cell>
          <cell r="BY33">
            <v>0</v>
          </cell>
          <cell r="BZ33">
            <v>0</v>
          </cell>
          <cell r="CA33" t="str">
            <v>Not disclosed.</v>
          </cell>
          <cell r="CB33" t="str">
            <v>N/A</v>
          </cell>
          <cell r="CC33">
            <v>15</v>
          </cell>
          <cell r="CD33">
            <v>0</v>
          </cell>
          <cell r="CE33">
            <v>15</v>
          </cell>
          <cell r="CF33">
            <v>0</v>
          </cell>
          <cell r="CG33" t="str">
            <v xml:space="preserve">(1) Not disclosed. 
(2) TE's supplier code of conduct states that workers shall not be required to surrender government-issued identification, passports, or work permits as a condition of employment. It does not disclose any detail on how it ensures this policy provision is implemented.
(3) Not disclosed. </v>
          </cell>
          <cell r="CH33" t="str">
            <v xml:space="preserve">TE Connectivity (2016), "TE Connectivity Guide to Supplier Social Responsibility", https://www.te.com/commerce/DocumentDelivery/DDEController?Action=srchrtrv&amp;DocNm=TEC-1015&amp;DocType=SS&amp;DocLang=EN, p. 7. Accessed 29 August 2019. </v>
          </cell>
          <cell r="CI33">
            <v>0</v>
          </cell>
          <cell r="CJ33">
            <v>0</v>
          </cell>
          <cell r="CK33">
            <v>0</v>
          </cell>
          <cell r="CL33">
            <v>0</v>
          </cell>
          <cell r="CM33">
            <v>0</v>
          </cell>
          <cell r="CN33" t="str">
            <v>Not disclosed.</v>
          </cell>
          <cell r="CO33" t="str">
            <v>N/A</v>
          </cell>
          <cell r="CP33">
            <v>0</v>
          </cell>
          <cell r="CQ33">
            <v>0</v>
          </cell>
          <cell r="CR33">
            <v>0</v>
          </cell>
          <cell r="CS33">
            <v>0</v>
          </cell>
          <cell r="CT33">
            <v>0</v>
          </cell>
          <cell r="CU33" t="str">
            <v>Not disclosed.</v>
          </cell>
          <cell r="CV33" t="str">
            <v>N/A</v>
          </cell>
          <cell r="CW33">
            <v>30</v>
          </cell>
          <cell r="CX33">
            <v>20</v>
          </cell>
          <cell r="CY33">
            <v>10</v>
          </cell>
          <cell r="CZ33">
            <v>0</v>
          </cell>
          <cell r="DA33">
            <v>0</v>
          </cell>
          <cell r="DB33">
            <v>0</v>
          </cell>
          <cell r="DC33" t="str">
            <v xml:space="preserve">(1) TE reports that it has a confidential Concern Line which is accessible online or by phone. This is included in the company's Guide for Supplier Social Responsibility. 
Additionally, TE has an "Office of the Ombudsman" where employees, suppliers, or others can report possible violations. The office of the ombudsman also oversees the concern line. 
(2) The company reports that translators are available on its concern line, and a caller can specify which interpreter they need. The concern line is available 24 hours a day and 7 days a week. However, the company does not disclose how it communicates the mechanism to suppliers' workers. 
(3) Not disclosed. 
(4) Not disclosed. The company reports that in FY2018, the office of the ombudsman received 9000 cases, 42% of which were substantiated and actions were taken to address the issues. It adds that of those which were unsubstantiated, 12% led to additional corrective actions anyway. However, it is unclear whether these were submitted by supply chain workers or their representatives. 
(5) Not disclosed. TE discloses that its ombudsman is listed as among the top 10 people in Assent Compliance's top 100 conflict mineral influence leaders, implying that complaints may be submitted to the ombudsman from multiple tiers of the company's supply chains. However, this is not clear. </v>
          </cell>
          <cell r="DD33" t="str">
            <v xml:space="preserve">(1-2) *TE Connectivity (2016), "TE Connectivity Guide to Supplier Social Responsibility", https://www.te.com/commerce/DocumentDelivery/DDEController?Action=srchrtrv&amp;DocNm=TEC-1015&amp;DocType=SS&amp;DocLang=EN, p. 22. Accessed 29 August 2019. 
*TE Connectivity (2018), "Corporate Responsibility Report", https://www.te.com/content/dam/te-com/documents/about-te/corporate-responsibility/global/TEConnectivityCorporateResponsibilityReport2018.pdf, p. 31. Accessed 28 August 2019.
(4) TE Connecitivity (2018), "Corporate Responsibility Report", p. 31 and 37.
(5) TE Connectivity (2016), "Corporate Responsibility Report 2016", http://www.te.com/content/dam/te-com/documents/about-te/corporate-responsibility/global/TEConnectivityCorporateResponsibilityReport2016.pdf, p. 8. Accessed 3 September 2019. </v>
          </cell>
          <cell r="DE33">
            <v>10</v>
          </cell>
          <cell r="DF33">
            <v>0</v>
          </cell>
          <cell r="DG33">
            <v>10</v>
          </cell>
          <cell r="DH33">
            <v>0</v>
          </cell>
          <cell r="DI33">
            <v>0</v>
          </cell>
          <cell r="DJ33">
            <v>0</v>
          </cell>
          <cell r="DK33" t="str">
            <v xml:space="preserve">The company reports that it audits major suppliers to evaluate compliance with its requirements. It states that audits are used to assess supplier compliance including with the guide to supplier social responsibility. However, it does not disclose further details of its monitoring process.
(1) Not disclosed. 
(2) As noted above, the company discloses monitoring supplier compliance. However it does not disclose whether this includes a review of relevant documents that detail labor conditions, such as wage slips, information on labor recruiters, contracts, etc.
(3)-(5) Not disclosed. </v>
          </cell>
          <cell r="DL33" t="str">
            <v>Note:* TE Connectivity, "TE Connectivity's Statement on California Transparency in Supply Chains Act of 2010", https://www.te.com/content/dam/te-com/documents/about-te/corporate-responsibility/global/statement-on-transparency-in-supply-chain.pdf. Accessed 3 September 2019.
* TE Connectivity (January 2020), "2020 Additional Disclosure," https://www.business-humanrights.org/sites/default/files/2020-01%20Additional%20Disclosure%20-%20KnowTheChain%20ICT%20benchmark_TE%20Connectivity.pdf, p. 7.
(2) "TE Connectivity's Statement on California Transparency in Supply Chains Act of 2010".</v>
          </cell>
          <cell r="DM33">
            <v>10</v>
          </cell>
          <cell r="DN33">
            <v>10</v>
          </cell>
          <cell r="DO33">
            <v>0</v>
          </cell>
          <cell r="DP33">
            <v>0</v>
          </cell>
          <cell r="DQ33">
            <v>0</v>
          </cell>
          <cell r="DR33">
            <v>0</v>
          </cell>
          <cell r="DS33" t="str">
            <v>(1) The company reports that it has conducted 75 site audits during financial year 2018. It also discloses that it has 7,928 direct material suppliers (used in FY2018). It does not disclose a percentage of suppliers audited. 
(2)-(5) Not disclosed.</v>
          </cell>
          <cell r="DT33" t="str">
            <v xml:space="preserve">(1) TE Connectivity (2018), "Corporate Responsibility Report", https://www.te.com/content/dam/te-com/documents/about-te/corporate-responsibility/global/TEConnectivityCorporateResponsibilityReport2018.pdf, p. 39. Accessed 28 August 2019. </v>
          </cell>
          <cell r="DU33">
            <v>62.5</v>
          </cell>
          <cell r="DV33">
            <v>12.5</v>
          </cell>
          <cell r="DW33">
            <v>25</v>
          </cell>
          <cell r="DX33">
            <v>25</v>
          </cell>
          <cell r="DY33">
            <v>0</v>
          </cell>
          <cell r="DZ33" t="str">
            <v>(1) The company states that remediation for non-compliance may include working with its suppliers to create a corrective action plan for achieving compliance over a specified time frame. However, it does not provide details on the process. 
(2) TE reports that suppliers receive two follow-up assessments after corrective action plans have been communicated - one after 60 days, and one after nine months. 
(3) TE discloses that where non-compliances are not remedied "in spite of repeated notifications", it may terminate a supplier relationship. 
(4) Not disclosed. TE reports that 593 corrective actions were implemented in its supply chains in 2018, but provides no further information.</v>
          </cell>
          <cell r="EA33" t="str">
            <v xml:space="preserve">(1) TE Connectivity (2016), "TE Connectivity Guide to Supplier Social Responsibility", https://www.te.com/commerce/DocumentDelivery/DDEController?Action=srchrtrv&amp;DocNm=TEC-1015&amp;DocType=SS&amp;DocLang=EN, p. 18. Accessed 29 August 2019. 
(2) TE Connectivity (2016), "Corporate Responsibility Report 2016", http://www.te.com/content/dam/te-com/documents/about-te/corporate-responsibility/global/TEConnectivityCorporateResponsibilityReport2016.pdf, p. 28. Accessed 3 September 2019. Note the information is no longer available in the most recent report.
(3) TE Connectivity (2016), "TE Connectivity Guide to Supplier Social Responsibility", p. 18.
(4) TE Connectivity (2018), "Corporate Responsibility Report", https://www.te.com/content/dam/te-com/documents/about-te/corporate-responsibility/global/TEConnectivityCorporateResponsibilityReport2018.pdf, p. 39. Accessed 28 August 2019. </v>
          </cell>
          <cell r="EB33">
            <v>0</v>
          </cell>
          <cell r="EC33">
            <v>0</v>
          </cell>
          <cell r="ED33">
            <v>0</v>
          </cell>
          <cell r="EE33">
            <v>0</v>
          </cell>
          <cell r="EF33" t="str">
            <v>Not disclosed.</v>
          </cell>
          <cell r="EG33" t="str">
            <v>(1) *TE Connectivity (2016), "TE Connectivity Guide to Supplier Social Responsibility", https://www.te.com/commerce/DocumentDelivery/DDEController?Action=srchrtrv&amp;DocNm=TEC-1015&amp;DocType=SS&amp;DocLang=EN, p. 22.</v>
          </cell>
          <cell r="EH33" t="str">
            <v>N/A</v>
          </cell>
          <cell r="EI33" t="str">
            <v>N/A</v>
          </cell>
          <cell r="EJ33" t="str">
            <v>N/A</v>
          </cell>
          <cell r="EK33" t="str">
            <v>N/A</v>
          </cell>
          <cell r="EL33" t="str">
            <v>N/A</v>
          </cell>
          <cell r="EM33" t="str">
            <v>N/A</v>
          </cell>
        </row>
        <row r="34">
          <cell r="A34" t="str">
            <v>Hon Hai Precision Industry Co. Ltd. (Foxconn)</v>
          </cell>
          <cell r="B34">
            <v>54.772129999999997</v>
          </cell>
          <cell r="C34" t="str">
            <v>Taiwan</v>
          </cell>
          <cell r="D34" t="str">
            <v>Asia</v>
          </cell>
          <cell r="E34">
            <v>2016</v>
          </cell>
          <cell r="F34" t="str">
            <v>Yes</v>
          </cell>
          <cell r="G34" t="str">
            <v>TAI:2317</v>
          </cell>
          <cell r="H34">
            <v>100</v>
          </cell>
          <cell r="I34">
            <v>100</v>
          </cell>
          <cell r="J34" t="str">
            <v xml:space="preserve">Foxconn states that it "does not tolerate trafficking or any form of slavery, forced labor, debt repayment or prison labor". </v>
          </cell>
          <cell r="K34" t="str">
            <v>Foxconn (undated), "Foxconn Global Code of Conduct Policy: Social and Environmental Responsibility (SER)", http://ser.foxconn.com/javascript/pdfjs/web/viewer.html?file=/upload/policyAttachments/979c9ad3-a8e3-4eb6-9779-86ce2e51c8a3_.pdf&amp;page=1, p. 11. Accessed 8 October 2019.</v>
          </cell>
          <cell r="L34">
            <v>70</v>
          </cell>
          <cell r="M34">
            <v>10</v>
          </cell>
          <cell r="N34">
            <v>0</v>
          </cell>
          <cell r="O34">
            <v>20</v>
          </cell>
          <cell r="P34">
            <v>20</v>
          </cell>
          <cell r="Q34">
            <v>20</v>
          </cell>
          <cell r="R34" t="str">
            <v>(1) Foxconn requires all suppliers to adhere to its Supplier Code of Conduct (Foxconn Social and Environment Responsibility Code of Conduct/ SER Code). It states in its 2020 Additional Disclosure that it updated this code in 2018 "according to" RBA code 6.0. Its code "strictly prohibits" child labor and forced labor. The code further includes provisions on non-discrimination, and freedom of association and collective bargaining. However, it limits freedom of association and collective bargaining to compliance with local law.
(2) No. Foxconn states in its 2020 Additional Disclosure that its Supplier Code of Conduct is acessible from its management site but it is not accessible from its main website (it can be found via a separate website called  "Supplier Social &amp; Environmental Responsibility"). While presumably accessible to suppliers' management, it is not easily accessible to other stakeholders.
(3) Foxconn discloses in its 2018 additional disclosure that it has "updated the code to 5.1 version in 2016". It states in its 2020 Additional Disclosure that it updated its code in 2018 to comply with to comply with RBA code 6.0. The supplier code also has a revision history which indicates that changes have been made four times since the release of the code, to update it with RBA code provisions. The latest update to RBA Code 6.0 was made in April 2018.
(4) Foxconn's Supplier Code includes a provision on implementing a process to communicate Code requirements to suppliers. It states in its 2019 Additional Disclosure that it uses its supplier portal and webinars to communicate the policy to suppliers.
(5) The company's supplier code notes that "each Supplier shall require its supplier to acknowledge and implement the Code."</v>
          </cell>
          <cell r="S34" t="str">
            <v>(1)*Foxconn (2016), "Foxconn Supplier Social and Environment Responsibility Code of Conduct", http://www.sser.foxconn.com/Attachment/Template/%E5%AF%8C%E5%A3%AB%E5%BA%B7%E4%BE%9B%E6%87%89%E5%95%86%E7%A4%BE%E6%9C%83%E5%8F%8A%E7%92%B0%E5%A2%83%E8%B2%AC%E4%BB%BB%E8%A1%8C%E7%82%BA%E5%AE%88%E5%89%87.pdf. Accessed 8 October 2019.
*Foxconn (2019), "2019 Additional Disclosure", https://www.business-humanrights.org/sites/default/files/KTC%20ICT%20Benchmark%20Additional%20Disclosure%202020%20-%20Foxconn.pdf, p. 1.
(2)*"2020 Additional Disclosure", pdf, p. 1.
*Foxconn, "Supplier Social &amp; Environmental Resposnibility", http://www.sser.foxconn.com/Portal/SupplierLogon.aspx. Accessed 6 February 2020.
(3)*"2018 Additional Disclosure".
*"2020 Additional Disclosure", pdf, p. 1.
*Foxconn (2016), "Foxconn Supplier Social and Environment Responsibility Code of Conduct", p. 2-3.
(4)*"Supplier Social and Environment Responsibility Code of Conduct", p. 13.
*"2020 Additional Disclosure", pdf, p. 1
(5) "Supplier Social and Environment Responsibility Code of Conduct", p. 3.</v>
          </cell>
          <cell r="T34">
            <v>25</v>
          </cell>
          <cell r="U34">
            <v>25</v>
          </cell>
          <cell r="V34">
            <v>0</v>
          </cell>
          <cell r="W34" t="str">
            <v>(1) [The company has established a Global Social and Environmental Responsibility (SER) Committee to ensure that SER policy (which includes forced labor, but does not apply to upstream suppliers) is implemented. It also discloses that the Group’s spokesperson and special assistant to the CEO, Louis Woo, acts as Chairman of the committee.SER teams are established within each of Foxconn's business groups.]
In its 2018 Additional Disclosure, the company notes that the "SER team is not only responsible for internal SER initiatives, but also for supply chain. The SER team in Procurement Department is specialized in supply chain management."  It does not provide further details, such as how the company’s committee cooperates with the rest of the company, or reports or escalates concerns regarding the implementation of labor standards in the supply chains. 
(2) Not disclosed.</v>
          </cell>
          <cell r="X34" t="str">
            <v>(1) *Foxconn (2018), "Social and Environmental Responsibility Report", http://ser.foxconn.com/javascript/pdfjs/web/viewer.html?file=/upload/serReport/f5915802-4e39-4cb2-914b-48dbf433a557_.pdf&amp;page=1, p. 15.
* "2018 Additional Disclosure", https://www.business-humanrights.org/sites/default/files/2018-04%20KTC%20ICT%20benchmark%20research_Foxconn_v1.xlsx.</v>
          </cell>
          <cell r="Y34">
            <v>30</v>
          </cell>
          <cell r="Z34">
            <v>15</v>
          </cell>
          <cell r="AA34">
            <v>15</v>
          </cell>
          <cell r="AB34">
            <v>0</v>
          </cell>
          <cell r="AC34" t="str">
            <v xml:space="preserve">(1) Foxconn discloses that it provides training on its Code of Conduct (which includes provisions prohibiting forced labor, but does not apply to upstream suppliers) which is mandatory for all new and existing employees. In its 2018 Additional Disclosure, the company notes that the training for its employees include "The training includes workers' rights, such as rights entitled by laws, women rights." However it does not provide further details and does not disclose training of procurement staff on supply chain requirements related to forced labor.
(2) It discloses organizing an annual meeting with suppliers but it does not disclose the topics covered in this meeting. It also discloses creating "an online SER [Social and Environmental Responsibility] management platform for suppliers to learn about the EICC [now RBA] regulations and Foxconn's policies regarding SER". In its 2018 Additional Disclosure, the company notes that it provides capacity-building trainings to medium and high risk suppliers. It states in its 2020 Additional Disclosure that it "uses supplier management system to manage [suppliers]. When suppliers log in, they can have trainings on the website... and Foxconn holds Supplier Meeting every year. In this August, Foxconn provided training courses to the suppliers with RBA." However, it does not disclose the percentage of suppliers trained.
(3) Not disclosed.
</v>
          </cell>
          <cell r="AD34" t="str">
            <v>(1) *Foxconn (2018), "Social and Environmental Responsibility Report", http://ser.foxconn.com/javascript/pdfjs/web/viewer.html?file=/upload/serReport/f5915802-4e39-4cb2-914b-48dbf433a557_.pdf&amp;page=1, p. 17. Accessed 8 October 2019.
* Foxconn (undated), "Foxconn Global Code of Conduct Policy: Social and Environmental Responsibility (SER)", http://ser.foxconn.com/javascript/pdfjs/web/viewer.html?file=/upload/policyAttachments/979c9ad3-a8e3-4eb6-9779-86ce2e51c8a3_.pdf&amp;page=1, p. 4-5.
* "2018 Additional Disclosure", https://www.business-humanrights.org/sites/default/files/2018-04%20KTC%20ICT%20benchmark%20research_Foxconn_v1.xlsx.
(2) Foxconn (undated), "Stakeholder Engagement", http://ser.foxconn.com/viewPrivyIdentify_show.action. Accessed 8 October 2019.
* "2018 Additional Disclosure"
*Foxconn (2020), "2020 Additional Disclosure", https://www.business-humanrights.org/sites/default/files/KTC%20ICT%20Benchmark%20Additional%20Disclosure%202020%20-%20Foxconn.pdf, p. 2.</v>
          </cell>
          <cell r="AE34">
            <v>25</v>
          </cell>
          <cell r="AF34">
            <v>0</v>
          </cell>
          <cell r="AG34">
            <v>25</v>
          </cell>
          <cell r="AH34" t="str">
            <v>(1) Not disclosed. In its additional disclosure 2018 the company states it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states that it is an active member of the RBA but does not give examples of its active engagement on addressing forced labor in the initiative.</v>
          </cell>
          <cell r="AI34" t="str">
            <v xml:space="preserve">
(1) Foxconn (2018), "Additional Disclosure", https://www.business-humanrights.org/sites/default/files/2018-04%20KTC%20ICT%20benchmark%20research_Foxconn_v1.xlsx. Accessed 8 October 2019.
(2) Foxconn (2018), "Social and Environmental Responsibility Report", http://ser.foxconn.com/javascript/pdfjs/web/viewer.html?file=/upload/serReport/f5915802-4e39-4cb2-914b-48dbf433a557_.pdf&amp;page=1, p. 6. Accessed 8 October 2019.</v>
          </cell>
          <cell r="AJ34">
            <v>12.5</v>
          </cell>
          <cell r="AK34">
            <v>0</v>
          </cell>
          <cell r="AL34">
            <v>0</v>
          </cell>
          <cell r="AM34">
            <v>12.5</v>
          </cell>
          <cell r="AN34">
            <v>0</v>
          </cell>
          <cell r="AO34" t="str">
            <v>(1)-(2) Not disclosed.
(3) Foxconn discloses conducting conflict mineral research on 3,836 suppliers in 2018 and that no conflict minerals from the DRC or neighboring countries were found. It states that it has been collecting conflict mineral reports from suppliers through a management platform that adopts the RMI's Conflict Minerals Reporting Template. However, it does not disclose the sourcing countries of raw materials at risk of forced labor in its supply chains. 
(4) Not disclosed.</v>
          </cell>
          <cell r="AP34" t="str">
            <v>Foxconn (2018), "Social and Environmental Responsibility Report", http://ser.foxconn.com/javascript/pdfjs/web/viewer.html?file=/upload/serReport/f5915802-4e39-4cb2-914b-48dbf433a557_.pdf&amp;page=1, p. 39 and 41. Accessed 8 October 2019.</v>
          </cell>
          <cell r="AQ34">
            <v>25</v>
          </cell>
          <cell r="AR34">
            <v>25</v>
          </cell>
          <cell r="AS34">
            <v>0</v>
          </cell>
          <cell r="AT34" t="str">
            <v>(1) In its 2018 Additional Disclosure the company notes that "Foxconn classfied suppliers to three categories, high risk, medium risk, low risk, according to their risk assessment. About high and medium- risk suppliers, Foxconn will do on-site audits." It states in its 2020 Additional Disclosure that it "requires suppliers submitting SAQ which includes forced labor risk items. As performing on-site audits, auditors check strictly according to the SAQ." However, it does not disclose conducting risk assessments on its supply chain that include forced labor risks (beyond auditing).  
[Foxconn discloses that its Code of Conduct is regularly monitored by its Global Social and Environmental Responsibility Committee. It also discloses that it conducts risk assessments in the context of health and safety and in the context of ion and greenhouse gas emissions. ]
(2) Not disclosed. It states that "no human trafficking and forced labor are identified". However, it does not appear to carry out a risk assessment (beyond auditing) that assesses such risks, and does not disclose further details</v>
          </cell>
          <cell r="AU34" t="str">
            <v>(1)*Foxconn (2018), "Social and Environmental Responsibility Report", http://ser.foxconn.com/javascript/pdfjs/web/viewer.html?file=/upload/serReport/f5915802-4e39-4cb2-914b-48dbf433a557_.pdf&amp;page=1, pp. 6,  17 and 38. Accessed 8 October 2019.
*Foxconn, "2018 Additional Disclosure", https://www.business-humanrights.org/sites/default/files/2018-04%20KTC%20ICT%20benchmark%20research_Foxconn_v1.xlsx. Accessed 8 October 2019.
*Foxconn (2020), "2020 Additional Disclosure", https://www.business-humanrights.org/sites/default/files/KTC%20ICT%20Benchmark%20Additional%20Disclosure%202020%20-%20Foxconn.pdf, p. 3.
(2) *Foxconn (2020), "2020 Additional Disclosure", p. 3.</v>
          </cell>
          <cell r="AV34">
            <v>0</v>
          </cell>
          <cell r="AW34">
            <v>0</v>
          </cell>
          <cell r="AX34">
            <v>0</v>
          </cell>
          <cell r="AY34">
            <v>0</v>
          </cell>
          <cell r="AZ34">
            <v>0</v>
          </cell>
          <cell r="BA34" t="str">
            <v>(1) Not disclosed. Foxconn states that it "adheres to international standards and governmental and non-governmental regulations on conflict minerals" and that it requires its suppliers to trace the origin of products potentially containing conflict minerals. It also states that "downstream suppliers are required to fulfil their due diligence on conflict-free minerals pursuant to the relevant international standards and regulations". However, it does not disclose efforts how it ensures this and how ot addresses forced labor risks specifically. 
(2) Not disclosed. [It states in its 2020 Additional Disclosure that "[b]efore suppliers becoming qualified suppliers, suppliers are required to sign statements of responsible purchasing agreement and supplier information SAQs, in addition, Procurement Department will provide trainings and audits to them. However, it does not disclose examples of responsible purchasing practices with which it engages suppliers, including planning and forecasting.]
(3)-(4) Not disclosed.</v>
          </cell>
          <cell r="BB34" t="str">
            <v>(1) Foxconn (2018), "Social and Environmental Responsibility Report", http://ser.foxconn.com/javascript/pdfjs/web/viewer.html?file=/upload/serReport/f5915802-4e39-4cb2-914b-48dbf433a557_.pdf&amp;page=1, p. 18. Accessed 8 October 2019.
(2) *Foxconn (2019), "2020 Additional Disclosure", https://www.business-humanrights.org/sites/default/files/KTC%20ICT%20Benchmark%20Additional%20Disclosure%202020%20-%20Foxconn.pdf, p. 4.</v>
          </cell>
          <cell r="BC34">
            <v>50</v>
          </cell>
          <cell r="BD34">
            <v>50</v>
          </cell>
          <cell r="BE34" t="str">
            <v>Foxconn discloses that its supplier selection or procurement processes "take social responsibility and environmental benefit into full consideration". It states in its 2020 Additional Disclosure that it "conducts a CSR risk assessment on new suppliers that includes forced labor". However, it is unclear whether this takes place prior to onboarding and it does not disclose outcomes of this process.</v>
          </cell>
          <cell r="BF34" t="str">
            <v>*Foxconn (2018), "Social and Environmental Responsibility Report", http://ser.foxconn.com/javascript/pdfjs/web/viewer.html?file=/upload/serReport/f5915802-4e39-4cb2-914b-48dbf433a557_.pdf&amp;page=1, p. 40. 
*Foxconn (2019), "2019 Additional Disclosure", https://www.business-humanrights.org/sites/default/files/KTC%20ICT%20Benchmark%20Additional%20Disclosure%202020%20-%20Foxconn.pdf, p. 4.</v>
          </cell>
          <cell r="BG34">
            <v>0</v>
          </cell>
          <cell r="BH34">
            <v>0</v>
          </cell>
          <cell r="BI34">
            <v>0</v>
          </cell>
          <cell r="BJ34">
            <v>0</v>
          </cell>
          <cell r="BK34" t="str">
            <v>(1) Not disclosed. Foxconn discloses that its procurement department counter-signs "letters of commitment" with its suppliers "to ensure that all suppliers abide by the principles of fairness, impartiality and openness in the transaction process". However, it does not explicitly state that this incorporates the terms of its supplier code including on forced labor into supplier contracts. In its 2018 Additional Disclosure it discloses that it "requires suppliers to sign Social Responsibility Undertaking first, and it covers SER standard [its supplier code which cover forced labor] or forced labor." However, it does not provide further details and does not disclose the language used in its contracts. Both of these documents appear to refer to separate agreements rather than supplier contracts. 
(2)-(3) Not disclosed.</v>
          </cell>
          <cell r="BL34" t="str">
            <v>(1) Foxconn (2018), "Social and Environmental Responsibility Report", http://ser.foxconn.com/javascript/pdfjs/web/viewer.html?file=/upload/serReport/f5915802-4e39-4cb2-914b-48dbf433a557_.pdf&amp;page=1, p. 40. Accessed 8 October 2019.</v>
          </cell>
          <cell r="BM34">
            <v>0</v>
          </cell>
          <cell r="BN34">
            <v>0</v>
          </cell>
          <cell r="BO34">
            <v>0</v>
          </cell>
          <cell r="BP34">
            <v>0</v>
          </cell>
          <cell r="BQ34" t="str">
            <v xml:space="preserve">In its 2018 Additional Disclosure 2018 the company states that "all supplier or recruitment agencies should adhere to the Supplier CoC, including to protect all workers' fundamental rights and freedom." However it is unclear whether this related to recruitment and employment agencies used by suppliers, and it is not included in the company's supplier code.
(1)-(3) Not disclosed.  </v>
          </cell>
          <cell r="BR34" t="str">
            <v>Foxconn (2018), "Additional Disclosure", https://www.business-humanrights.org/sites/default/files/2018-04%20KTC%20ICT%20benchmark%20research_Foxconn_v1.xlsx. Accessed 8 October 2019.</v>
          </cell>
          <cell r="BS34">
            <v>75</v>
          </cell>
          <cell r="BT34">
            <v>50</v>
          </cell>
          <cell r="BU34">
            <v>25</v>
          </cell>
          <cell r="BV34" t="str">
            <v>(1) Its 2016 Supplier Code states that "workers shall not be required to pay employers’ or agents’ recruitment fees or other related fees for their employment."  
(2) Its supplier code also provides that where fees are found to have been paid by workers, any such fees "shall be repaid". However, it does not disclose any active implementation of this policy.</v>
          </cell>
          <cell r="BW34" t="str">
            <v>(1)*Foxconn (undated), "Foxconn Global Code of Conduct Policy: Social and Environmental Responsibility (SER)", http://ser.foxconn.com/javascript/pdfjs/web/viewer.html?file=/upload/policyAttachments/979c9ad3-a8e3-4eb6-9779-86ce2e51c8a3_.pdf&amp;page=1, p. 5.
*Foxconn (2016), "Supplier Code of Conduct", http://www.sser.foxconn.com/Attachment/Template/%E5%AF%8C%E5%A3%AB%E5%BA%B7%E4%BE%9B%E6%87%89%E5%95%86%E7%A4%BE%E6%9C%83%E5%8F%8A%E7%92%B0%E5%A2%83%E8%B2%AC%E4%BB%BB%E8%A1%8C%E7%82%BA%E5%AE%88%E5%89%87.pdf, pp. 4-5. Accessed 8 October 2019.
(2) "Supplier Code of Conduct", pp. 4-5.</v>
          </cell>
          <cell r="BX34">
            <v>0</v>
          </cell>
          <cell r="BY34">
            <v>0</v>
          </cell>
          <cell r="BZ34">
            <v>0</v>
          </cell>
          <cell r="CA34" t="str">
            <v>In its 2018 Additional Disclosure, the company notes it undertakes supply chain audits which include forced labor. However, it is unclear whether this includes recruitment agencies used by its suppliers. 
(1)-(2) Not disclosed.</v>
          </cell>
          <cell r="CB34" t="str">
            <v>Foxconn (2018), "Additional Disclosure", https://www.business-humanrights.org/sites/default/files/2018-04%20KTC%20ICT%20benchmark%20research_Foxconn_v1.xlsx. Accessed 8 October 2019.</v>
          </cell>
          <cell r="CC34">
            <v>30</v>
          </cell>
          <cell r="CD34">
            <v>15</v>
          </cell>
          <cell r="CE34">
            <v>15</v>
          </cell>
          <cell r="CF34">
            <v>0</v>
          </cell>
          <cell r="CG34" t="str">
            <v xml:space="preserve">(1) The supplier code states that workers must be provided with a written contract in their native language outlining the terms and conditions of their employment prior to departing from his/her country of origin. However, it does not demonstrate active implementation of this policy.
(2) Foxconn's supplier code states that workers must not be required to hand in identification documents / passports / work permits as a condition of employment. However, it does not demonstrate active implementation of this policy.
(3) Not disclosed. </v>
          </cell>
          <cell r="CH34" t="str">
            <v>(1)-(2)*Foxconn (2018), "Social and Environmental Responsibility Report", http://ser.foxconn.com/javascript/pdfjs/web/viewer.html?file=/upload/serReport/f5915802-4e39-4cb2-914b-48dbf433a557_.pdf&amp;page=1, p. 5. Accessed 8 October 2019.
*Foxconn (undated), "Foxconn Global Code of Conduct Policy: Social and Environmental Responsibility (SER)", http://ser.foxconn.com/javascript/pdfjs/web/viewer.html?file=/upload/policyAttachments/979c9ad3-a8e3-4eb6-9779-86ce2e51c8a3_.pdf&amp;page=1, p. 4. Accessed 8 October 2019.</v>
          </cell>
          <cell r="CI34">
            <v>0</v>
          </cell>
          <cell r="CJ34">
            <v>0</v>
          </cell>
          <cell r="CK34">
            <v>0</v>
          </cell>
          <cell r="CL34">
            <v>0</v>
          </cell>
          <cell r="CM34">
            <v>0</v>
          </cell>
          <cell r="CN34" t="str">
            <v xml:space="preserve">(1) Not disclosed. Foxconn states in its 2020 Additional Disclosure that its Supplier Social and Environment Responsibility Code of Conduct is available on its website, and that it is "communicated to workers in its supply chains." However, it does not disclose active efforts to communicate this policy to workers in its supply chain e.g. through training suppliers' workers or requiring its suppliers to train their workers on its supply chain policies that address forced labor and human trafficking.
(2)-(4) Not disclosed. </v>
          </cell>
          <cell r="CO34" t="str">
            <v>(1) Foxconn (2020), "2020 Additional Disclosure", https://www.business-humanrights.org/sites/default/files/KTC%20ICT%20Benchmark%20Additional%20Disclosure%202020%20-%20Foxconn.pdf, p. 6.</v>
          </cell>
          <cell r="CP34">
            <v>0</v>
          </cell>
          <cell r="CQ34">
            <v>0</v>
          </cell>
          <cell r="CR34">
            <v>0</v>
          </cell>
          <cell r="CS34">
            <v>0</v>
          </cell>
          <cell r="CT34">
            <v>0</v>
          </cell>
          <cell r="CU34" t="str">
            <v>In its 2020 Additional Disclosure, Foxconn discloses that its supply chain policy states that "suppliers should respect the right of all employees to form and join unions freely, have collective bargaining and participate in peaceful assemblies, under China Labor Union Law." It does not disclose efforts to protect freedom of association in it supply chain beyond this policy commitment.
(1)-(4) Not disclosed.</v>
          </cell>
          <cell r="CV34" t="str">
            <v>Note: Foxconn (2020), "2020 Additional Disclosure", https://www.business-humanrights.org/sites/default/files/KTC%20ICT%20Benchmark%20Additional%20Disclosure%202020%20-%20Foxconn.pdf, p. 7.</v>
          </cell>
          <cell r="CW34">
            <v>10</v>
          </cell>
          <cell r="CX34">
            <v>10</v>
          </cell>
          <cell r="CY34">
            <v>0</v>
          </cell>
          <cell r="CZ34">
            <v>0</v>
          </cell>
          <cell r="DA34">
            <v>0</v>
          </cell>
          <cell r="DB34">
            <v>0</v>
          </cell>
          <cell r="DC34" t="str">
            <v xml:space="preserve">(1) In its 2020 Additional Disclosure the company states that "[a]ccording to the Supplier undertaking, suppliers are required to provide grievance mechanisms to their workers." It does not appear to have a mechanism open to workers' legitimate representatives.
The company's contact website provides an email address and a telephone number for a "stakeholders contact", but it is unclear whether supply chain labor related grievances can be submitted.
[Internal only: The company has a hotline available to its employees, where they can report rights protection concerns. Foxconn's Code of Conduct states that its internal system for continuous improvement should include a grievance mechanism.]
(2)-(5) Not disclosed. </v>
          </cell>
          <cell r="DD34" t="str">
            <v xml:space="preserve">
(1)*Foxconn (2020), "2020 Additional Disclosure", https://www.business-humanrights.org/sites/default/files/KTC%20ICT%20Benchmark%20Additional%20Disclosure%202020%20-%20Foxconn.pdf, p. 7.
*Foxconn (undated), "Contact Us", https://www.foxconn.com/en/usercontact.html. Accessed 15 October 2019.
* Foxconn (2016), "Foxconn Supplier Social and Environment Responsibility Code of Conduct", http://www.sser.foxconn.com/Attachment/Template/%E5%AF%8C%E5%A3%AB%E5%BA%B7%E4%BE%9B%E6%87%89%E5%95%86%E7%A4%BE%E6%9C%83%E5%8F%8A%E7%92%B0%E5%A2%83%E8%B2%AC%E4%BB%BB%E8%A1%8C%E7%82%BA%E5%AE%88%E5%89%87.pdf.</v>
          </cell>
          <cell r="DE34">
            <v>60</v>
          </cell>
          <cell r="DF34">
            <v>20</v>
          </cell>
          <cell r="DG34">
            <v>10</v>
          </cell>
          <cell r="DH34">
            <v>10</v>
          </cell>
          <cell r="DI34">
            <v>20</v>
          </cell>
          <cell r="DJ34">
            <v>0</v>
          </cell>
          <cell r="DK34" t="str">
            <v>Foxconn states that it "systematically monitors all aspects of [its] operations and [its] supply chain and conducts supplier audits and training to ensure alignment with sustainability requirements." 
(1) Foxconn discloses conducting audits at unscheduled intervals.
(2) The company notes it "review[s] supplier documents online or on- site, according to RBA check list," but it does not provide detail on the type of documents this include, such as wage slips, information on labor recruiters, contracts, etc.
(3) The company disloses that it interviews workers "according to interview RBA methodology." However it does not provide any indication that interviews are undertaken off-site.
(4) The company notes its on-site visits cover facilities and worker housing "according to interview RBA methodology." 
(5) Not disclosed.</v>
          </cell>
          <cell r="DL34" t="str">
            <v>Note: Foxconn (2018), "Social and Environmental Responsibility Report", http://ser.foxconn.com/javascript/pdfjs/web/viewer.html?file=/upload/serReport/f5915802-4e39-4cb2-914b-48dbf433a557_.pdf&amp;page=1, p. 8. 
(1) Foxconn, "Stakeholder Engagement", http://ser.foxconn.com/viewPrivyIdentify_show.action. Accessed 8 October 2019.
(2) Foxconn (2018), "Social and Environmental Responsibility Report", http://ser.foxconn.com/javascript/pdfjs/web/viewer.html?file=/upload/serReport/f5915802-4e39-4cb2-914b-48dbf433a557_.pdf&amp;page=1, p. 8.
(2), (3) and (4) Foxconn (2018), "Additional Disclosure", https://www.business-humanrights.org/sites/default/files/2018-04%20KTC%20ICT%20benchmark%20research_Foxconn_v1.xlsx.</v>
          </cell>
          <cell r="DM34">
            <v>30</v>
          </cell>
          <cell r="DN34">
            <v>20</v>
          </cell>
          <cell r="DO34">
            <v>0</v>
          </cell>
          <cell r="DP34">
            <v>0</v>
          </cell>
          <cell r="DQ34">
            <v>0</v>
          </cell>
          <cell r="DR34">
            <v>10</v>
          </cell>
          <cell r="DS34" t="str">
            <v>(1) Foxconn states in its 2020 Additional Disclosure that "[s]uppliers are categorized and monitored according to their CSR risks. For suppliers with high risk, an annual audit will be conducted in order to help them to reduce CSR risks. Those monitored/audited electronic components suppliers account for 80% of Foxconn total transaction value."
(2)-(4) Not disclosed.
(5) Foxconn discloses that of the 548 audits carried out in 2018, it did not find any "significant negative impact (such  as  forced  labor,  abuse  of  labor,  child  labor  and  violation  of  human  rights)." However, it does not disclose further details.</v>
          </cell>
          <cell r="DT34" t="str">
            <v xml:space="preserve">(1) Foxconn (2020), "2020 Additional Disclosure", https://www.business-humanrights.org/sites/default/files/KTC%20ICT%20Benchmark%20Additional%20Disclosure%202020%20-%20Foxconn.pdf, p. 8.
(5) "Social and Environmental Responsibility Report", p. 41. </v>
          </cell>
          <cell r="DU34">
            <v>75</v>
          </cell>
          <cell r="DV34">
            <v>25</v>
          </cell>
          <cell r="DW34">
            <v>25</v>
          </cell>
          <cell r="DX34">
            <v>25</v>
          </cell>
          <cell r="DY34">
            <v>0</v>
          </cell>
          <cell r="DZ34" t="str">
            <v>(1) In its 2018 Additional Disclosure, in relation to a corrective action plan process for suppliers, it discloses that it "issue[s] formal letters of complaint to [suppliers] senior management, and flag non-compliance issues to customers". Foxconn states in its 2020 Additional Disclosure that it "publishes Supplier CSR Management Rule and requires suppliers submitting CAP within certain period, CAP should include findings root cause analysis, corrective and preventive measures if supplier came with findings or violations. Then, Foxconn conducts close audits based on provided CAPs and findings. Supplier qualifications will be frozen or penalized if suppliers did not provide corrective measures or refuse to do it."
(2) In its 2018 Additional Disclosure, in relation to verifying implementation of corrective action plans, the company states that it "help[s] the unqualified suppliers to do capacity building and conducts audits next year."
(3) Foxconn states in its 2020 Additional Disclosure that "Supplier qualifications will be frozen or penalized if suppliers did not provide corrective measures or refuse to do it."
(4) Not disclosed. Foxconn discloses its corrective action process as outlined in (1). However, it does not outline an example of this process in practice.</v>
          </cell>
          <cell r="EA34" t="str">
            <v>(1)-(2) Foxconn (2018), "Additional Disclosure", https://www.business-humanrights.org/sites/default/files/2018-04%20KTC%20ICT%20benchmark%20research_Foxconn_v1.xlsx.
(1) and (3) Foxconn (2020), "2020 Additional Disclosure", https://www.business-humanrights.org/sites/default/files/KTC%20ICT%20Benchmark%20Additional%20Disclosure%202020%20-%20Foxconn.pdf, p. 9.</v>
          </cell>
          <cell r="EB34">
            <v>0</v>
          </cell>
          <cell r="EC34">
            <v>0</v>
          </cell>
          <cell r="ED34">
            <v>0</v>
          </cell>
          <cell r="EE34">
            <v>0</v>
          </cell>
          <cell r="EF34" t="str">
            <v>(1)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It states in its 2020 Additional Disclosure that it  "will require suppliers to immediately stop the violation and takes preventive plans if suppliers were found issues of forced labor and human trafficking". It does not provide details on time frames, responsibilities and investigation and remediation processes.
(2) Not disclosed. The company notes that there are no forced labor cases found in its supply chains, but also does not provide evidence of remediating other labor violations in its supply chains.</v>
          </cell>
          <cell r="EG34" t="str">
            <v>(1)*Foxconn (2018), "Additional Disclosure", https://www.business-humanrights.org/sites/default/files/2018-04%20KTC%20ICT%20benchmark%20research_Foxconn_v1.xlsx.
*Foxconn (2020), "2020 Additional Disclosure", https://www.business-humanrights.org/sites/default/files/KTC%20ICT%20Benchmark%20Additional%20Disclosure%202020%20-%20Foxconn.pdf, p. 9.
(2) Foxconn (2020), "2020 Additional Disclosure", p. 9.</v>
          </cell>
          <cell r="EH34" t="str">
            <v>N/A</v>
          </cell>
          <cell r="EI34" t="str">
            <v>N/A</v>
          </cell>
          <cell r="EJ34" t="str">
            <v>N/A</v>
          </cell>
          <cell r="EK34" t="str">
            <v>N/A</v>
          </cell>
          <cell r="EL34" t="str">
            <v>N/A</v>
          </cell>
          <cell r="EM34" t="str">
            <v>N/A</v>
          </cell>
        </row>
        <row r="35">
          <cell r="A35" t="str">
            <v>Largan Precision Co. Ltd.</v>
          </cell>
          <cell r="B35">
            <v>18.419150000000002</v>
          </cell>
          <cell r="C35" t="str">
            <v>Taiwan</v>
          </cell>
          <cell r="D35" t="str">
            <v>Asia</v>
          </cell>
          <cell r="E35">
            <v>2018</v>
          </cell>
          <cell r="F35" t="str">
            <v>Yes</v>
          </cell>
          <cell r="G35" t="str">
            <v>TAI:3008</v>
          </cell>
          <cell r="H35">
            <v>100</v>
          </cell>
          <cell r="I35">
            <v>100</v>
          </cell>
          <cell r="J35" t="str">
            <v xml:space="preserve">Largan Precision states that it is "committed to following all labor regulations and protecting employee rights". It reports that it has published an Employee Work Handbook, and management mechanisms for the "prevention of non-voluntary labor…in accordance with the Code of Conduct of the Electronic Industry Citizenship Coalition". The company therefore acknowledges the existence of non-voluntary labor and the principles of the RBA Code of Conduct. </v>
          </cell>
          <cell r="K35" t="str">
            <v>Largan Precision (2019) "2018 Annual Report", http://www.largan.com.tw/download/shareholder/%E5%B9%B4%E5%A0%B1-%E8%8B%B1%E6%96%87.pdf, p. 27. Accessed 21 August 2019.</v>
          </cell>
          <cell r="L35">
            <v>0</v>
          </cell>
          <cell r="M35">
            <v>0</v>
          </cell>
          <cell r="N35">
            <v>0</v>
          </cell>
          <cell r="O35">
            <v>0</v>
          </cell>
          <cell r="P35">
            <v>0</v>
          </cell>
          <cell r="Q35">
            <v>0</v>
          </cell>
          <cell r="R35" t="str">
            <v xml:space="preserve">Not disclosed. Largan Precision discloses a set of Corporate Social Responsibility Practice Principles, but they are only available in Taiwanese. It is not possible to assess whether these address forced labor and other ILO fundamental rights. 
The company also states that suppliers should be in strict accordance with "social responsibility, including environmental protection, labor rights, health and safety, risk management and ethics regulation, and also disable the use of conflict metal". However, it makes no reference to forced labor specifically. 
Largan also discloses that it has adopted management mechanisms "in accordance with the Code of Conduct of the Electronic Industry Citizenship Coalition...includ[ing] working hours, wages, humanitarian treatment, non-discrimination, freedom of association, and anti-bullying regulations". Separately, it states that it "follows the Code of the...EICC" in internal audits. However, it is not clear that it uses these principles for its suppliers, rather than own operations only, and it does not give detail on how these principles are implemented. 
</v>
          </cell>
          <cell r="S35" t="str">
            <v>*Largan Precision, "Corporate Social Responsibility Practice Principles", http://www.largan.com.tw/download/%E4%BC%81%E6%A5%AD%E7%A4%BE%E6%9C%83%E8%B2%AC%E4%BB%BB%E5%AE%88%E5%89%87.pdf. Accessed 21 August 2019. 
*Largan Precision, "Corporate Governance", http://www.largan.com.tw/html/about/governance_en.php. Accessed 21 August 2019. 
*Largan Precision (2019) "2018 Annual Report", http://www.largan.com.tw/download/shareholder/%E5%B9%B4%E5%A0%B1-%E8%8B%B1%E6%96%87.pdf, p. 27 and 25. Accessed 21 August 2019.</v>
          </cell>
          <cell r="T35">
            <v>0</v>
          </cell>
          <cell r="U35">
            <v>0</v>
          </cell>
          <cell r="V35">
            <v>0</v>
          </cell>
          <cell r="W35" t="str">
            <v>Not disclosed.
The company discloses a set of ethical corporate management practice principles, however they are available only in Taiwanese. 
Largan also discloses that the highest-level manager of the Administration Department serves as representative of "the CSR organization." This staff member is responsible for organizing a meeting every six months with representatives from all departments to jointly promote CSR and report the results to the Board of Directors. However, the company has not disclosed a supply chain policy that addresses forced labor and human trafficking and staff responsible for dealing with supply chain (forced) labor.</v>
          </cell>
          <cell r="X35" t="str">
            <v>*Largan Precision, "Ethical Corporate Management Practice Principles", http://www.largan.com.tw/download/%E8%AA%A0%E4%BF%A1%E7%B6%93%E7%87%9F%E5%AE%88%E5%89%87%E6%9A%A8%E6%AA%A2%E8%88%89%E7%94%B3%E8%A8%B4%E8%BE%A6%E6%B3%95.pdf. Accessed 21 August 2019. 
*Largan Precision (2019) "2018 Annual Report", http://www.largan.com.tw/download/shareholder/%E5%B9%B4%E5%A0%B1-%E8%8B%B1%E6%96%87.pdf, p. 28. Accessed 21 August 2019.</v>
          </cell>
          <cell r="Y35">
            <v>0</v>
          </cell>
          <cell r="Z35">
            <v>0</v>
          </cell>
          <cell r="AA35">
            <v>0</v>
          </cell>
          <cell r="AB35">
            <v>0</v>
          </cell>
          <cell r="AC35" t="str">
            <v xml:space="preserve">(1) Not disclosed. Largan Precision discloses that it conducts CSR education and training "from time to time". However, it is not clear who is trained or whether this training includes forced labor. 
(2-3) Not disclosed. </v>
          </cell>
          <cell r="AD35" t="str">
            <v>Largan Precision (2018) "Annual Report", http://www.largan.com.tw/download/shareholder/%E5%B9%B4%E5%A0%B1-%E8%8B%B1%E6%96%87.pdf, p. 25. Accessed 21 August 2019.</v>
          </cell>
          <cell r="AE35">
            <v>0</v>
          </cell>
          <cell r="AF35">
            <v>0</v>
          </cell>
          <cell r="AG35">
            <v>0</v>
          </cell>
          <cell r="AH35" t="str">
            <v>Not disclosed.</v>
          </cell>
          <cell r="AI35" t="str">
            <v>N/A</v>
          </cell>
          <cell r="AJ35">
            <v>0</v>
          </cell>
          <cell r="AK35">
            <v>0</v>
          </cell>
          <cell r="AL35">
            <v>0</v>
          </cell>
          <cell r="AM35">
            <v>0</v>
          </cell>
          <cell r="AN35">
            <v>0</v>
          </cell>
          <cell r="AO35" t="str">
            <v xml:space="preserve">(1-2) Not disclosed. 
(3) Not disclosed. The company states that it has long-term relationships with raw material suppliers "which consist entirely of major domestic and foreign manufacturers" but provides no further detail. 
(4) Not disclosed. </v>
          </cell>
          <cell r="AP35" t="str">
            <v>Largan Precision (2019) "2018 Annual Report", http://www.largan.com.tw/download/shareholder/%E5%B9%B4%E5%A0%B1-%E8%8B%B1%E6%96%87.pdf, p. 50. Accessed 21 August 2019.</v>
          </cell>
          <cell r="AQ35">
            <v>0</v>
          </cell>
          <cell r="AR35">
            <v>0</v>
          </cell>
          <cell r="AS35">
            <v>0</v>
          </cell>
          <cell r="AT35" t="str">
            <v xml:space="preserve">Not disclosed.
The company does not disclose a risk assessment process for forced labor or human rights risks in its supply chains. </v>
          </cell>
          <cell r="AU35" t="str">
            <v>N/A</v>
          </cell>
          <cell r="AV35">
            <v>0</v>
          </cell>
          <cell r="AW35">
            <v>0</v>
          </cell>
          <cell r="AX35">
            <v>0</v>
          </cell>
          <cell r="AY35">
            <v>0</v>
          </cell>
          <cell r="AZ35">
            <v>0</v>
          </cell>
          <cell r="BA35" t="str">
            <v>(1) Not disclosed.
(2) Not disclosed. Largan discloses that it maintains long-term relationships with raw material suppliers "which consist entirely of major domestic and foreign manufacturers". It gives no further detail as to whether it uses these relationships for planning and forecasting purposes or to ensure stronger labor practices addressing the risks of forced labor. 
(3-4) Not disclosed.</v>
          </cell>
          <cell r="BB35" t="str">
            <v>Largan Precision (2019) "2018 Annual Report", http://www.largan.com.tw/download/shareholder/%E5%B9%B4%E5%A0%B1-%E8%8B%B1%E6%96%87.pdf, p. 50. Accessed 21 August 2019.</v>
          </cell>
          <cell r="BC35">
            <v>0</v>
          </cell>
          <cell r="BD35">
            <v>0</v>
          </cell>
          <cell r="BE35" t="str">
            <v xml:space="preserve">Not disclosed. Largan Precision discloses that it "values the protection of the environment and society and chooses companies with the same integrity as the company". However, it is not clear that it assesses suppliers for risks of forced labor prior to contracting them. </v>
          </cell>
          <cell r="BF35" t="str">
            <v>Largan Precision (2019) "2018 Annual Report", http://www.largan.com.tw/download/shareholder/%E5%B9%B4%E5%A0%B1-%E8%8B%B1%E6%96%87.pdf, p. 28. Accessed 21 August 2019.</v>
          </cell>
          <cell r="BG35">
            <v>0</v>
          </cell>
          <cell r="BH35">
            <v>0</v>
          </cell>
          <cell r="BI35">
            <v>0</v>
          </cell>
          <cell r="BJ35">
            <v>0</v>
          </cell>
          <cell r="BK35" t="str">
            <v xml:space="preserve">Not disclosed. Largan discloses that it signs confidentiality and integrity agreements with suppliers "to jointly commit to fulfilling corporate social responsibilities". However, it is not clear that supplier contracts address standards on forced labor. </v>
          </cell>
          <cell r="BL35" t="str">
            <v>Largan Precision (2019) "2018 Annual Report", http://www.largan.com.tw/download/shareholder/%E5%B9%B4%E5%A0%B1-%E8%8B%B1%E6%96%87.pdf, p. 28. Accessed 21 August 2019.</v>
          </cell>
          <cell r="BM35">
            <v>0</v>
          </cell>
          <cell r="BN35">
            <v>0</v>
          </cell>
          <cell r="BO35">
            <v>0</v>
          </cell>
          <cell r="BP35">
            <v>0</v>
          </cell>
          <cell r="BQ35" t="str">
            <v>Not disclosed.</v>
          </cell>
          <cell r="BR35" t="str">
            <v>N/A</v>
          </cell>
          <cell r="BS35">
            <v>0</v>
          </cell>
          <cell r="BT35">
            <v>0</v>
          </cell>
          <cell r="BU35">
            <v>0</v>
          </cell>
          <cell r="BV35" t="str">
            <v>Not disclosed.</v>
          </cell>
          <cell r="BW35" t="str">
            <v>N/A</v>
          </cell>
          <cell r="BX35">
            <v>0</v>
          </cell>
          <cell r="BY35">
            <v>0</v>
          </cell>
          <cell r="BZ35">
            <v>0</v>
          </cell>
          <cell r="CA35" t="str">
            <v>Not disclosed.</v>
          </cell>
          <cell r="CB35" t="str">
            <v>N/A</v>
          </cell>
          <cell r="CC35">
            <v>0</v>
          </cell>
          <cell r="CD35">
            <v>0</v>
          </cell>
          <cell r="CE35">
            <v>0</v>
          </cell>
          <cell r="CF35">
            <v>0</v>
          </cell>
          <cell r="CG35" t="str">
            <v>Not disclosed.</v>
          </cell>
          <cell r="CH35" t="str">
            <v>N/A</v>
          </cell>
          <cell r="CI35">
            <v>0</v>
          </cell>
          <cell r="CJ35">
            <v>0</v>
          </cell>
          <cell r="CK35">
            <v>0</v>
          </cell>
          <cell r="CL35">
            <v>0</v>
          </cell>
          <cell r="CM35">
            <v>0</v>
          </cell>
          <cell r="CN35" t="str">
            <v>Not disclosed.</v>
          </cell>
          <cell r="CP35">
            <v>0</v>
          </cell>
          <cell r="CQ35">
            <v>0</v>
          </cell>
          <cell r="CR35">
            <v>0</v>
          </cell>
          <cell r="CS35">
            <v>0</v>
          </cell>
          <cell r="CT35">
            <v>0</v>
          </cell>
          <cell r="CU35" t="str">
            <v>Not disclosed.</v>
          </cell>
          <cell r="CV35" t="str">
            <v>N/A</v>
          </cell>
          <cell r="CW35">
            <v>0</v>
          </cell>
          <cell r="CX35">
            <v>0</v>
          </cell>
          <cell r="CY35">
            <v>0</v>
          </cell>
          <cell r="CZ35">
            <v>0</v>
          </cell>
          <cell r="DA35">
            <v>0</v>
          </cell>
          <cell r="DB35">
            <v>0</v>
          </cell>
          <cell r="DC35" t="str">
            <v xml:space="preserve">(1) Not disclosed. The company discloses that it has a complaint mailbox and "assigned a unit to process employee grievances". However, this appears to be for the company's own employees only. 
(2-5) Not disclosed. </v>
          </cell>
          <cell r="DD35" t="str">
            <v>Largan Precision (2018) "Annual Report", http://www.largan.com.tw/download/shareholder/%E5%B9%B4%E5%A0%B1-%E8%8B%B1%E6%96%87.pdf, p. 27. Accessed 21 August 2019.</v>
          </cell>
          <cell r="DE35">
            <v>0</v>
          </cell>
          <cell r="DF35">
            <v>0</v>
          </cell>
          <cell r="DG35">
            <v>0</v>
          </cell>
          <cell r="DH35">
            <v>0</v>
          </cell>
          <cell r="DI35">
            <v>0</v>
          </cell>
          <cell r="DJ35">
            <v>0</v>
          </cell>
          <cell r="DK35" t="str">
            <v>The company does not report that it conducts social audits or other monitoring processes on its suppliers. 
(1)-(5) Not disclosed.</v>
          </cell>
          <cell r="DL35" t="str">
            <v>N/A</v>
          </cell>
          <cell r="DM35">
            <v>0</v>
          </cell>
          <cell r="DN35">
            <v>0</v>
          </cell>
          <cell r="DO35">
            <v>0</v>
          </cell>
          <cell r="DP35">
            <v>0</v>
          </cell>
          <cell r="DQ35">
            <v>0</v>
          </cell>
          <cell r="DR35">
            <v>0</v>
          </cell>
          <cell r="DS35" t="str">
            <v>Not disclosed.</v>
          </cell>
          <cell r="DT35" t="str">
            <v>N/A</v>
          </cell>
          <cell r="DU35">
            <v>0</v>
          </cell>
          <cell r="DV35">
            <v>0</v>
          </cell>
          <cell r="DW35">
            <v>0</v>
          </cell>
          <cell r="DX35">
            <v>0</v>
          </cell>
          <cell r="DY35">
            <v>0</v>
          </cell>
          <cell r="DZ35" t="str">
            <v>Not disclosed.</v>
          </cell>
          <cell r="EA35" t="str">
            <v>N/A</v>
          </cell>
          <cell r="EB35">
            <v>0</v>
          </cell>
          <cell r="EC35">
            <v>0</v>
          </cell>
          <cell r="ED35">
            <v>0</v>
          </cell>
          <cell r="EE35">
            <v>0</v>
          </cell>
          <cell r="EF35" t="str">
            <v>Not disclosed.</v>
          </cell>
          <cell r="EG35" t="str">
            <v>N/A</v>
          </cell>
          <cell r="EH35" t="str">
            <v>N/A</v>
          </cell>
          <cell r="EI35" t="str">
            <v>N/A</v>
          </cell>
          <cell r="EJ35" t="str">
            <v>N/A</v>
          </cell>
          <cell r="EK35" t="str">
            <v>N/A</v>
          </cell>
          <cell r="EL35" t="str">
            <v>N/A</v>
          </cell>
          <cell r="EM35" t="str">
            <v>N/A</v>
          </cell>
        </row>
        <row r="36">
          <cell r="A36" t="str">
            <v>Taiwan Semiconductor Manufacturing Co. Ltd.</v>
          </cell>
          <cell r="B36">
            <v>226.70301000000001</v>
          </cell>
          <cell r="C36" t="str">
            <v>Taiwan</v>
          </cell>
          <cell r="D36" t="str">
            <v>Asia</v>
          </cell>
          <cell r="E36">
            <v>2016</v>
          </cell>
          <cell r="F36" t="str">
            <v>Yes</v>
          </cell>
          <cell r="G36" t="str">
            <v>TAI:2330</v>
          </cell>
          <cell r="H36">
            <v>100</v>
          </cell>
          <cell r="I36">
            <v>100</v>
          </cell>
          <cell r="J36" t="str">
            <v>TSMC states in its Supplier Code of Conduct that it is "committed to ensuring" that working conditions in its supply chains are safe, ethical, and that workers are treated with respect and dignity. It further states that forced labor and human trafficking "shall not be used" in its supply chains.</v>
          </cell>
          <cell r="K36" t="str">
            <v>TSMC (updated 23 April 2018), "TSMC's Supplier Code of Conduct", https://supplyonline.tsmc.com.tw/sncdata/SupplyProfile_Code%20of%20Conduct%20Supplier_M.pdf.</v>
          </cell>
          <cell r="L36">
            <v>90</v>
          </cell>
          <cell r="M36">
            <v>10</v>
          </cell>
          <cell r="N36">
            <v>20</v>
          </cell>
          <cell r="O36">
            <v>20</v>
          </cell>
          <cell r="P36">
            <v>20</v>
          </cell>
          <cell r="Q36">
            <v>20</v>
          </cell>
          <cell r="R36" t="str">
            <v xml:space="preserve">(1) TSMC states in its 2018 CSR Report that the provisions of its Supplier Code of Conduct are "derived primarily" from the RBA code of conduct and that they are in alignment with the UN Guiding Principles on Business and Human Rights, the ILO Declaration on Fundamental Principles and Rights at Work and the UN Universal Declaration of Human Rights. While it incorporates the ILO core labor standards into its code, it limits the rights to freedom of association and collective bargaining to conformance with local law.
(2) Yes. Home &gt; Corporate Social Responsibility &gt; Downloads: Click + Human Rights Policy and Supplier Management: Click on 'TSMC Supplier Code of Conduct.'
(3) The company's supplier code was updated in September 2019. This seems to be the sixth version version and its 2016 CSR report the company notes that the code is reviewed at least once every two years.
(4) New suppliers are required to sign a compliance agreement ("Letter of Assurance") prior to entering into a business relationship with TSMC. It also states that it publishes the code in an online supplier portal to ensure that it is easily accessible. The company further notes that it communicates its supplier code to 1,229 first tier suppliers, noting that among those, "321 of critical suppliers and high-risk suppliers were invited to face-to-face training," in which 313 participated.
(5) The company states that it "expects" its suppliers to hold their own suppliers to the same standards. Its supplier code further states that it requires suppliser to monitor compliance of their suppliers with the code. </v>
          </cell>
          <cell r="S36" t="str">
            <v>(1) * TSMC (2018), "TSMC Corporate Social Resonsibility Report", https://www.tsmc.com/download/csr/2018_tsmc_csr_report_published_May_2019/english/pdf/e_all.pdf, p. 35 and 187. 
* TSMC (updated 18 Sep 2019), "TSMC's Supplier Code of Conduct", https://supplyonline.tsmc.com.tw/sncdata/SupplyProfile_Code%20of%20Conduct%20Supplier_M.pdf. 
(2) TSMC (updated 18 Sep 2019), "TSMC's Supplier Code of Conduct".
(3)*TSMC (updated 18 Sep 2019), "TSMC's Supplier Code of Conduct", p. 1.
 TSMC (24 May 2017), "2016 Corporate Social Responsibility Report", http://www.tsmc.com/download/csr/2017_tsmc_csr/english/pdf/e_all.pdf, p. 49.
(4) * TSMC (24 May 2017), "2016 Corporate Social Responsibility Report", http://www.tsmc.com/download/csr/2017_tsmc_csr/english/pdf/e_all.pdf, p. 49.
* TSMC (2018), "TSMC Corporate Social Resonsibility Report", p. 32. 
(5) TSMC (updated 18 Sep 2019), "TSMC's Supplier Code of Conduct", p. 1 and 11.</v>
          </cell>
          <cell r="T36">
            <v>75</v>
          </cell>
          <cell r="U36">
            <v>50</v>
          </cell>
          <cell r="V36">
            <v>25</v>
          </cell>
          <cell r="W36" t="str">
            <v xml:space="preserve">(1) The company states in its 2016 CSR Report that it has established a supplier counselling team that is responsible for ensuring suppliers' compliance with the code of conduct (which covers forced labor) through various channels such as evaluation, audit and training. It states that one aspect of the duties of the Corporate Social Responsibility Committee, an executive committee, is responsibility for suppliers. It also states that in 2017 it "fulfilled RBA Code requirements with respect to supply chain management" and that it also "followed RBA Code of Conduct requirements to increase quality and quantity of supplier audit and training so as to enhance supplier management capability." 
[The company states that it formed an Ethics Committee which is chaired by its vice president who oversees the Ombudsman System and is comprised of the vice presidents of legal and human resources "and other executives" and that it "supervises investigations of potential ethics violation cases and determines the appropriate disciplinary action to be imposed". However it is not clear that this includes responsibility for overseeing forced labor-related policies.]
(2) The Chairperson of the company's Corporate Social Responsibility Committee reports to the board of directors included setting its supplier code of conduct which includes forced labor. However, no further details on oversight of forced labor in its supply chains are provided. </v>
          </cell>
          <cell r="X36" t="str">
            <v>(1) *TSMC (24 May 2017), "2016 Corporate Social Responsibility Report", http://www.tsmc.com/download/csr/2017_tsmc_csr/english/pdf/e_all.pdf, p. 3.
*TSMC (undated), "Corporate Social Responsibility Committee", https://www.tsmc.com/csr/en/CSR/committee.html. Accessed 15 August 2019.
*TSMC (10 May 2019), "2018 TSMC Corporate Social Resonsibility Report", https://www.tsmc.com/download/csr/2018_tsmc_csr_report_published_May_2019/english/pdf/e_all.pdf, p. 144.
(2)*TSMC (undated), "Board of Directors", https://www.tsmc.com/english/investorRelations/board_of_directors.htm. Accessed 15 August 2019.
*TSMC (undated), "Committees", https://www.tsmc.com/english/investorRelations/committees.htm. Accessed 15 August, 2019.
*TSMC (2017), "Material Issue: Ethics and Regulatory Compliance", https://www.tsmc.com/csr/en/download/2017_tsmc_csr_en_1_1.pdf.
*2016 Corporate Social Responsibility Report", p. 10 and 18.</v>
          </cell>
          <cell r="Y36">
            <v>0</v>
          </cell>
          <cell r="Z36">
            <v>0</v>
          </cell>
          <cell r="AA36">
            <v>0</v>
          </cell>
          <cell r="AB36">
            <v>0</v>
          </cell>
          <cell r="AC36" t="str">
            <v>(1) Not disclosed. TSMC states on its Ethical Management page that 29,000 employees completed its 2017 TSMC Ethics and Compliance Training. The company states in its Material Issue: Ethics and Regulatory Compliance section of its CSR report that the training it provides to employees includes anti-corruption, avoidance of conflict of interests, reporting channels and whistleblower protection and states that it includes both face-to-face training and electronic training. However, it does not state that it includes training relevant to forced labor or whether this training was directed towards procurement staff. 
(2) Not disclosed. It states in its CSR Report that in 2018 100% of its tier one suppliers attended supplier ethics training. TSMC discloses that in 2017, out of 906 facility and spare parts suppliers invited to 6 face-to-face training session, 888 attended the training sessions (up to 98% participation rate) and that the training it provides to suppliers includes anti-corruption, avoidance of conflict of interests, reporting channels and whistleblower protection through face-to-face training only. (It also states that participating suppliers provided positive feedback on this training with 95% stating that the training helped them to understand the ethical standards and TSMC’s reporting channels. It found that 97% of participants expressed willingness to cooperate in conducting investigations of ethical violations.) It further states that in 2017 the procurement department arranged face-to-face training sessions for suppliers with their legal department which included reviews of actual ethics violation cases. However, it does not state that it trains suppliers specifically on forced labor policies. [In 2016, twelve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 This information no longer falls within the research timeframe.]
(3) Not disclosed.</v>
          </cell>
          <cell r="AD36" t="str">
            <v>(1)* TSMC (undated), "Ethical Management", https://www.tsmc.com/csr/en/focus/governanceAndBusiness.html. Accessed 15 August, 2019.
*TSMC (2017), "Material Issue: Ethics and Regulatory Compliance", https://www.tsmc.com/csr/en/download/2017_tsmc_csr_en_1_1.pdf.
*TSMC (2018), "TSMC Corporate Social Resonsibility Report", https://www.tsmc.com/download/csr/2018_tsmc_csr_report_published_May_2019/english/pdf/e_all.pdf, p. 75.
(2)*"Ethical Management".
*TSMC (undated), "Ethics and Regulatory Compliance", https://www.tsmc.com/csr/en/focus/governance/ethics.html. Accessed 15 August, 2019.
*"Material Issue: Ethics and Regulatory Compliance".
*"2016 Corporate Social Responsibility Report", p. 50.
*TSMC (undated), "KnowTheChain ICT Company Disclosure",
https://business-humanrights.org/en/knowthechain-ict-company-disclosure.
(3)*"Ethical Management".
*"Material Issue: Ethics and Regulatory Compliance".</v>
          </cell>
          <cell r="AE36">
            <v>25</v>
          </cell>
          <cell r="AF36">
            <v>0</v>
          </cell>
          <cell r="AG36">
            <v>25</v>
          </cell>
          <cell r="AH36" t="str">
            <v xml:space="preserve">(1) Not disclosed. TSMC states that the issues on which it engages with government include water management, waste management and occupational safety and health. In its Society section, in which it includes enagegments with organizations, it states that the issues on which it engages include minority education, charity and "commitment to education". However, it does not reference any engagement on forced labor issues.
(2) In its 2018 additional disclosure, the company notes that it is an RBA full member (confirmed by RBA). However, it does not disclose active participation to address forced labor,
</v>
          </cell>
          <cell r="AI36" t="str">
            <v>(1)TSMC (undated), "Stakeholder Engagement", https://www.tsmc.com/csr/en/CSR/stakeholder.html. Accessed 15 August 2019.
(2)*TSMC (2018), "Additional Disclosure", https://www.business-humanrights.org/sites/default/files/KnowTheChain%20-%20ICT%20Sector%20Engagement%20Questions_TSMC.pdf, page 2. Accessed 29 October 2019.
*"Stakeholder Engagement". 
*TSMC (2018), "TSMC Corporate Social Resonsibility Report", https://www.tsmc.com/download/csr/2018_tsmc_csr_report_published_May_2019/english/pdf/e_all.pdf, p. 187.</v>
          </cell>
          <cell r="AJ36">
            <v>62.5</v>
          </cell>
          <cell r="AK36">
            <v>12.5</v>
          </cell>
          <cell r="AL36">
            <v>25</v>
          </cell>
          <cell r="AM36">
            <v>25</v>
          </cell>
          <cell r="AN36">
            <v>0</v>
          </cell>
          <cell r="AO36" t="str">
            <v>(1) TSMC discloses in its CSR Report that it "requires" its suppliers whose products contain tantalum, tin, gold and tungsten to follow its conflict-free minerals sourcing policy and to sign a statement of conflict-free mineral sourcing. It states that in 2018 it disclosed details of the smelters that provide it with cobalt for manufacturing. It discloses the number of direct suppliers, smelters and verified smelters in both its own manufacturing processing and its outsourced assembly and testing. In its 2017 CSR Report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The company states that it requires 100% of its purchased minerals to be 100% conflict free. It discloses that it supports that Responsible Mineral Sourcing Initiative put forward by the RBA and Global e-Sustainability Initiative (GeSI). It also states that it requires its suppliers to source conflict-free raw materials in accordance with the Responsible Minerals Assurance Process (RMAP).
(4) Not disclosed.</v>
          </cell>
          <cell r="AP36" t="str">
            <v xml:space="preserve">(1)-(4)*TSMC (undated), "TSMC Supply Online", https://supplyonline.tsmc.com.tw/TSMC_Supply_Online_20131112/english/about_tsmc_supply.html. Accessed 15 August 2019.
*TSMC (2018), "TSMC Corporate Social Resonsibility Report", https://www.tsmc.com/download/csr/2018_tsmc_csr_report_published_May_2019/english/pdf/e_all.pdf, p. 72, 80, p. 187.
*TSMC (24 May 2017), "Corporate Social Respnsibility Report"
http://www.tsmc.com/download/csr/2016_tsmc_csr/english/pdf/e_all.pdf.
*TSMC (undated), "Responsible Supply Chain", https://www.tsmc.com/csr/en/focus/responsibleSupplyChain.html. Accessed 15 August 2019.
*TSMC (undated), "Supplier Sustainability Management", https://www.tsmc.com/csr/en/focus/responsibleSupplyChain/sustainabilityManagement.html. Accessed 15 August, 2019.
*TSMC (29 May 2019), "Specialized Disclosure Report", https://www.tsmc.com/download/ir/secFillings/Form-SD-(final)_2018.pdf.
</v>
          </cell>
          <cell r="AQ36">
            <v>50</v>
          </cell>
          <cell r="AR36">
            <v>25</v>
          </cell>
          <cell r="AS36">
            <v>25</v>
          </cell>
          <cell r="AT36" t="str">
            <v xml:space="preserve">(1) TSMC states in its Corporate Social Responsibility Report that in 2018 it established risk assessments for new suppliers and that it conducts risk evaluation and management via Self-Assessment Questionanaire (SAQ) and human rights supply chain risks. The company states that it follows the SAQ with "on-site audit, serious violation assessments and high-risk suppliers identification by TSMC's team of experts". It further states that suppliers' performance on sustainability related issues is assessed quarterly using its QCDSS (Quality, Cost, Delivery, Service, Sustainability) protocol (labor performance is a component). It states that it also includes the research of external stakeholders including China Labor Watch, Verité and the US Department of State on relevant forced labor issues. However, it does not provide further details or disclose an overarching risk assessment that covers forced labor risks across its supply chains (as opposed to at individual suppliers).
(2) The company notes that suppliers operating in China, Malaysia and Taiwan are classified higher risk (compared to its top spend suppliers in Japan, USA and Western Europe) due to weaker labor rights and longer working hours, but it does not give detail on how it identified these risk countries. The company does not disclose risks identified in different tiers of its supply chains. </v>
          </cell>
          <cell r="AU36" t="str">
            <v>(1)-(2) *TSMC (2018), "TSMC Corporate Social Resonsibility Report", https://www.tsmc.com/download/csr/2018_tsmc_csr_report_published_May_2019/english/pdf/e_all.pdf.
*TSMC (April 2018), "Additional Disclosure", https://www.business-humanrights.org/sites/default/files/2018-04%20KTC%20ICT_Additional%20disclosure%202018%20TSMC_v1.pdf.</v>
          </cell>
          <cell r="AV36">
            <v>25</v>
          </cell>
          <cell r="AW36">
            <v>12.5</v>
          </cell>
          <cell r="AX36">
            <v>0</v>
          </cell>
          <cell r="AY36">
            <v>12.5</v>
          </cell>
          <cell r="AZ36">
            <v>0</v>
          </cell>
          <cell r="BA36" t="str">
            <v>(1) TSMC states in its Corporate Social Responsibility Report that it "supports" the Responsible Mineral Sourcing proposition put forward by the RBA and Global e-Sustainability Initiative (GeSI) and that it requires its suppliers to source conflict-free raw minerals according to the Responsible Minerals Assurance Process (RMAP, which includes some assessment of forced labor risks). It reports that it is a member of the Responsible Mineral Initiative and has a due diligence process consistent with the OECD Guidelines. It states that of the smelters and refiners that it is aware of in its supply chain, 100% are certified and verified by RMAP. It also states that it discloses the details of smelters that supply it with cobalt. However, it does not disclose further information on its efforts to address forced labor risks at raw material level. 
(2) Not disclosed. [In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relationships with manufacturers, and reducing the number of suppliers. It also discloses that in order to mitigate the risk of human trafficking and forced labor in the supply chain, it "consistently rationalizes the supplier pool to facilitate deeper relationships". However, this disclosure is now out of scope.] It also states in its 2018 CSR Report that one of its strategies is to enhance the core capability of local suppliers, protects the rights of entry-level local labor and increases local sourcing but it does not give any additional detail. 
(3)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However, it does not provide any additional information.
(4) Not disclosed.</v>
          </cell>
          <cell r="BB36" t="str">
            <v>(1)-(4) *TSMC (2018), "TSMC Corporate Social Resonsibility Report", https://www.tsmc.com/download/csr/2018_tsmc_csr_report_published_May_2019/english/pdf/e_all.pdf.
*TSMC (2017), "Supplier Sustainability Management", https://www.tsmc.com/csr/en/download/2017_tsmc_csr_en_3_1.pdf, p. 73.
*TSMC (2018), "Additional  Disclosure",
https://www.business-humanrights.org/sites/default/files/2018-04%20KTC%20ICT_Additional%20disclosure%202018%20TSMC_v1.pdf.
*TSMC (29 May 2019), "Specialized Disclosure Report", https://www.tsmc.com/download/ir/secFillings/Form-SD-(final)_2018.pdf.</v>
          </cell>
          <cell r="BC36">
            <v>0</v>
          </cell>
          <cell r="BD36">
            <v>0</v>
          </cell>
          <cell r="BE36" t="str">
            <v xml:space="preserve">Not disclosed. TSMC states in its Corporate Social Responsibility Report that, when onboarding new suppliers, they first sign the Supplier Code of Conduct and then undergo a risk assessment and periodic audit. While the Supplier Code of Conduct includes commitments in relation to forced labor, it is unclear whether the audit assesses forced labor risks. In any case, it is implied that this takes place after both parties have signed a contract. [In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It states that supplier's application will be denied if there is evidence that the supplier is engaging in unacceptable labor practices. However, this disclosure is now outside the scope of research.]
</v>
          </cell>
          <cell r="BF36" t="str">
            <v>*TSMC (2018), "TSMC Corporate Social Resonsibility Report", https://www.tsmc.com/download/csr/2018_tsmc_csr_report_published_May_2019/english/pdf/e_all.pdf, p. 75.
*TDMC (2018), "Additional  Disclosure",
https://www.business-humanrights.org/sites/default/files/2018-04%20KTC%20ICT_Additional%20disclosure%202018%20TSMC_v1.pdf.</v>
          </cell>
          <cell r="BG36">
            <v>0</v>
          </cell>
          <cell r="BH36">
            <v>0</v>
          </cell>
          <cell r="BI36">
            <v>0</v>
          </cell>
          <cell r="BJ36">
            <v>0</v>
          </cell>
          <cell r="BK36" t="str">
            <v>(1) Not disclosed.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However, this appears to be a separate agreement signed with suppliers rather than a clause incorporated in supplier contracts. 
(2) Not disclosed.
(3) Not disclosed. TSMC states in its 2018 CSR Report that it "requires all key suppliers' fabs in Taiwan to complete third party audits in line with RBA standards." It is a member of the RBA and states in its code of conduct that it expects its suppliers to hold their suppliers, contractors and service providers to the standards provided in the code. However, it does not explicitly mention contracts.</v>
          </cell>
          <cell r="BL36" t="str">
            <v>(1) TSMC (undated), "Assurance to Comply with TSMC’s Code of Ethics and Business Conduct and TSMC’s Supplier Code of Conduct", https://supplyonline.tsmc.com.tw/sncdata/SupplyProfile_Ethic%20Code.pdf.
(2)*TSMC (2018), "TSMC Corporate Social Resonsibility Report", https://www.tsmc.com/download/csr/2018_tsmc_csr_report_published_May_2019/english/pdf/e_all.pdf.
(3)* "TSMC Corporate Social Resposnibility Report", p. 144.
*TSMC (updated 23 April 2018), "TSMC's Supplier Code of Conduct", https://supplyonline.tsmc.com.tw/sncdata/SupplyProfile_Code%20of%20Conduct%20Supplier_M.pdf.</v>
          </cell>
          <cell r="BM36">
            <v>0</v>
          </cell>
          <cell r="BN36">
            <v>0</v>
          </cell>
          <cell r="BO36">
            <v>0</v>
          </cell>
          <cell r="BP36">
            <v>0</v>
          </cell>
          <cell r="BQ36" t="str">
            <v>(1)-(3) Not disclosed.</v>
          </cell>
          <cell r="BR36" t="str">
            <v>(1)-(3) *TSMC (2018), "TSMC Corporate Social Resonsibility Report", https://www.tsmc.com/download/csr/2018_tsmc_csr_report_published_May_2019/english/pdf/e_all.pdf.
*TSMC (updated 23 April 2018), "TSMC's Supplier Code of Conduct", https://supplyonline.tsmc.com.tw/sncdata/SupplyProfile_Code%20of%20Conduct%20Supplier_M.pdf.</v>
          </cell>
          <cell r="BS36">
            <v>100</v>
          </cell>
          <cell r="BT36">
            <v>50</v>
          </cell>
          <cell r="BU36">
            <v>50</v>
          </cell>
          <cell r="BV36" t="str">
            <v>(1) TSMC states in its Supplier Code of Conduct that "workers shall not be required to pay employers’ or agents’ recruitment fees or other related fees for their employment".
(2) Further to (1), it states that where fees are found to have been paid by workers, the worker "shall" be reimbursed. Further, the company discloses that "NT$5.5M in recruitment fees were returned to 360 foreign migrant workers of our suppliers."</v>
          </cell>
          <cell r="BW36" t="str">
            <v>(1)-(2)*TSMC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*TSMC (2018), "Additional  Disclosure",
https://www.business-humanrights.org/sites/default/files/2018-04%20KTC%20ICT_Additional%20disclosure%202018%20TSMC_v1.pdf, p. 4.</v>
          </cell>
          <cell r="BX36">
            <v>0</v>
          </cell>
          <cell r="BY36">
            <v>0</v>
          </cell>
          <cell r="BZ36">
            <v>0</v>
          </cell>
          <cell r="CA36" t="str">
            <v>(1)-(2) Not disclosed.</v>
          </cell>
          <cell r="CB36" t="str">
            <v>(1)-(2)*TSMC (updated 23 April 2018), "TSMC's Supplier Code of Conduct", https://supplyonline.tsmc.com.tw/sncdata/SupplyProfile_Code%20of%20Conduct%20Supplier_M.pdf.
*TSMC (2018), "TSMC Corporate Social Resonsibility Report", https://www.tsmc.com/download/csr/2018_tsmc_csr_report_published_May_2019/english/pdf/e_all.pdf.</v>
          </cell>
          <cell r="CC36">
            <v>45</v>
          </cell>
          <cell r="CD36">
            <v>15</v>
          </cell>
          <cell r="CE36">
            <v>30</v>
          </cell>
          <cell r="CF36">
            <v>0</v>
          </cell>
          <cell r="CG36" t="str">
            <v xml:space="preserve">(1) The company's supplier code reads: "As part of the hiring process, workers must be provided with a written employment agreement in their native language that contains a description of terms and conditions of employment prior to the worker departing from his or her country of origin and there shall be no substitution or change(s) allowed in the employment agreement upon arrival in the receiving country unless these changes are made to meet local law and provide equal or better terms." However, it does not demonstrate active implementation of this policy.
(2) TSMC states in its Supplier Code of Conduct that "employers and agents may not hold or otherwise destroy, conceal, confiscate or deny access by employees to their identity or immigration documents, such as government-issued identification, passports or work permits, unless such holdings are required by law." It also states that 100% of its audited suppliers found to have violated the passport retention provision have eradicated the practice.
(3) Not disclosed. TSMC states in its Supplier Code of Conduct that it applies to "all workers including temporary, migrant, student, contract, direct employees, and any other type of worker". However, it does not disclose any outcomes of steps to ensure that the rights of workers in vulnerable conditions are protected. </v>
          </cell>
          <cell r="CH36" t="str">
            <v xml:space="preserve">(1)-(3)*TSMC (updated 18 September 2019), "TSMC's Supplier Code of Conduct", https://supplyonline.tsmc.com.tw/sncdata/SupplyProfile_Code%20of%20Conduct%20Supplier_M.pdf, p. 2.
*TSMC (2018), "TSMC Corporate Social Resonsibility Report", https://www.tsmc.com/download/csr/2018_tsmc_csr_report_published_May_2019/english/pdf/e_all.pdf.
*TSMC (2018), "Additional  Disclosure 1",
https://www.business-humanrights.org/sites/default/files/2018-04%20KTC%20ICT_Additional%20disclosure%202018%20TSMC_v1.pdf, p. 4. 
*TSMC (2018), "Additional  Disclosure 1",
https://business-humanrights.org/sites/default/files/KnowTheChain%20-%20ICT%20Sector%20Engagement%20Questions_TSMC.pdf, p. 3. </v>
          </cell>
          <cell r="CI36">
            <v>12.5</v>
          </cell>
          <cell r="CJ36">
            <v>12.5</v>
          </cell>
          <cell r="CK36">
            <v>0</v>
          </cell>
          <cell r="CL36">
            <v>0</v>
          </cell>
          <cell r="CM36">
            <v>0</v>
          </cell>
          <cell r="CN36" t="str">
            <v xml:space="preserve">(1) The company's supplier code requires suppliers to provide "programs for training managers and workers to implement supplier’s policies, procedures and improvement objectives ." No further details are disclosed, such as findings regarding whether suppliers have complied with this provision. 
[TSMC states in its Corporate Social Responsibility Report that one of its 2019 targets is to have 100% of its first-tier suppliers to sign the TSMC Guidance on Supplier Business Conduct and to carry out internal training. It further states that in 2018 one of its action plans was to have 100% of its first tier suppliers sign its Supplier Code of Practice and implement internal training. However, it does not specify whether this internal training is for suppliers' management or suppliers' workers and it does not give any additional detail on whether this includes forced labor risks.]
(2)-(3) Not disclosed.
(4) Not disclosed. It states that it has "established internal communication channels and convened communication meetings in all fabs" to alert it to forced labor risks. However, it does not give any additional detail on how these are carried out and whether they are carried out with suppliers' workers.  </v>
          </cell>
          <cell r="CO36" t="str">
            <v>(1)-(3) *TSMC (2018), "TSMC Corporate Social Resonsibility Report", https://www.tsmc.com/download/csr/2018_tsmc_csr_report_published_May_2019/english/pdf/e_all.pdf, p. 24, 72 and 77.
* TSMC (updated 18 Sep 2019), "TSMC's Supplier Code of Conduct", https://supplyonline.tsmc.com.tw/sncdata/SupplyProfile_Code%20of%20Conduct%20Supplier_M.pdf. 
(4) "TSMC Corporate Social Responsibility Report", p. 145.</v>
          </cell>
          <cell r="CP36">
            <v>0</v>
          </cell>
          <cell r="CQ36">
            <v>0</v>
          </cell>
          <cell r="CR36">
            <v>0</v>
          </cell>
          <cell r="CS36">
            <v>0</v>
          </cell>
          <cell r="CT36">
            <v>0</v>
          </cell>
          <cell r="CU36" t="str">
            <v>In its 2018 additional disclosure, in relation to freedom of association, the company notes it enforces this through supplier audits.
(1)-(4) Not disclosed.</v>
          </cell>
          <cell r="CV36" t="str">
            <v xml:space="preserve">(1)-(4)*TSMC (updated 23 April 2018), "TSMC's Supplier Code of Conduct", https://supplyonline.tsmc.com.tw/sncdata/SupplyProfile_Code%20of%20Conduct%20Supplier_M.pdf.
*TSMC (2018), "TSMC Corporate Social Resonsibility Report", https://www.tsmc.com/download/csr/2018_tsmc_csr_report_published_May_2019/english/pdf/e_all.pdf.
*TSMC (2018), "Additional  Disclosure",
https://www.business-humanrights.org/sites/default/files/2018-04%20KTC%20ICT_Additional%20disclosure%202018%20TSMC_v1.pdf, p. 5. </v>
          </cell>
          <cell r="CW36">
            <v>10</v>
          </cell>
          <cell r="CX36">
            <v>10</v>
          </cell>
          <cell r="CY36">
            <v>0</v>
          </cell>
          <cell r="CZ36">
            <v>0</v>
          </cell>
          <cell r="DA36">
            <v>0</v>
          </cell>
          <cell r="DB36">
            <v>0</v>
          </cell>
          <cell r="DC36" t="str">
            <v>(1) TSMC's supplier code requires suppliers to implement  "effective grievance mechanism, to assess employees’ understanding of and obtain feedback on or violations against practices and conditions covered by this Code" (which covers forced labor). A mechanism for worker representatives, such as unions or local NGOs, does not seem to be available.
[TSMC states that its Complaints Policy and Procedure for Certain Accounting &amp; Legal Matters provides a number of channels for reporting "business conduct concerns". It states that these mechanisms are open to external parties as well as being open to employees of the company. However, since the data on the mechanism refers to employees only, it appears as though it only considers grievances by employees and not by suppliers' workers. In addition, the policy states that all channels are for reporting accounting and legal matters and it does not appear to include the company's Supplier Code of Conduct.]
(2) Not disclosed.
(3) Not disclosed. The company states that "in 2017, reporting channels and whistleblower protection were both key communication points during the face-to-face training sessions to employees, the electronic training of 2017 TSMC Ethics and Compliance Training, and the face-to-face training sessions to suppliers". However, it does not disclose involving suppliers' workers or their legitimate representatives in the design or performance of the mechanism.
(4) Not disclosed. The company discloses disaggregated data on the practical operation of the mechanism, including the number of grievances filed through each of the separate reporting mechanisms between 2013 and 2017. However, since the mechanism does not appear to apply to suppliers' workers, this data is not relevant.
(5) Not disclosed. The company states that "by empowering our supply chain to get involved in our ethics and regulatory compliance efforts, TSMC will continue to keep its commitment to high ethics and regulatory standards." However, it does not disclose details on whether the mechanisms are available to workers below the first tiers in its supply chains and the mechanisms only appear to allow the reporting of forced labor within the confines of the law.</v>
          </cell>
          <cell r="DD36" t="str">
            <v>(1)-(5) *TSMC (undated), "Ethics and Regulatory Compliance Mechanism", https://www.tsmc.com/csr/en/download/2017_tsmc_csr_en_1_1.pdf, p. 29-30.
*TSMC (revised 8 November 2010), "Taiwan Semiconductor Manufacturing Company Limited Complaint Policy and Procedures for Certain Accounting &amp; Legal Matters", https://www.tsmc.com/download/ir/majorInternalPolicies/Complaint_Policy_and_Procedures.pdf.
* TSMC’s Supplier Code of Conduct (updated 18 September 2019), https://supplyonline.tsmc.com.tw/sncdata/SupplyProfile_Code%20of%20Conduct%20Supplier_M.pdf, p. 10 p. 10.</v>
          </cell>
          <cell r="DE36">
            <v>10</v>
          </cell>
          <cell r="DF36">
            <v>0</v>
          </cell>
          <cell r="DG36">
            <v>10</v>
          </cell>
          <cell r="DH36">
            <v>0</v>
          </cell>
          <cell r="DI36">
            <v>0</v>
          </cell>
          <cell r="DJ36">
            <v>0</v>
          </cell>
          <cell r="DK36" t="str">
            <v>TSMC states that 100% of first-tier suppliers signed its Code of Conduct, its Guidance on Supplier Business Conduct and its Self-Assessment Questionnaire. It also states that 100% of its own suppliers have requested their direct suppliers to conduct self-assessments and sign the Guidance on Supplier Business Conduct and the Self-Assessment Questionnaire. It states that one of its 2019 targets was to continue to audit suppliers' workers who worked in factories "for compliance with laws and regulations on office hours" and that another of its 2019 targets was to "continuously require critical suppliers to accept a professional audit of sustainability risks by third-party audit firms that have been approved by the RBA." TSMC states that it "require[s] critical suppliers to have their sustainable risk management audited by RBA-certified third-party audit firms". It further states that it conducts "sustainability risk assessments, and encourages major critical suppliers to join the Responsible Business Alliance (RBA)".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 However, whereas the company previously made its use of the VAP audit process clear, its most recent report does not disclose a use of VAP.
(1) Not disclosed.
(2) The company is an RBA Full Member, and as such is required to undertake audits on at least 25% of high-risk major supplier facilities (may include own facilities), and to demonstrate this to RBA. As disclosed above, the company carries out audits but it does not disclose whether this includes a review of relevant documents that detail labor conditions, such as wage slips, information on labor recruiters, contracts, etc. [The RBA’s Validated Assessment Program (VAP), includes a review of relevant documents, such as working hour records, payroll, deductions and benefits. However the company did not provide evidence of use of VAP in the past year, nor did it disclose details on what VAP entails.]
(3) Not disclosed. [The RBA’s VAP includes worker interviews in local languages but there is no requirement that interviews be undertaken off-site. However the company did not provide evidence of use of VAP in the past year, nor does it disclose details on what VAP entails.]
(4) Not disclosed. [The company previously disclosed using the RBA’s Validated Assessment Program (VAP), which includes visits to associated production facilities, and related worker housing (including dormitories, hostels and any off-site housing of workers/migrant workers). However the company did not provide evidence of use of VAP in the past year, nor does it disclose details on what VAP entails.]
(5) Not disclosed. In its 2018 Additional Disclosure, the company notes that "due to confidentiality reason our suppliers are not willing to disclose who their suppliers are. As a result, it is challenging to audit suppliers below the first tier."</v>
          </cell>
          <cell r="DL36" t="str">
            <v>Note: *TSMC (2018), "TSMC Corporate Social Resonsibility Report", https://www.tsmc.com/download/csr/2018_tsmc_csr_report_published_May_2019/english/pdf/e_all.pdf, pp. 71, 72, 74, 76
*TSMC (24 May 2017), "TSMC 2016 Corporate Social Responsibility Report", https://www.tsmc.com/download/csr/2017_tsmc_csr/english/pdf/e_all.pdf, pp. 50-51.
(2) "TSMC Corporate Social Resonsibility Report", p. 19.
(5) TSMC (2018), "Additional  Disclosure",
https://www.business-humanrights.org/sites/default/files/2018-04%20KTC%20ICT_Additional%20disclosure%202018%20TSMC_v1.pdf, p.6.</v>
          </cell>
          <cell r="DM36">
            <v>20</v>
          </cell>
          <cell r="DN36">
            <v>0</v>
          </cell>
          <cell r="DO36">
            <v>0</v>
          </cell>
          <cell r="DP36">
            <v>0</v>
          </cell>
          <cell r="DQ36">
            <v>10</v>
          </cell>
          <cell r="DR36">
            <v>10</v>
          </cell>
          <cell r="DS36" t="str">
            <v>(1) Not disclosed. In its 2018 report TSMC states that 33 of its suppliers completed an internal audit (exceeding its target of 30 critical suppliers) and that the achievement rate for serious violation improvement reached 90.9% (exceeding its target of 80%) but it fails to disclose the percentage of suppliers audited.
(2) Not disclosed.
(3) Not disclosed. [The RBA's Validated Assessment Program (VAP) audits include worker interviews depending on the size of the size of the factory (with 20 worker interviews as a minimum). Whereas the company previously made its use of the VAP clear, its most recent report does not disclose a use of VAP.]
(4) TSMC states that it partly uses internal auditing and partly uses RBA-accredited auditors to assess suppliers' sustainability. However, it does not disclose further details on their qualifications, such as expertise in indentifying forced labor risks. [Whereas the company previously made its use of the RBA's Validated Assessment Program (VAP) clear, its most recent report does not disclose a use of VAP.]
(5) In its 2018 report the company states that out of the 74 suppliers audited by the TSMC Audit Team, the average score was 78 and there were no serious violations and out of the 33 suppliers audited by third party audit, the improvement rate for serious violdations was 90.9%. However, it does not disclose any data on the details of violations. It also states that it conducted a quarterly audit on "supplier's employees that work at TSMC factory sites for 7 consecutive days and other labor issues". It states that the number of workers working under these conditions has dropped by 51% since 2017. However, it is unclear whether this data relates to its supply chains. [In its 2016 report the company discloses a summary of audit scores, average non-compliances and most commonly found non-compliances, namely working hours, employment fees, labor health regulations, fire protection, climate change response and earthquake protection.]</v>
          </cell>
          <cell r="DT36" t="str">
            <v xml:space="preserve">(1)-(5) *TSMC (2018), "TSMC Corporate Social Resonsibility Report", https://www.tsmc.com/download/csr/2018_tsmc_csr_report_published_May_2019/english/pdf/e_all.pdf, p. 76.
*TSMC (24 May 2017), "TSMC 2016 Corporate Social Responsibility Report", https://www.tsmc.com/download/csr/2017_tsmc_csr/english/pdf/e_all.pdf, p. 52. </v>
          </cell>
          <cell r="DU36">
            <v>50</v>
          </cell>
          <cell r="DV36">
            <v>25</v>
          </cell>
          <cell r="DW36">
            <v>0</v>
          </cell>
          <cell r="DX36">
            <v>25</v>
          </cell>
          <cell r="DY36">
            <v>0</v>
          </cell>
          <cell r="DZ36" t="str">
            <v>(1) TSMC stated in its 2016 CSR Report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Not disclosed. The company previously disclosed using the RBA's Validated Audit Process (VAP), which includes closure audits on priority issues such as forced labor or bonded labor but its most recent report does not disclose a use of VAP. [The company also discloses its process involves a step for "rectification evidence" but does not disclose further detail.]
(3) TSMC states in its 2016 report (published in 2017) that potential consequences include the reduction of order volume or the termination of business relationships in case of "significant negatives".
(4) Not disclosed.</v>
          </cell>
          <cell r="EA36" t="str">
            <v>(1)-(2)*TSMC (2018), "TSMC Corporate Social Resonsibility Report", https://www.tsmc.com/download/csr/2018_tsmc_csr_report_published_May_2019/english/pdf/e_all.pdf.
*TSMC (24 May 2017), "TSMC 2016 Corporate Social Responsibility Report", https://www.tsmc.com/download/csr/2017_tsmc_csr/english/pdf/e_all.pdf, p. 52. 
(3) TSMC (2017), "Corporate Social Responsibility Report 2016",  http://www.tsmc.com/download/csr/2017_tsmc_csr/english/pdf/e_all.pdf, p. 52. [The report seems to have been published in April or May 2017, and refers to some activities in Febraury and April 2017.]
(4) TSMC (2018), "TSMC Corporate Social Resonsibility Report", https://www.tsmc.com/download/csr/2018_tsmc_csr_report_published_May_2019/english/pdf/e_all.pdf, p. 75.</v>
          </cell>
          <cell r="EB36">
            <v>0</v>
          </cell>
          <cell r="EC36">
            <v>25</v>
          </cell>
          <cell r="ED36">
            <v>0</v>
          </cell>
          <cell r="EE36">
            <v>25</v>
          </cell>
          <cell r="EF36" t="str">
            <v>(1) Not disclosed.
(2) The company discloses that "NT$5.5M in recruitment fees were returned to 360 foreign migrant workers of our suppliers." It does not disclose a second example of remedy provided to suppliers' workers.</v>
          </cell>
          <cell r="EG36" t="str">
            <v xml:space="preserve">(1)-(2) *"TSMC Corporate Social Resonsibility Report", https://www.tsmc.com/download/csr/2018_tsmc_csr_report_published_May_2019/english/pdf/e_all.pdf.
*TSMC (updated 23 April 2018), "TSMC's Supplier Code of Conduct", https://supplyonline.tsmc.com.tw/sncdata/SupplyProfile_Code%20of%20Conduct%20Supplier_M.pdf.
*TSMC (2018), "Additional  Disclosure",
https://www.business-humanrights.org/sites/default/files/2018-04%20KTC%20ICT_Additional%20disclosure%202018%20TSMC_v1.pdf, p. 4. </v>
          </cell>
          <cell r="EH36" t="str">
            <v>N/A</v>
          </cell>
          <cell r="EI36" t="str">
            <v>N/A</v>
          </cell>
          <cell r="EJ36" t="str">
            <v>N/A</v>
          </cell>
          <cell r="EK36" t="str">
            <v>N/A</v>
          </cell>
          <cell r="EL36" t="str">
            <v>N/A</v>
          </cell>
          <cell r="EM36" t="str">
            <v>N/A</v>
          </cell>
        </row>
        <row r="37">
          <cell r="A37" t="str">
            <v>Amazon.com Inc.</v>
          </cell>
          <cell r="B37">
            <v>805.48924</v>
          </cell>
          <cell r="C37" t="str">
            <v>United States</v>
          </cell>
          <cell r="D37" t="str">
            <v>North America</v>
          </cell>
          <cell r="E37">
            <v>2018</v>
          </cell>
          <cell r="F37" t="str">
            <v>Yes</v>
          </cell>
          <cell r="G37" t="str">
            <v>NAS:AMZN</v>
          </cell>
          <cell r="H37">
            <v>100</v>
          </cell>
          <cell r="I37">
            <v>100</v>
          </cell>
          <cell r="J37" t="str">
            <v xml:space="preserve">Amazon states that it is committed to improving the working conditions for people in its supply chains, and states that it recognizes the need to monitor conditions that put workers at risk of forced labor. 
It further discloses "key commitments," i.e. key areas where the company is committed to focus its efforts. These include "Freely chosen employment. All work should be voluntary; no worker should have to pay for a job." </v>
          </cell>
          <cell r="K37" t="str">
            <v xml:space="preserve">*Amazon (2019), "Modern Day Slavery Statement", https://www.amazon.co.uk/gp/help/customer/display.html?ie=UTF8&amp;nodeId=202151760&amp;ref_=help_search_1. Accessed 2 September 2019.
*Amazon, "Key commitments," https://sustainability.aboutamazon.com/social-responsibility#section-nav-id-1. Accessed 4 February 2020. </v>
          </cell>
          <cell r="L37">
            <v>80</v>
          </cell>
          <cell r="M37">
            <v>10</v>
          </cell>
          <cell r="N37">
            <v>20</v>
          </cell>
          <cell r="O37">
            <v>10</v>
          </cell>
          <cell r="P37">
            <v>20</v>
          </cell>
          <cell r="Q37">
            <v>20</v>
          </cell>
          <cell r="R37" t="str">
            <v>(1) Amazon discloses a supplier code of conduct which prohibits forced labor, child labor, and discrimination. The code also protects workers' right to freedom of association, but does not refer to collective bargaining. [It states that suppliers must "respect the rights of workers to establish and join an organization of their own selection," and that workers should not be penalized for the exercise of their right to join "such legal organizations" which appears to limit the types of associations that workers can join.]
(2) Yes. Home &gt; About Amazon &gt; Sustainability &gt; Social Responsibility  &gt; Supply chain standards. 
(3) The company describes that it reviews its supplier code “against policies developed by industry initiatives (such as the Responsible Business Alliance) and further developed [its] standards in consultation with NEST, Business for Social Responsibility, Impactt Limited, and Verité.” However, it does not disclose whether the code is reviewed regularly or provides evidence of regular reviews such as code versions.
(4) Amazon reports that suppliers are trained on the requirements of the code. In addition, it states that its purchase agreements require compliance with the supplier code. 
(5) The code states that Amazon expects its suppliers to hold their suppliers to the standards and practices covered by the supplier code.</v>
          </cell>
          <cell r="S37" t="str">
            <v xml:space="preserve">(1). (2), (5) Amazon (2019), "Amazon Supply Chain Standards," https://d39w7f4ix9f5s9.cloudfront.net/4d/80/9e681da64536a287f9e658216ff9/amazon-supplier-code-of-conduct-2019-09-18-2.pdf. Accessed 16 October 2019. 
(3) Amazon, "About our supply chain," https://sustainability.aboutamazon.com/about-amazons-supply-chain. Accessed 4 February 2020.
(4) Amazon (2019), "Modern Day Slavery Statement", https://www.amazon.co.uk/gp/help/customer/display.html?ie=UTF8&amp;nodeId=202151760&amp;ref_=help_search_1. Accessed 2 September 2019. </v>
          </cell>
          <cell r="T37">
            <v>50</v>
          </cell>
          <cell r="U37">
            <v>50</v>
          </cell>
          <cell r="V37">
            <v>0</v>
          </cell>
          <cell r="W37" t="str">
            <v xml:space="preserve">(1) Amazon reports that its sourcing teams take on social responsibility goals and monitor working conditions, including assessment of compliance with the supplier code of conduct (which covers forced albor) before orders are placed with suppliers. It states that performance against the social responsibility goals is reported to leadership regularly. Additionally, it discloses that the social responsibility team "consults with Amazon business teams on new sourcing geographies." 
It also notes that its "social responsibility team regularly reviews and updates Amazon’s human trafficking prevention policies and updates executive leadership on our progress on human trafficking prevention initiatives throughout the year."
(2) Not disclosed. </v>
          </cell>
          <cell r="X37" t="str">
            <v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v>
          </cell>
          <cell r="Y37">
            <v>30</v>
          </cell>
          <cell r="Z37">
            <v>15</v>
          </cell>
          <cell r="AA37">
            <v>15</v>
          </cell>
          <cell r="AB37">
            <v>0</v>
          </cell>
          <cell r="AC37" t="str">
            <v xml:space="preserve">(1) Amazon reports that it launched training "at our fulfilment operations in the UK on identifying and reporting suspected instances of modern slavery". 
The company reports that this training has been developed with experts on modern slavery, such as the labor consultancy Verité and the UK Gangmasters and Labor Abuse Authority. The training enables employees to identify indicators of modern slavery and understand how to report concerns to authorities. The training will be rolled to employees across regions in 2020.
It does not disclose that training on risks and policies on forced labor has already been delivered to procurement staff. 
(2) Amazon discloses that it trains its suppliers on the content of its supplier code, which includes forced labor, including training prior to audits to help suppliers understand the requirements. It does not disclose further detail or the percentage of first-tier suppliers trained. 
In its supplier manual, Amazon discloses that it offers "on-site and remote training to support continuous improvement" and recommends third party trainings for suppliers to attend. 
The company's supplier code states that supplier management must establish training programmes for managers and workers to implement the requirements of the supplier code, but does not provide information on how it supports this process. 
It does not disclose the percentage of first-tier suppliers trained.
[It also reports that it encourages suppliers to participate in external training programs, such as those on recognizing and preventing forced labor, but does not provide further detail.] 
[It also reports on training of suppliers in its downstream supply chains, via the Truckers against Trafficking Initiative - see 1.5(2)]
(3) Not disclosed. </v>
          </cell>
          <cell r="AD37" t="str">
            <v xml:space="preserve">(1)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(2) *Amazon (2019), "Modern Day Slavery Statement"
* Amazon (2019), "Amazon Supply Chain Standards Manual," https://d39w7f4ix9f5s9.cloudfront.net/ba/73/23a785f24c809ee05445d5ab623f/supplier-manual-5sep2019-final.pdf, p. 8. Accessed 16 October 2019.
* Amazon (2019), "Amazon Supply Chain Standards," https://d39w7f4ix9f5s9.cloudfront.net/4d/80/9e681da64536a287f9e658216ff9/amazon-supplier-code-of-conduct-2019-09-18-2.pdf. Accessed 16 October 2019. </v>
          </cell>
          <cell r="AE37">
            <v>50</v>
          </cell>
          <cell r="AF37">
            <v>0</v>
          </cell>
          <cell r="AG37">
            <v>50</v>
          </cell>
          <cell r="AH37" t="str">
            <v>(1) Not disclosed. 
(2) Amazon reports that it is a member of the RBA and has committed to implement the RBA Code of Conduct. It also reports that it participates in the Responsible Labor Initiative which "develops resources, trainings, and strategies to address modern slavery". It discloses that the initiative also works with labor agents and suppliers to identify potential solutions.
Amazon also reports that it is actively participating in BSR's Tech Against Trafficking working group. It states that this group's mission is to bring companies together with other stakeholders to identify technology-driven solutions "that disrupt and reduce human trafficking; that prevent and identify crimes; and that provide remedy mechanisms for victims and support survivors". 
Amazon further notes that in October 2019 it became a member of Truckers against Trafficking (TAT) and that it "began incorporating TAT training modules into trainings for our internal fleet of drivers to teach them how to identify and respond to potential victims of human trafficking." it notes that over 100 of its drivers have been trained to date [and that it has set a goal of increasing this to 100% by 2020.]</v>
          </cell>
          <cell r="AI37" t="str">
            <v xml:space="preserve">(2) * Amazon (2019), "Modern Day Slavery Statement", https://www.amazon.co.uk/gp/help/customer/display.html?ie=UTF8&amp;nodeId=202151760&amp;ref_=help_search_1. Accessed 2 September 2019. 
* Amazon, "Training on human trafficking," https://sustainability.aboutamazon.com/social-responsibility/training-on-human-trafficking. Accessed 4 February 2020. </v>
          </cell>
          <cell r="AJ37">
            <v>100</v>
          </cell>
          <cell r="AK37">
            <v>25</v>
          </cell>
          <cell r="AL37">
            <v>25</v>
          </cell>
          <cell r="AM37">
            <v>25</v>
          </cell>
          <cell r="AN37">
            <v>25</v>
          </cell>
          <cell r="AO37" t="str">
            <v>(1) The company discloses a supplier map which lists facilities that "produce Amazon-branded apparel, consumer electronics, and home goods products." The company notes that the list was last updated November 2019.
(2) Amazon discloses a list of the smelters and refiners of 3TG in its supply chains. 
(3) Amazon also reports a list of potential sourcing countries of 3TG.  
(4) The supplier list (in map format) includes a range of workers per factory and the range of the percentage of women workers.</v>
          </cell>
          <cell r="AP37" t="str">
            <v>(1) Amazon, "Supplier List," https://d39w7f4ix9f5s9.cloudfront.net/24/dd/8db91234456ebaaca24cdcdf5a77/current-supplier-list-2019-11-25.pdf (pdf format). Accessed 9 December 2019. 
(2) + (3) Amazon, "Conflict Minerals Report", https://www.sec.gov/Archives/edgar/data/1018724/000101872417000088/amzn-20161231xex101.htm. Accessed 3 September 2019. 
(4) Amazon Supplier List,  https://sustainability.aboutamazon.com/amazon-around-the-globe (map format), accessed 9 December 2019.</v>
          </cell>
          <cell r="AQ37">
            <v>75</v>
          </cell>
          <cell r="AR37">
            <v>50</v>
          </cell>
          <cell r="AS37">
            <v>25</v>
          </cell>
          <cell r="AT37" t="str">
            <v xml:space="preserve">(1) Amazon states that it uses a "combination of desk-based research, supply chain mapping against existing human rights indices, as well as internal and industry audit results to analyze the risk of modern slavery in our supply chain and operations". It reports that it has also started assessing suppliers at higher risk in relation to migrant workers and that its "process focuses on listening to workers' perspectives about their recruitment experience and working/living conditions, and relating anonymous feedback from workers directly to management to drive improvement."
The company's Human Rigths Principles further note that the company "continuously evaluate[s its] operations and value chain to identify, assess, and address salient human rights risks."
(2) Amazon discloses that it acknowledges there is a heightened risk of forced labor with domestic and international migrant labor; contract, agency and temporary workers; vulnerable populations such as refugees; and young or student workers. It does not disclose risks identified in different tiers of its (electronics) supply chains. </v>
          </cell>
          <cell r="AU37" t="str">
            <v>(1) *Amazon (2019), "Modern Day Slavery Statement", https://www.amazon.co.uk/gp/help/customer/display.html?ie=UTF8&amp;nodeId=202151760&amp;ref_=help_search_1. Accessed 2 September 2019. 
* Amazon, "Amazon Global Human Rights Principles," https://sustainability.aboutamazon.com/governance/amazon-global-human-rights-principles. Accessed 4 February 2020.</v>
          </cell>
          <cell r="AV37">
            <v>0</v>
          </cell>
          <cell r="AW37">
            <v>0</v>
          </cell>
          <cell r="AX37">
            <v>0</v>
          </cell>
          <cell r="AY37">
            <v>0</v>
          </cell>
          <cell r="AZ37">
            <v>0</v>
          </cell>
          <cell r="BA37" t="str">
            <v>The company's supplier code of conduct manual includes a "tip" for suppliers which suggests that purchasing practices can impact workers. 
It states that suppliers should make sure "orders, payment terms, and production timelines don't conflict with payment of legally-required wages" and that changes to purchase orders should not "violate commitments to wages or working hours." 
However, the company does not disclose  information on how it ensures its own purchasing practices do not negatively impact workers in its supply chains beyond measures relating to the sourcing of conflict minerals.
(1) Not disclosed. Amazon states that it designed its due diligence measures for sourcing conflict minerals in accordance with the OECD’s Due Diligence Guidance which includes reference to forced labor risks. It does not disclose any further detail or outcomes of this process, or the steps it is taking toward responsible raw materials sourcing outside of this.
(2)-(4) Not disclosed.</v>
          </cell>
          <cell r="BB37" t="str">
            <v xml:space="preserve">Note: Amazon (2019), "Amazon Supply Chain Standards Manual," https://d39w7f4ix9f5s9.cloudfront.net/ba/73/23a785f24c809ee05445d5ab623f/supplier-manual-5sep2019-final.pdf, p. 3. Accessed 16 October 2019. 
(1) Amazon, "Conflict Minerals Report", https://www.sec.gov/Archives/edgar/data/1018724/000101872417000088/amzn-20161231xex101.htm. Accessed 3 September 2019. </v>
          </cell>
          <cell r="BC37">
            <v>50</v>
          </cell>
          <cell r="BD37">
            <v>50</v>
          </cell>
          <cell r="BE37" t="str">
            <v xml:space="preserve">Amazon reports that suppliers who manufacture its private label products are assessed for compliance with its supplier code of conduct before it begins ordering products. It states that supplier facilities must demonstrate the absence of any issue which could cause harm to workers, and any egregious unethical behavior including forced labor. Further to this it reports that any issue that occurs prior to beginning a relationship with Amazon must be resolved before it can qualify for production.
The company also states that suppliers must meet "a basic set of requirements to qualify for initial and continued production of Amazon products" termed "qualification requirements." It discloses examples of the qualification requirements, which include voluntary work (recruitment fees and passport retention are specifically cited). Amazon also reports that suppliers "may not begin work in certain countries without prior review and approval from Amazon" and discloses a list of these countries. In particular it states that production of its products cannot begin until it has conducted due diligence including "a risk analysis from global external stakeholders; a plan to consult with local organizations...[and] a supplier commitment to participate in capacity-building and worker engagement programs." It also states that suppliers in those regions will be subject to enhanced due diligence. 
However, it does not report on the outcomes of these processes. </v>
          </cell>
          <cell r="BF37" t="str">
            <v xml:space="preserve">Amazon (2019), "Modern Day Slavery Statement", https://www.amazon.co.uk/gp/help/customer/display.html?ie=UTF8&amp;nodeId=202151760&amp;ref_=help_search_1. Accessed 2 September 2019. 
Amazon (2019), "Amazon Supply Chain Standards Manual," https://d39w7f4ix9f5s9.cloudfront.net/ba/73/23a785f24c809ee05445d5ab623f/supplier-manual-5sep2019-final.pdf, pp. 4-5, and 16. Accessed 16 October 2019. </v>
          </cell>
          <cell r="BG37">
            <v>15</v>
          </cell>
          <cell r="BH37">
            <v>15</v>
          </cell>
          <cell r="BI37">
            <v>0</v>
          </cell>
          <cell r="BJ37">
            <v>0</v>
          </cell>
          <cell r="BK37" t="str">
            <v xml:space="preserve">(1) Amazon reports that its purchase and service agreements require manufacturing suppliers and service providers to comply with its supplier code of conduct. The contract language is not disclosed, and while the company's code prohibits forced labor, child labor, and discrimination, and protects the right to freedom of association, it does not explicitly protect the right to collective bargaining. 
(2) Not disclosed. 
(3) Not disclosed. </v>
          </cell>
          <cell r="BL37" t="str">
            <v xml:space="preserve">(1) Amazon (2019), "Modern Day Slavery Statement", https://www.amazon.co.uk/gp/help/customer/display.html?ie=UTF8&amp;nodeId=202151760&amp;ref_=help_search_1. Accessed 2 September 2019. </v>
          </cell>
          <cell r="BM37">
            <v>15</v>
          </cell>
          <cell r="BN37">
            <v>0</v>
          </cell>
          <cell r="BO37">
            <v>15</v>
          </cell>
          <cell r="BP37">
            <v>0</v>
          </cell>
          <cell r="BQ37" t="str">
            <v xml:space="preserve">(1)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explicitely protect the right to collective bargaining. 
(3) Not disclosed. The company reports that suppliers are required to disclose labor agents upon request, but does not disclose this information. </v>
          </cell>
          <cell r="BR37" t="str">
            <v xml:space="preserve">Amazon (2019), "Amazon Supply Chain Standards," https://d39w7f4ix9f5s9.cloudfront.net/4d/80/9e681da64536a287f9e658216ff9/amazon-supplier-code-of-conduct-2019-09-18-2.pdf. Accessed 16 October 2019. </v>
          </cell>
          <cell r="BS37">
            <v>75</v>
          </cell>
          <cell r="BT37">
            <v>50</v>
          </cell>
          <cell r="BU37">
            <v>25</v>
          </cell>
          <cell r="BV37" t="str">
            <v>(1) Amazon's supplier code states that "workers shall not be required to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during investigations, it tracks "where vulnerable workers migrated from and how much they paid in fees." However, Amazon does not provide any evidence that fees have been reimbursed, or details of its process for ensuring reimbursement takes place.</v>
          </cell>
          <cell r="BW37" t="str">
            <v xml:space="preserve">(1) Amazon (2019), "Amazon Supply Chain Standards," https://d39w7f4ix9f5s9.cloudfront.net/4d/80/9e681da64536a287f9e658216ff9/amazon-supplier-code-of-conduct-2019-09-18-2.pdf. Accessed 16 October 2019. 
(2) * Amazon (2019), "Amazon Supply Chain Standards."
* Amazon (September 2019), "Sustainability: Thinking Big," https://sustainability.aboutamazon.com/pdfBuilderDownload?id=0000016d-3bde-dff0-a7ef-3fff9ad60000, p. 43. Accessed 27 November 2019. </v>
          </cell>
          <cell r="BX37">
            <v>25</v>
          </cell>
          <cell r="BY37">
            <v>25</v>
          </cell>
          <cell r="BZ37">
            <v>0</v>
          </cell>
          <cell r="CA37" t="str">
            <v xml:space="preserve">(1) Amazon discloses that its suppliers must ensure that staffing or recruiting agencies comply with the supplier code. The company also states that it requires suppliers to "analyze and monitor the practices of recruitment agencies and labor brokers, and employ agencies that act ethically and in the best interests of workers."  However, it does not provide further evidence of implementation.
(2) Not disclosed. Amazon reports that it participates in the RBA's working group on forced labor, the Responsible Labor Initiative (any RBA member is by default a member of the RLI). However, it does not disclose details on its participation. 
</v>
          </cell>
          <cell r="CB37" t="str">
            <v xml:space="preserve">(1) Amazon (2019), "Amazon Supply Chain Standards," https://d39w7f4ix9f5s9.cloudfront.net/4d/80/9e681da64536a287f9e658216ff9/amazon-supplier-code-of-conduct-2019-09-18-2.pdf, p. 2. Accessed 16 October 2019. 
(2) Amazon (2019), "Modern Day Slavery Statement", https://www.amazon.co.uk/gp/help/customer/display.html?ie=UTF8&amp;nodeId=202151760&amp;ref_=help_search_1. Accessed 2 September 2019. </v>
          </cell>
          <cell r="CC37">
            <v>30</v>
          </cell>
          <cell r="CD37">
            <v>15</v>
          </cell>
          <cell r="CE37">
            <v>15</v>
          </cell>
          <cell r="CF37">
            <v>0</v>
          </cell>
          <cell r="CG37" t="str">
            <v xml:space="preserve">(1)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However, it does not disclose information on the implementation of this policy provision.
(2) Amazon's supplier code states that suppliers must not require workers to surrender government-issued identification, passports, or work permits as a condition of working. Amazon's supplier manual, which provides further guidance to suppliers, notes that  "workers must have unrestricted access to their identification documents (for example: passport, work permit, identity card) at all times." However, it does not disclose information on the implementation of this policy provision.
(3) Not disclosed.
Amazon's supplier code of conduct states that suppliers are required "to ensure careful management of student workers through proper maintenance of student records, rigorous due diligence of educatinal partners, and protection of students' rights in accordance with applicable law." However, it does not disclose any outcomes of steps taken to ensure respect the rights of student workers. 
Additionally, the company states that suppliers should "pay particular attention to the risks of exploitation that both domestic and foreign migrant workers face and ensure migrant workers are not discriminated against in respect to these standards." However, it does not disclose any outcomes of steps taken to ensure respect the rights of migrant workers. </v>
          </cell>
          <cell r="CH37" t="str">
            <v>(1) Amazon (2019), "Amazon Supply Chain Standards," https://d39w7f4ix9f5s9.cloudfront.net/4d/80/9e681da64536a287f9e658216ff9/amazon-supplier-code-of-conduct-2019-09-18-2.pdf. Accessed 16 October 2019. 
(2) * Amazon (2019), "Amazon Supply Chain Standards."
* Amazon, "Amazon Supply Chain
Standards Manual," https://d39w7f4ix9f5s9.cloudfront.net/ba/73/23a785f24c809ee05445d5ab623f/supplier-manual-5sep2019-final.pdf. Accessed  4 February 2020.</v>
          </cell>
          <cell r="CI37">
            <v>25</v>
          </cell>
          <cell r="CJ37">
            <v>25</v>
          </cell>
          <cell r="CK37">
            <v>0</v>
          </cell>
          <cell r="CL37">
            <v>0</v>
          </cell>
          <cell r="CM37">
            <v>0</v>
          </cell>
          <cell r="CN37" t="str">
            <v xml:space="preserve">(1) Amazon's Supplier Code states that suppliers must communicate and educate workers about Amazon's policies, practices, and expectations. Additionally, it states that it may ask suppliers to post the code in workers' local language in an accessible place. It also reports that it encourages suppliers to implement "a process to assess workers' understanding of the standards and practices covered" and obtain their feedback through worker-management committees or similar. 
(2-4) Not disclosed. </v>
          </cell>
          <cell r="CO37" t="str">
            <v xml:space="preserve">Amazon (2019), "Amazon Supply Chain Standards," https://d39w7f4ix9f5s9.cloudfront.net/4d/80/9e681da64536a287f9e658216ff9/amazon-supplier-code-of-conduct-2019-09-18-2.pdf, p. 6. Accessed 16 October 2019. </v>
          </cell>
          <cell r="CP37">
            <v>0</v>
          </cell>
          <cell r="CQ37">
            <v>0</v>
          </cell>
          <cell r="CR37">
            <v>0</v>
          </cell>
          <cell r="CS37">
            <v>0</v>
          </cell>
          <cell r="CT37">
            <v>0</v>
          </cell>
          <cell r="CU37" t="str">
            <v>Not disclosed.</v>
          </cell>
          <cell r="CV37" t="str">
            <v>N/A</v>
          </cell>
          <cell r="CW37">
            <v>10</v>
          </cell>
          <cell r="CX37">
            <v>10</v>
          </cell>
          <cell r="CY37">
            <v>0</v>
          </cell>
          <cell r="CZ37">
            <v>0</v>
          </cell>
          <cell r="DA37">
            <v>0</v>
          </cell>
          <cell r="DB37">
            <v>0</v>
          </cell>
          <cell r="DC37" t="str">
            <v>(1) Amazon's supplier code states that suppliers must create a mechanism for workers to anonymously submit grievances. However, the company does not make any mechanism available for other stakeholders to report concerns such as unions, NGOs, or migrant worker rights organizations. 
(2)-(5) Not disclosed.</v>
          </cell>
          <cell r="DD37" t="str">
            <v xml:space="preserve">Amazon (2019), "Amazon Supply Chain Standards," https://d39w7f4ix9f5s9.cloudfront.net/4d/80/9e681da64536a287f9e658216ff9/amazon-supplier-code-of-conduct-2019-09-18-2.pdf, p. 5. Accessed 16 October 2019. </v>
          </cell>
          <cell r="DE37">
            <v>70</v>
          </cell>
          <cell r="DF37">
            <v>20</v>
          </cell>
          <cell r="DG37">
            <v>20</v>
          </cell>
          <cell r="DH37">
            <v>10</v>
          </cell>
          <cell r="DI37">
            <v>20</v>
          </cell>
          <cell r="DJ37">
            <v>0</v>
          </cell>
          <cell r="DK37" t="str">
            <v xml:space="preserve">Amazon discloses that suppliers have the option of submitting an audit from an Amazon approved industry association (amfori BSCI, Better Work, Responsible Business Alliance, SMETA, and SA8000) or undergoing an Amazon-managed audit. 
(1) The company discloses that it conducts unannounced and announced audits. 
(2) Amazon states that its supplier assessments may include a review and analysis of site documents and licenses with a view to assessing the age of workers, their contracts, compenstaion, working hours, and working conditions. 
(3) The company states that audits may include worker interviews conducted confidentially and without site management present. However, it does not indicate that interviews are carried out off-site. 
(4) Amazon reports that its assessments "may" include site inspection, including any living quarters. 
(5) Not disclosed. </v>
          </cell>
          <cell r="DL37" t="str">
            <v xml:space="preserve">(1) Amazon, "California Supply Chain Transparency Act Statement", https://www.amazon.com/gp/help/customer/display.html?ie=UTF8&amp;nodeId=GXYZF9M33FRJ5TMA. Accessed 3 September 2019. 
(2-4) Amazon (2019), "Amazon Supply Chain Standards Manual," https://d39w7f4ix9f5s9.cloudfront.net/ba/73/23a785f24c809ee05445d5ab623f/supplier-manual-5sep2019-final.pdf. Accessed 16 October 2019. </v>
          </cell>
          <cell r="DM37">
            <v>10</v>
          </cell>
          <cell r="DN37">
            <v>0</v>
          </cell>
          <cell r="DO37">
            <v>0</v>
          </cell>
          <cell r="DP37">
            <v>0</v>
          </cell>
          <cell r="DQ37">
            <v>10</v>
          </cell>
          <cell r="DR37">
            <v>0</v>
          </cell>
          <cell r="DS37" t="str">
            <v xml:space="preserve">(1) Not disclosed. Amazon reports that some sites may be assessed multiple times a year including for follow-up audits. However, it does not disclose the percentage of suppliers audited annually. 
(2)-(3) Not disclosed. 
(4) Amazon discloses that it accepts audits from amfori BSCI, Better Work, Responsible Business Alliance, SMETA, and SA8000. It states that Amazon-managed audits may also be conducted, which would be carried out by third-party audit firms on Amazon's behalf by "experienced and qualified auditors to utilize industry and region-specific knowledge to evaluate working conditions." It does not disclose further detail on the qualification of auditors in relation to identifying forced labor. 
(5) Not disclosed. </v>
          </cell>
          <cell r="DT37" t="str">
            <v xml:space="preserve">(1) Amazon (2019), "Amazon Supply Chain Standards Manual," https://d39w7f4ix9f5s9.cloudfront.net/ba/73/23a785f24c809ee05445d5ab623f/supplier-manual-5sep2019-final.pdf, p. 6. Accessed 16 October 2019. 
(4) Amazon (2019), "Amazon Supply Chain Standards Manual," https://d39w7f4ix9f5s9.cloudfront.net/ba/73/23a785f24c809ee05445d5ab623f/supplier-manual-5sep2019-final.pdf. Accessed 16 October 2019. </v>
          </cell>
          <cell r="DU37">
            <v>87.5</v>
          </cell>
          <cell r="DV37">
            <v>25</v>
          </cell>
          <cell r="DW37">
            <v>25</v>
          </cell>
          <cell r="DX37">
            <v>25</v>
          </cell>
          <cell r="DY37">
            <v>12.5</v>
          </cell>
          <cell r="DZ37" t="str">
            <v>(1)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The company recommends involving workers in the corrective action process, including seeking worker perspectives and feedback on the plan. 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v>
          </cell>
          <cell r="EA37" t="str">
            <v xml:space="preserve">(1)-(3) Amazon (2019), "Amazon Supply Chain Standards Manual," https://d39w7f4ix9f5s9.cloudfront.net/ba/73/23a785f24c809ee05445d5ab623f/supplier-manual-5sep2019-final.pdf, p. 8, 11 and 21. Accessed 16 October 2019. </v>
          </cell>
          <cell r="EB37">
            <v>1</v>
          </cell>
          <cell r="EC37">
            <v>0</v>
          </cell>
          <cell r="ED37">
            <v>0</v>
          </cell>
          <cell r="EE37" t="str">
            <v>N/A</v>
          </cell>
          <cell r="EF37" t="str">
            <v xml:space="preserve">(1) Not disclosed. The company does not disclose details of a process for responding to allegations and providing remedy to workers. </v>
          </cell>
          <cell r="EG37" t="str">
            <v>N/A</v>
          </cell>
          <cell r="EH37" t="str">
            <v>Allegation regarding abuse of vulnerability, Intimidation and threats (to fire workers for refusing overtime), excessive overtime, deception (Aug 2019)
Summary: An investigation by China Labor Watch found that over 1000 pupils between the ages of 16 and 18 were being employed by Foxconn to produce Amazon's Alexa devices. It is reported that they were required to work overtime and nights in order to produce the devices. The interns are used to supplement existing staff during peak periods. The work was not relevant to students' subject of study, and workers reported to the researchers that they had been pressed into working overtime. The reports allege that teachers are paid to attend the factories with the students, and encourage them to accept overtime in addition to their regular shifts. The factory would reportedly arrange for teachers to pressure workers, and fire them if they refused overtime. One student stated that when she tried to tell her line manager she did not want to work overtime, the line manager notified the teacher, who told the student that it would effect her graduation and scholarship applications if she did not accept the overtime. The teachers told students initially that they would work 8 hours a day, 5 days a week, but in reality worked 10 hours a day for 6 days a week. Documents reviewed by the investigators showed that Foxconn paid interns £1.93 per hour inclusive of overtime with a base rate of £1.18 per hour. The factory pays schools for the pupils they provide. China Labor Watch also reported that many workers witnessed the teachers physically and verbally abusing interns, with one worker reportedly being hit by a teacher and another grabbed by the ear. 
Sources:
*The Guardian, "Schoolchildren in China work overnight to produce Amazon Alexa devices," accessed 28 August 2019, https://www.theguardian.com/global-development/2019/aug/08/schoolchildren-in-china-work-overnight-to-produce-amazon-alexa-devices
*China Labor Watch (August 2019), "Amazon's Supplier Factory Foxconn Recruits Illegally: Interns Forced to Work Overtime," accessed 28 August 2019, http://www.chinalaborwatch.org/report/143.</v>
          </cell>
          <cell r="EI37">
            <v>0</v>
          </cell>
          <cell r="EJ37">
            <v>0</v>
          </cell>
          <cell r="EK37">
            <v>0</v>
          </cell>
          <cell r="EL37" t="str">
            <v xml:space="preserve">(2) Not disclosed. Amazon reports that it sent investigators to Foxconn upon learning of the allegation, and would follow up with weekly audits of the issue. It also said that it was engaging with Foxconn "at the most senior level." However, it does not disclose details of any engagement with workers effected.
(3) Not disclosed. Amazon has not disclosed any outcomes of the remedy process. 
(4) Not disclosed. </v>
          </cell>
          <cell r="EM37" t="str">
            <v xml:space="preserve">The Guardian (8 August 2019), "Schoolchildren in China work overnight to produce Amazon Alexa devices," https://www.theguardian.com/global-development/2019/aug/08/schoolchildren-in-china-work-overnight-to-produce-amazon-alexa-devices. Accessed 3 September 2019. </v>
          </cell>
        </row>
        <row r="38">
          <cell r="A38" t="str">
            <v>Amphenol Corp.</v>
          </cell>
          <cell r="B38">
            <v>28.326310000000003</v>
          </cell>
          <cell r="C38" t="str">
            <v>United States</v>
          </cell>
          <cell r="D38" t="str">
            <v>North America</v>
          </cell>
          <cell r="E38">
            <v>2018</v>
          </cell>
          <cell r="F38" t="str">
            <v>Yes</v>
          </cell>
          <cell r="G38" t="str">
            <v>NYS:APH</v>
          </cell>
          <cell r="H38">
            <v>100</v>
          </cell>
          <cell r="I38">
            <v>100</v>
          </cell>
          <cell r="J38" t="str">
            <v>Amphenol states that it "has zero tolerance for human trafficking and slavery".</v>
          </cell>
          <cell r="K38" t="str">
            <v xml:space="preserve">Amphenol, "Anti-Human Trafficking &amp; Slavery Statement", https://www.amphenol.co.uk/sites/default/files/CA%20Transparency%20Statement%20-%20Signed%20by%20Adam.pdf. </v>
          </cell>
          <cell r="L38">
            <v>50</v>
          </cell>
          <cell r="M38">
            <v>10</v>
          </cell>
          <cell r="N38">
            <v>20</v>
          </cell>
          <cell r="O38">
            <v>0</v>
          </cell>
          <cell r="P38">
            <v>0</v>
          </cell>
          <cell r="Q38">
            <v>20</v>
          </cell>
          <cell r="R38" t="str">
            <v>(1) Amphenol discloses that suppliers are prohibited from engaging workers in forced labor, human trafficking and child labor. It discloses that they must commit to eliminating "unlawful discrimination" and to protect freedom of assocation and the right to collective bargaining. However, it limits freedom of association and the right to collectively bargain to compliance with local law. [Amphenol discloses in its Anti-Human Trafficking &amp; Slavery Statement that it "has made a commitment to implement the RBA Code of Conduct across our supply chain."]
(2) Yes [Home &gt; Amphenol Corporate &gt; Sustainability &gt; Supplier Code of Conduct].
(3)-(4) Not disclosed. 
(5) Amphenol discloses in its Supplier Code of Conduct that it "expects suppliers (and their respective employees, subcontractors and suppliers)" to implement its requirements throughout its supply chains. It also discloses that it requires suppliers to "establish a management system whose scope is related to the content" of its Supplier Code of Conduct to ensure conformance with the code. It requires suppliers to "clearly identify the senior executive and company representative[s] responsible for ensuring implementation of the management systems and associated programs".</v>
          </cell>
          <cell r="S38" t="str">
            <v>(1)*Amphenol (October 2019), "Amphenol Supplier Code of Conduct", https://www.amphenol.com/pdfs/APH_Supplier_Code_of_Conduct.pdf.
*Amphenol, "Anti-Human Trafficking &amp; Slavery Statement", https://www.amphenol.co.uk/sites/default/files/CA%20Transparency%20Statement%20-%20Signed%20by%20Adam.pdf.
(5) "Amphenol Supplier Code of Conduct", pp. 1 and 8.</v>
          </cell>
          <cell r="T38">
            <v>25</v>
          </cell>
          <cell r="U38">
            <v>0</v>
          </cell>
          <cell r="V38">
            <v>25</v>
          </cell>
          <cell r="W38" t="str">
            <v>(1) Not disclosed.
(2) Amphenol discloses that its Code of Business Conduct and Ethics and its Anti-Human Trafficking &amp; Slavery Statement have been approved by its Board of Directors. It also notes that its "corporate sustainability initiatives are supported and reviewed by Amphenol's Board of Directors." However, it does not disclose ongoing oversight of supply chain labor policies, and details, such as how often the board is updated, who at the board is responsible, etc.</v>
          </cell>
          <cell r="X38" t="str">
            <v xml:space="preserve">(2)*Amphenol, "Anti-Human Trafficking &amp; Slavery Statement", https://www.amphenol.co.uk/sites/default/files/CA%20Transparency%20Statement%20-%20Signed%20by%20Adam.pdf.
*Amphenol (2018), "Sustainability Report", https://www.amphenol.com/pdfs/Sustainability_2018.pdf, p. 26. </v>
          </cell>
          <cell r="Y38">
            <v>0</v>
          </cell>
          <cell r="Z38">
            <v>0</v>
          </cell>
          <cell r="AA38">
            <v>0</v>
          </cell>
          <cell r="AB38">
            <v>0</v>
          </cell>
          <cell r="AC38" t="str">
            <v xml:space="preserve">Amphenol discloses that it conducts on-going training on its Code of Business Conduct and Ethics. However, it does not disclose to whom it provides this training. It also discloses that it is implementing training programs on anti-human trafficking and slavery to mitigate risks within its supply chains but it is not clear that these training programs have already been implemented.
(1)-(3) Not disclosed. </v>
          </cell>
          <cell r="AD38" t="str">
            <v>Amphenol, "Anti-Human Trafficking &amp; Slavery Statement", https://www.amphenol.co.uk/sites/default/files/CA%20Transparency%20Statement%20-%20Signed%20by%20Adam.pdf.</v>
          </cell>
          <cell r="AE38">
            <v>25</v>
          </cell>
          <cell r="AF38">
            <v>0</v>
          </cell>
          <cell r="AG38">
            <v>25</v>
          </cell>
          <cell r="AH38" t="str">
            <v xml:space="preserve">(1) Not disclosed.
(2) Amphenol discloses that it is an RBA member. However, it does not provide details of active participation in the initiative. </v>
          </cell>
          <cell r="AI38" t="str">
            <v xml:space="preserve">Amphenol, "Anti-Human Trafficking &amp; Slavery Statement", https://www.amphenol.co.uk/sites/default/files/CA%20Transparency%20Statement%20-%20Signed%20by%20Adam.pdf. </v>
          </cell>
          <cell r="AJ38">
            <v>50</v>
          </cell>
          <cell r="AK38">
            <v>0</v>
          </cell>
          <cell r="AL38">
            <v>25</v>
          </cell>
          <cell r="AM38">
            <v>25</v>
          </cell>
          <cell r="AN38">
            <v>0</v>
          </cell>
          <cell r="AO38" t="str">
            <v xml:space="preserve">(1) Not disclosed.
(2) Amphenol discloses the names and countries of smelters and refiners of 3TG identified in a reasonable country of origin enquiry.
(3) It includes a list of countries of origin of 3TG in its supply chains. 
(4) Not disclosed. </v>
          </cell>
          <cell r="AP38" t="str">
            <v xml:space="preserve">(2)-(3) Amphenol (2018), "Conflict Minerals Report", https://www.amphenol.com/investors/governance/conflict_minerals. Accessed 4 October 2019. </v>
          </cell>
          <cell r="AQ38">
            <v>0</v>
          </cell>
          <cell r="AR38">
            <v>0</v>
          </cell>
          <cell r="AS38">
            <v>0</v>
          </cell>
          <cell r="AT38" t="str">
            <v xml:space="preserve">(1)-(2) Not disclosed. </v>
          </cell>
          <cell r="AU38" t="str">
            <v>N/A</v>
          </cell>
          <cell r="AV38">
            <v>12.5</v>
          </cell>
          <cell r="AW38">
            <v>12.5</v>
          </cell>
          <cell r="AX38">
            <v>0</v>
          </cell>
          <cell r="AY38">
            <v>0</v>
          </cell>
          <cell r="AZ38">
            <v>0</v>
          </cell>
          <cell r="BA38" t="str">
            <v xml:space="preserve">(1) The company states that it encourages suppliers to establish policies and due diligence frameworks consistent with the OECD due diligence guidelines. It also states that it has designed its own conflict minerals compliance program "in conjunction with reference to" the OECD due diligence guidelines.  It discloses that some of its suppliers conform to RMAP, and some have not yet been audited. It states that it is a member of the Responsible Minerals Initiative. It does not disclose any further information as to how forced labor risks specifically are addressed at raw material level. 
(2)-(4) Not disclosed. </v>
          </cell>
          <cell r="BB38" t="str">
            <v xml:space="preserve">Amphenol (2018), "Conflict Minerals Report", https://www.amphenol.com/investors/governance/conflict_minerals. Accessed 4 October 2019. </v>
          </cell>
          <cell r="BC38">
            <v>0</v>
          </cell>
          <cell r="BD38">
            <v>0</v>
          </cell>
          <cell r="BE38" t="str">
            <v>Not disclosed.</v>
          </cell>
          <cell r="BF38" t="str">
            <v>N/A</v>
          </cell>
          <cell r="BG38">
            <v>0</v>
          </cell>
          <cell r="BH38">
            <v>0</v>
          </cell>
          <cell r="BI38">
            <v>0</v>
          </cell>
          <cell r="BJ38">
            <v>0</v>
          </cell>
          <cell r="BK38" t="str">
            <v>(1)-(2) Not disclosed.
(3) Not disclosed. Amphenol discloses that it requires suppliers to have in place, "a process to communicate SCOC [Supplier Code of Conduct] requirements to suppliers and to monitor supplier compliance to the SCOC". However, it does not disclose that it requires its suppliers to integrate these standards into contracts with their own suppliers.</v>
          </cell>
          <cell r="BL38" t="str">
            <v>(3) Amphenol (undated), "Amphenol Supplier Code of Conduct", https://www.amphenol.com/pdfs/APH_Supplier_Code_of_Conduct.pdf, p. 9.</v>
          </cell>
          <cell r="BM38">
            <v>0</v>
          </cell>
          <cell r="BN38">
            <v>0</v>
          </cell>
          <cell r="BO38">
            <v>0</v>
          </cell>
          <cell r="BP38">
            <v>0</v>
          </cell>
          <cell r="BQ38" t="str">
            <v>(1)-(3) Not disclosed.</v>
          </cell>
          <cell r="BR38" t="str">
            <v>N/A</v>
          </cell>
          <cell r="BS38">
            <v>75</v>
          </cell>
          <cell r="BT38">
            <v>50</v>
          </cell>
          <cell r="BU38">
            <v>25</v>
          </cell>
          <cell r="BV38" t="str">
            <v xml:space="preserve">(1) Amphenol discloses a policy that, "[w]orkers shall not be required to pay employers’ or agents’ recruitment fees or other related fees for their employment".
(2) It also discloses a policy to ensure that fees are reimbursed to the workers in the event that it discovers that fees have been paid by workers in its supply chains, but does not provide further evidence of this policy being implemented.  </v>
          </cell>
          <cell r="BW38" t="str">
            <v>(1)-(2) Amphenol (undated), "Amphenol Supplier Code of Conduct", https://www.amphenol.com/pdfs/APH_Supplier_Code_of_Conduct.pdf, p. 3.</v>
          </cell>
          <cell r="BX38">
            <v>0</v>
          </cell>
          <cell r="BY38">
            <v>0</v>
          </cell>
          <cell r="BZ38">
            <v>0</v>
          </cell>
          <cell r="CA38" t="str">
            <v>(1)-(2) Not disclosed.</v>
          </cell>
          <cell r="CB38" t="str">
            <v>N/A</v>
          </cell>
          <cell r="CC38">
            <v>30</v>
          </cell>
          <cell r="CD38">
            <v>15</v>
          </cell>
          <cell r="CE38">
            <v>15</v>
          </cell>
          <cell r="CF38">
            <v>0</v>
          </cell>
          <cell r="CG38" t="str">
            <v>(1) Amphenol discloses a policy that workers must be provided with a written employmemt agreement in their native language describing the terms and conditions of employment and that changes to this agreement may not be made after departing from the home country unless they provide equal or better terms. However, it does not demonstrate active implementation of this policy.
(2) It discloses a policy providing that suppliers and agents "may not hold or otherwise destroy, conceal, confiscate or deny access by employees to their identity or immigration documents, such as government-issued identification, passports or work permits, unless such holdings are required by law." However, it does not demonstrate any active implementation of this policy.
(3) Not disclosed.</v>
          </cell>
          <cell r="CH38" t="str">
            <v>(1)-(2) Amphenol (undated), "Amphenol Supplier Code of Conduct", https://www.amphenol.com/pdfs/APH_Supplier_Code_of_Conduct.pdf, p. 3.</v>
          </cell>
          <cell r="CI38">
            <v>12.5</v>
          </cell>
          <cell r="CJ38">
            <v>12.5</v>
          </cell>
          <cell r="CK38">
            <v>0</v>
          </cell>
          <cell r="CL38">
            <v>0</v>
          </cell>
          <cell r="CM38">
            <v>0</v>
          </cell>
          <cell r="CN38" t="str">
            <v>(1) The company's code requires the supplier to communicate its “policies, practices, expectations and performance to workers” and other stakeholders. No further detail is disclosed, such as whether this must include training for workers.
(2)-(4) Not disclosed.</v>
          </cell>
          <cell r="CO38" t="str">
            <v>Amphenol (undated), "Amphenol Supplier Code of Conduct", https://www.amphenol.com/pdfs/APH_Supplier_Code_of_Conduct.pdf.</v>
          </cell>
          <cell r="CP38">
            <v>0</v>
          </cell>
          <cell r="CQ38">
            <v>0</v>
          </cell>
          <cell r="CR38">
            <v>0</v>
          </cell>
          <cell r="CS38">
            <v>0</v>
          </cell>
          <cell r="CT38">
            <v>0</v>
          </cell>
          <cell r="CU38" t="str">
            <v>Not disclosed.</v>
          </cell>
          <cell r="CV38" t="str">
            <v>N/A</v>
          </cell>
          <cell r="CW38">
            <v>10</v>
          </cell>
          <cell r="CX38">
            <v>10</v>
          </cell>
          <cell r="CY38">
            <v>0</v>
          </cell>
          <cell r="CZ38">
            <v>0</v>
          </cell>
          <cell r="DA38">
            <v>0</v>
          </cell>
          <cell r="DB38">
            <v>0</v>
          </cell>
          <cell r="DC38" t="str">
            <v>(1) Amphenol supplier code requires its suppliers to have in place a grievance mechanism "to assess employees' understanding of and obtain feedback on or violations against practices and conditions covered by this SCOC".
[It also discloses that suppliers may report violations of the supplier code of conduct.] No mechanism seems to be available for representatives of suppliers' workers, such as unions or local NGOs to raise grievances.
(2)-(5) Not disclosed.</v>
          </cell>
          <cell r="DD38" t="str">
            <v>(1) Amphenol (undated), "Amphenol Supplier Code of Conduct", https://www.amphenol.com/pdfs/APH_Supplier_Code_of_Conduct.pdf, p. 9-10.</v>
          </cell>
          <cell r="DE38">
            <v>0</v>
          </cell>
          <cell r="DF38">
            <v>0</v>
          </cell>
          <cell r="DG38">
            <v>0</v>
          </cell>
          <cell r="DH38">
            <v>0</v>
          </cell>
          <cell r="DI38">
            <v>0</v>
          </cell>
          <cell r="DJ38">
            <v>0</v>
          </cell>
          <cell r="DK38" t="str">
            <v>Amphenol discloses that it requires its suppliers to have in place "periodic self-evaluations to ensure conformity to legal and regulatory requirements, the content of the SCOC [Supplier Code of Conduct] and customer contractual requirements related to social and environmental responsibility." It also discloses "submit[ting] to regular audits of global operations". However, it is not clear that it carries out such audits on its supply chains.
(1) Not disclosed.
(2) Not disclosed. As stated above, it is unclear whether Amphenol carries out forced labor-related audits on its supply chains and it does not disclose whether it conducts a review of relevant supplier documents that detail labor conditions, such as wage slips, information on labor recruiters, contracts, etc.
(3) Not disclosed.
(4) Not disclosed. Amphenol discloses that it "may" inspect suppliers' facilities. However, it is not clear that it carries out forced labor-related audits on its supply chains.
(5) Not disclosed.</v>
          </cell>
          <cell r="DL38" t="str">
            <v xml:space="preserve">Note:*Amphenol (undated), "Amphenol Supplier Code of Conduct", https://www.amphenol.com/pdfs/APH_Supplier_Code_of_Conduct.pdf, p. 9. 
*Amphenol (undated), "Sustainability", https://www.amphenol.com/about/sustainability.
(2) and (4) "Supplier Code of Conduct", p. 9.
</v>
          </cell>
          <cell r="DM38">
            <v>0</v>
          </cell>
          <cell r="DN38">
            <v>0</v>
          </cell>
          <cell r="DO38">
            <v>0</v>
          </cell>
          <cell r="DP38">
            <v>0</v>
          </cell>
          <cell r="DQ38">
            <v>0</v>
          </cell>
          <cell r="DR38">
            <v>0</v>
          </cell>
          <cell r="DS38" t="str">
            <v xml:space="preserve">(1)-(5) Not disclosed. </v>
          </cell>
          <cell r="DT38" t="str">
            <v>N/A</v>
          </cell>
          <cell r="DU38">
            <v>12.5</v>
          </cell>
          <cell r="DV38">
            <v>12.5</v>
          </cell>
          <cell r="DW38">
            <v>0</v>
          </cell>
          <cell r="DX38">
            <v>0</v>
          </cell>
          <cell r="DY38">
            <v>0</v>
          </cell>
          <cell r="DZ38" t="str">
            <v>(1) Amphenol discloses that it requires suppliers to have in place "a process for timely correction of deficiencies identified by internal or external assessments, inspections, investigations and reviews." It does not provide further detail. 
(2) Not disclosed.
(3) Not disclosed. Amphenol discloses that it may terminate "any" supplier contract or agreement where a supplier is deemed to have violated its Supplier Code of Conduct. However, it does not limit this to situations in which corrective actions have not been taken.
(4) Not disclosed.</v>
          </cell>
          <cell r="EA38" t="str">
            <v>(1) Amphenol (undated), "Amphenol Supplier Code of Conduct", https://www.amphenol.com/pdfs/APH_Supplier_Code_of_Conduct.pdf, p. 9. 
(3) "Amphenol Supplier Code of Conduct", p. 1.</v>
          </cell>
          <cell r="EB38">
            <v>0</v>
          </cell>
          <cell r="EC38">
            <v>0</v>
          </cell>
          <cell r="ED38">
            <v>0</v>
          </cell>
          <cell r="EE38">
            <v>0</v>
          </cell>
          <cell r="EF38" t="str">
            <v>Not disclosed.</v>
          </cell>
          <cell r="EG38" t="str">
            <v>N/A</v>
          </cell>
          <cell r="EH38" t="str">
            <v>N/A</v>
          </cell>
          <cell r="EI38" t="str">
            <v>N/A</v>
          </cell>
          <cell r="EJ38" t="str">
            <v>N/A</v>
          </cell>
          <cell r="EK38" t="str">
            <v>N/A</v>
          </cell>
          <cell r="EL38" t="str">
            <v>N/A</v>
          </cell>
          <cell r="EM38" t="str">
            <v>N/A</v>
          </cell>
        </row>
        <row r="39">
          <cell r="A39" t="str">
            <v>Analog Devices Inc.</v>
          </cell>
          <cell r="B39">
            <v>34.241289999999999</v>
          </cell>
          <cell r="C39" t="str">
            <v>United States</v>
          </cell>
          <cell r="D39" t="str">
            <v>North America</v>
          </cell>
          <cell r="E39">
            <v>2018</v>
          </cell>
          <cell r="F39" t="str">
            <v>Yes</v>
          </cell>
          <cell r="G39" t="str">
            <v>NAS:ADI</v>
          </cell>
          <cell r="H39">
            <v>100</v>
          </cell>
          <cell r="I39">
            <v>100</v>
          </cell>
          <cell r="J39" t="str">
            <v xml:space="preserve">Analog Devices states that it does not use forced, involuntary, or child labor in any of its facilities. In addition it states that it uses the RBA code of conduct which "contains standards intended to eradicate slavery and human trafficking in the electronics supply chain" including freely chosen employment. </v>
          </cell>
          <cell r="K39" t="str">
            <v>Analog Devices (revised December 2016), "Code of Business Conduct and Ethics", https://investor.analog.com/static-files/6ed4abc2-4db5-4bc7-a3b5-50ae0ac42301, p. 4.
*Analog Devices (12 July 2018), "Statement on Slavery and Human Trafficking", https://www.analog.com/media/en/Other/About-ADI/Sustainability/Modern-Slavery-Act-Statement-2018-Update.pdf.</v>
          </cell>
          <cell r="L39">
            <v>70</v>
          </cell>
          <cell r="M39">
            <v>10</v>
          </cell>
          <cell r="N39">
            <v>0</v>
          </cell>
          <cell r="O39">
            <v>20</v>
          </cell>
          <cell r="P39">
            <v>20</v>
          </cell>
          <cell r="Q39">
            <v>20</v>
          </cell>
          <cell r="R39" t="str">
            <v xml:space="preserve">(1) Analog Devices states that it subscribes to the RBA Code of Conduct and that it "expects" its suppliers to recognize the code. The RBA code requires adherence to the ILO core labor standards but limits freedom of association and the right to collectively bargain to compliance with law. Through its modern slavery statement, the company provides a link to the RBA code which appears to link to the RBA code version 6.0. 
(2) No. Investor Relations &gt; Sustainability Report &gt; Governance and Ethics &gt; Integrity and Ethical Behaviour - Employees &gt;  Modern Slavery Act Statement &gt; RBA Code) [links through to version 6.0].
(3) The company uses the RBA Code of Conduct, which is reviewed every three years and includes input from RBA members and external stakeholders, as its supplier code of conduct.
(4) The company states on its Ethics and Suppliers page that it provides all new suppliers with a copy of its ethics statement and that it requests acknowledgement of receipt of this by the supplier. It also states that 100% of its suppliers have signed an agreement on Responsible Business Conduct. Key suppliers are also required to sign an agreement that they will comply with the terms of the RBA code or otherwise notify the company. In addition, it states that first-tier suppliers receive training on the code. 
(5) The company uses the RBA Code 6.0 which includes a requirement for cascading standards. </v>
          </cell>
          <cell r="S39" t="str">
            <v>(1)-(5)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v>
          </cell>
          <cell r="T39">
            <v>0</v>
          </cell>
          <cell r="U39">
            <v>0</v>
          </cell>
          <cell r="V39">
            <v>0</v>
          </cell>
          <cell r="W39" t="str">
            <v xml:space="preserve">(1)-(2) Not disclosed. </v>
          </cell>
          <cell r="X39" t="str">
            <v>(1)-(2) *Analog Devices (12 July 2018), "Statement on Slavery and Human Trafficking", https://www.analog.com/media/en/Other/About-ADI/Sustainability/Modern-Slavery-Act-Statement-2018-Update.pdf.
*Analog Devices (undated), "Leadership", https://investor.analog.com/governance/leadership-team. Accessed 3 August 2019. 
*Analog Devices (undated), "Board of Directors", https://investor.analog.com/governance/board-of-directors. Accessed 3 September 2019.
*Analog Devices (undated), "Committee Composition", https://investor.analog.com/governance/committee-composition. Accessed 3 September 2019.</v>
          </cell>
          <cell r="Y39">
            <v>45</v>
          </cell>
          <cell r="Z39">
            <v>30</v>
          </cell>
          <cell r="AA39">
            <v>15</v>
          </cell>
          <cell r="AB39">
            <v>0</v>
          </cell>
          <cell r="AC39" t="str">
            <v>(1) Analog Devices states that its employees take a mandatory online course which includes its Code of Business Conduct and Ethics, and so, covers forced labor and human trafficking. It also states on its Integrity and Ethical Behaviour page that its employees and suppliers receive training on the RBA Code and on its own Code of Business Conduct and Ethics requirements which both include forced labor and human trafficking. It further states in its Statement on Slavery and Human Trafficking that employees in its purchasing and quality departments and engineers involved with suppliers receive training on the RBA Code and are "instructed to report any observed violations". 
(2) See (1).  However, it does not disclose the percentage of first-tier suppliers trained.
(3) Not disclosed.</v>
          </cell>
          <cell r="AD39" t="str">
            <v>(1)-(3)*Analog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v>
          </cell>
          <cell r="AE39">
            <v>25</v>
          </cell>
          <cell r="AF39">
            <v>0</v>
          </cell>
          <cell r="AG39">
            <v>25</v>
          </cell>
          <cell r="AH39" t="str">
            <v xml:space="preserve">(1) Not disclosed. 
(2) The company is a member of the RBA which focuses on eradicating forced labor. However, it does not demonstrate active participation in the initiative to address forced labor risks. </v>
          </cell>
          <cell r="AI39" t="str">
            <v xml:space="preserve">(1)-(2)*Analog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"Business Ethics", https://www.analog.com/en/about-adi/sustainability/governance-ethics/business-ethics.html. Accessed 3 August 2019. </v>
          </cell>
          <cell r="AJ39">
            <v>50</v>
          </cell>
          <cell r="AK39">
            <v>0</v>
          </cell>
          <cell r="AL39">
            <v>25</v>
          </cell>
          <cell r="AM39">
            <v>25</v>
          </cell>
          <cell r="AN39">
            <v>0</v>
          </cell>
          <cell r="AO39" t="str">
            <v>(1) Not disclosed. Analog Devices states that the majority of its external wafer purchases and foundry services come from a limited number of suppliers, primarily Taiwan Semiconductor Manufacturing Company. However, it does not disclose a list of its first tier suppliers.
(2) Analog Devices states that it is a member of the RMI and that it has adopted the OECD Due Diligence Guidance to fulfil its reporting requirements in relation to conflict minerals. It also states that it supports the Responsible Minerals Assurance Initiative of the RMI in the way in which it conducts supply chain due diligence and that it requires its suppliers to use the RMI Conflict Minerals Reporting Template. In its Specialized Disclosure Report it includes the names and countries of smelters and refiners of 3TG identified in a reasonable country of origin enquiry.
(3) The report includes a list of countries of origin of 3TG in its supply chains.
(4) Not disclosed.</v>
          </cell>
          <cell r="AP39" t="str">
            <v>(1) *Analog Devices (undated), "Ethics and Suppliers", https://www.analog.com/en/about-adi/sustainability/governance-ethics/ethics-suppliers.html. Accessed 3 September 2019. 
*Analog Devices (undated), "Conflict Minerals", https://www.analog.com/en/about-adi/sustainability/governance-ethics/conflict-minerals.html. Accessed 3 September 2019.
*Analog Devices (25 May 2018), "Conflict Minerals Policy", https://www.analog.com/media/en/Other/About-ADI/Sustainability/Analog_Devices_Conflict_Minerals_Policy_Statement.pdf.
(2)-(3)*Analog Devices (24 May 2019), "Specialized Disclosure Report", https://investor.analog.com/node/22651/html. Accessed 3 December 2019. 
*Analog Devices (undated), "Conflict Minerals Report", https://investor.analog.com/static-files/528669f1-e16f-4104-aca4-b63f0fafe635. Accessed 3 September 2019.</v>
          </cell>
          <cell r="AQ39">
            <v>0</v>
          </cell>
          <cell r="AR39">
            <v>0</v>
          </cell>
          <cell r="AS39">
            <v>0</v>
          </cell>
          <cell r="AT39" t="str">
            <v xml:space="preserve">(1)-(2) Not disclosed. </v>
          </cell>
          <cell r="AU39" t="str">
            <v>N/A</v>
          </cell>
          <cell r="AV39">
            <v>12.5</v>
          </cell>
          <cell r="AW39">
            <v>12.5</v>
          </cell>
          <cell r="AX39">
            <v>0</v>
          </cell>
          <cell r="AY39">
            <v>0</v>
          </cell>
          <cell r="AZ39">
            <v>0</v>
          </cell>
          <cell r="BA39" t="str">
            <v>(1) The company states that its due diligence measures for sourcing conflict minerals conform with the OECD Due Diligence Guidance and that it works with suppliers "to strongly encourage smelters in [its] supply chain to participate in the Responsible Minerals Assurance Process (RMAP) of the RMI or a similar program".  It does not disclose the steps it is taking to address forced labor risks in raw materials sourcing beyond this. 
[Own operations: It also states that "as a downstream company in the supply chain, [it] participates in RMAP" [RMAP includes an assessment of forced labor.]
(2)-(4) Not disclosed.</v>
          </cell>
          <cell r="BB39" t="str">
            <v xml:space="preserve">(1) Analog Devices (24 May 2019), "Specialized Disclosure Report", https://investor.analog.com/node/22651/html. Accessed 3 December 2019. </v>
          </cell>
          <cell r="BC39">
            <v>50</v>
          </cell>
          <cell r="BD39">
            <v>50</v>
          </cell>
          <cell r="BE39" t="str">
            <v>Analog Devices states that all new suppliers are audited prior to acceptance. While it does not specifically state that forced labor is included in this audit, it does state that its suppliers are audited for conformance with its requirements and purchasing conditions which include an assessment of forced labor risks. However, it does not include any details on the process or disclose outcomes.</v>
          </cell>
          <cell r="BF39" t="str">
            <v>Analog Devices (undated), "Ethics and Suppliers", https://www.analog.com/en/about-adi/sustainability/governance-ethics/ethics-suppliers.html. Accessed 3 September 2019.</v>
          </cell>
          <cell r="BG39">
            <v>15</v>
          </cell>
          <cell r="BH39">
            <v>15</v>
          </cell>
          <cell r="BI39">
            <v>0</v>
          </cell>
          <cell r="BJ39">
            <v>0</v>
          </cell>
          <cell r="BK39" t="str">
            <v xml:space="preserve">(1) Analog Devices states in its Statement on Slavery and Human Trafficking that it asks its key suppliers to sign an agreement to represent that they comply with the RBA Code and that they will notify the company if they stop complying. It also states that its standards terms of purchase and standard service agreements contain a clause with the RBA Code and that it requires suppliers to notify the company in the case of non-compliance. However, the RBA Code limits the freedom of association and the right to collectively bargain to compliance with law and the company does not disclose the contract terms.
(2) Not disclosed. It states on its Ethics and Suppliers page that 100% of its suppliers have signed its Agreement on Responsible Business Conduct. However, this is separate from its purchase and standard service agreement.
(3) Not disclosed. </v>
          </cell>
          <cell r="BL39" t="str">
            <v>(1) Analog Devices (12 July 2018), "Statement on Slavery and Human Trafficking", https://www.analog.com/media/en/Other/About-ADI/Sustainability/Modern-Slavery-Act-Statement-2018-Update.pdf.
(2)-(3) *Analog Devices (undated), "Ethics and Suppliers", https://www.analog.com/en/about-adi/sustainability/governance-ethics/ethics-suppliers.html. Accessed 3 September 2019. 
*"Statement on Slavery and Human Trafficking".</v>
          </cell>
          <cell r="BM39">
            <v>0</v>
          </cell>
          <cell r="BN39">
            <v>0</v>
          </cell>
          <cell r="BO39">
            <v>0</v>
          </cell>
          <cell r="BP39">
            <v>0</v>
          </cell>
          <cell r="BQ39" t="str">
            <v>(1)-(3) Not disclosed.</v>
          </cell>
          <cell r="BR39" t="str">
            <v xml:space="preserve">(1)-(3)*Analog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BS39">
            <v>75</v>
          </cell>
          <cell r="BT39">
            <v>50</v>
          </cell>
          <cell r="BU39">
            <v>25</v>
          </cell>
          <cell r="BV39" t="str">
            <v xml:space="preserve">(1) The company is a RBA Member, and as such is required to adopt the RBA code of conduct (it uses version 6.0), which includes a provision that workers shall not pay fees for employment, as its supplier code of conduct.
(2) The company uses the RBA Code (version 6.0), which includes a provision that employment related fees paid by workers shall be reimbursed to the workers. However, it does not provide further evidence of this policy being implemented. </v>
          </cell>
          <cell r="BW39" t="str">
            <v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BX39">
            <v>0</v>
          </cell>
          <cell r="BY39">
            <v>0</v>
          </cell>
          <cell r="BZ39">
            <v>0</v>
          </cell>
          <cell r="CA39" t="str">
            <v>(1)-(2) Not disclosed.</v>
          </cell>
          <cell r="CB39" t="str">
            <v xml:space="preserve">(1)-(2)*Analog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CC39">
            <v>30</v>
          </cell>
          <cell r="CD39">
            <v>15</v>
          </cell>
          <cell r="CE39">
            <v>15</v>
          </cell>
          <cell r="CF39">
            <v>0</v>
          </cell>
          <cell r="CG39" t="str">
            <v>(1) The company uses the RBA Code (version 6.0), which requires that workers must be provided with a written employment agreement in their native language prior to the worker departing from his or her country of origin. However, it does not demonstrate active implementation of this policy. 
(2) Analog Devices states that its workers are not required to have their travel document retained as a condition of employment. However, it is not clear that this applies to suppliers' workers. The company uses the RBA Code (version 6.0), which prohibits passport retention and restrictions on workers’ freedom of movement. However, it does not demonstrate active implementation of this policy.
(3) Not disclosed.</v>
          </cell>
          <cell r="CH39" t="str">
            <v xml:space="preserve">(1)-(3)*Analog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CI39">
            <v>12.5</v>
          </cell>
          <cell r="CJ39">
            <v>12.5</v>
          </cell>
          <cell r="CK39">
            <v>0</v>
          </cell>
          <cell r="CL39">
            <v>0</v>
          </cell>
          <cell r="CM39">
            <v>0</v>
          </cell>
          <cell r="CN39" t="str">
            <v>(1) The company uses the RBA code (version 6.0) which requires the supplier to communicate its “policies, practices, expectations and performance to workers” and other stakeholders. No further detail is disclosed, such as whether this must include training for workers.
(2)-(4) Not disclosed.</v>
          </cell>
          <cell r="CO39" t="str">
            <v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CP39">
            <v>0</v>
          </cell>
          <cell r="CQ39">
            <v>0</v>
          </cell>
          <cell r="CR39">
            <v>0</v>
          </cell>
          <cell r="CS39">
            <v>0</v>
          </cell>
          <cell r="CT39">
            <v>0</v>
          </cell>
          <cell r="CU39" t="str">
            <v>(1)-(4) Not disclosed.</v>
          </cell>
          <cell r="CV39" t="str">
            <v xml:space="preserve">(1)-(4)*Analog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
*Analog Devices (undated), "Ethics and Suppliers", https://www.analog.com/en/about-adi/sustainability/governance-ethics/ethics-suppliers.html. Accessed 3 September 2019. </v>
          </cell>
          <cell r="CW39">
            <v>20</v>
          </cell>
          <cell r="CX39">
            <v>20</v>
          </cell>
          <cell r="CY39">
            <v>0</v>
          </cell>
          <cell r="CZ39">
            <v>0</v>
          </cell>
          <cell r="DA39">
            <v>0</v>
          </cell>
          <cell r="DB39">
            <v>0</v>
          </cell>
          <cell r="DC39" t="str">
            <v xml:space="preserve">(1) Analog Devices states that it has established an anonymous toll-free Business Ethics Hotline that is operated by an independent third party. It appears as though the grievance mechanism is open to reporting on the provisions of its Statement on Slavery and Human Trafficking as it is contained within a provision of the statement. While it is not clear that it is open to suppliers' workers or their legitimate representatives, since it is anonymous and the phone numbers are publicly available, it is assumed that it is open to all.
(2)-(5) Not disclosed. </v>
          </cell>
          <cell r="DD39" t="str">
            <v>(1)-(5) *Analog Devices (12 July 2018), "Statement on Slavery and Human Trafficking", https://www.analog.com/media/en/Other/About-ADI/Sustainability/Modern-Slavery-Act-Statement-2018-Update.pdf.</v>
          </cell>
          <cell r="DE39">
            <v>20</v>
          </cell>
          <cell r="DF39">
            <v>20</v>
          </cell>
          <cell r="DG39">
            <v>0</v>
          </cell>
          <cell r="DH39">
            <v>0</v>
          </cell>
          <cell r="DI39">
            <v>0</v>
          </cell>
          <cell r="DJ39">
            <v>0</v>
          </cell>
          <cell r="DK39" t="str">
            <v xml:space="preserve">(1) Analog Devices states in its Statement on Slavery and Human Trafficking that it conducts random audits of its suppliers. 
(2) Not disclosed. The company states that it assesses "manufacturing sites for corruption and ethics risks using the RBA's self-assessment tools". It states on its Integrity and Ethical Behaviour page that it uses the RBA’s Validated Audit Process (VAP), which includes a review of relevant documents, such as working hour records, payroll, deductions and benefits, at its manufacturing facilities. However, it is not clear that it uses VAP for its suppliers in addition to its own operations.
(3) Not disclosed. The company uses the RBA’s VAP, which includes worker interviews in local languages but does not require that worker interviews be undertaken off-site. However, it is unclear whether it uses this process in its supply chains.
(4) Not disclosed. The company uses the RBA’s VAP, which includes visits to associated production facilities, and related worker housing (including dormitories, hostels and any off-site housing of workers/migrant workers). However, it is not clear that it uses this process in its supply chains.
(5) Not disclosed. </v>
          </cell>
          <cell r="DL39" t="str">
            <v>(1) Analog Devices (12 July 2018), "Statement on Slavery and Human Trafficking", https://www.analog.com/media/en/Other/About-ADI/Sustainability/Modern-Slavery-Act-Statement-2018-Update.pdf.
(2)-(4)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v>
          </cell>
          <cell r="DM39">
            <v>0</v>
          </cell>
          <cell r="DN39">
            <v>0</v>
          </cell>
          <cell r="DO39">
            <v>0</v>
          </cell>
          <cell r="DP39">
            <v>0</v>
          </cell>
          <cell r="DQ39">
            <v>0</v>
          </cell>
          <cell r="DR39">
            <v>0</v>
          </cell>
          <cell r="DS39" t="str">
            <v xml:space="preserve">(1)-(3) Not disclosed.
(4) Not disclosed. Analog Devices states that it verifies its conformance to the RBA Code by engaging third party auditors, verified by the RBA to conduct Validated Audit Programs at its manufacturing facilities. However, it does not disclose using this process to assess its suppliers. It also states that its Purchasing Council, along with its Subcontractor Management Organization oversees the work of one of its primary suppliers, Taiwan Semiconductor Manufacturing Company and its subcontractors in Asia. However, it does not disclose the qualifications of these bodies to detect forced labor risks.
(5) Not disclosed. 
</v>
          </cell>
          <cell r="DT39" t="str">
            <v xml:space="preserve">(4) Analog Devices (undated), "Integrity and Ethical Behaviour", https://www.analog.com/en/about-adi/sustainability/governance-ethics/integrity-ethical-behavior-employees.html. Accessed 3 August 2019.
(5) Analog Devices (undated), "Ethics and Suppliers", https://www.analog.com/en/about-adi/sustainability/governance-ethics/ethics-suppliers.html. Accessed 3 September 2019.
</v>
          </cell>
          <cell r="DU39">
            <v>37.5</v>
          </cell>
          <cell r="DV39">
            <v>12.5</v>
          </cell>
          <cell r="DW39">
            <v>0</v>
          </cell>
          <cell r="DX39">
            <v>25</v>
          </cell>
          <cell r="DY39">
            <v>0</v>
          </cell>
          <cell r="DZ39" t="str">
            <v>(1) Analog Devices states in its Statement on Slavery and Human Trafficking that it "requires" suppliers who are found to be non-compliant in an audit to take corrective actions to resolve the non-compliance. It does not disclose further details on a process.
[The company is an RBA Member, and as such is required to audit 25% of high-risk major suppliers (this may include own facilities) and submit to the RBA corrective action progress reports. However, it does not provide additional detail on this process. The company also uses the RBA’s Validated Audit Process (VAP), which includes corrective action plans with elements such as policy/procedure changes and training. However, it is not clear that it uses this process on its suppliers.]
(2) Not disclosed. The company uses the RBA’s Validated Audit Process (VAP), which includes closure audits on priority issues such as forced labor or bonded labor. However, it does not disclose using this process for suppliers.
(3) It states in its Statement on Slavery and Human Trafficking that if non-compliance is not corrected through the corrective action then it will terminate the supplier contract.
(4) Not disclosed. Analog Devices states that it publicly reports on breaches of its Code of Conduct in accordance with SEC rules. However it does not appear to give a summary or example of any corrective action processes it has put in place.</v>
          </cell>
          <cell r="EA39" t="str">
            <v>(1)-(4) *Analog Devices (undated), "Business Ethics", https://www.analog.com/en/about-adi/sustainability/governance-ethics/business-ethics.html. Accessed 3 August 2019. 
*Analog Devices (undated), "Integrity and Ethical Behaviour", https://www.analog.com/en/about-adi/sustainability/governance-ethics/integrity-ethical-behavior-employees.html. Accessed 3 August 2019.
*Analog Devices (12 July 2018), "Statement on Slavery and Human Trafficking", https://www.analog.com/media/en/Other/About-ADI/Sustainability/Modern-Slavery-Act-Statement-2018-Update.pdf.</v>
          </cell>
          <cell r="EB39">
            <v>0</v>
          </cell>
          <cell r="EC39">
            <v>0</v>
          </cell>
          <cell r="ED39">
            <v>0</v>
          </cell>
          <cell r="EE39">
            <v>0</v>
          </cell>
          <cell r="EF39" t="str">
            <v xml:space="preserve">(1) Not disclosed. Analog Devices states in its Code of Business Conduct that its Chief Legal Officer is responsible for handling issues that arise under the code and any actual or potential violations. It discloses the process for following up on potential violations of the code. While the Code of Conduct includes reference to forced labor and refers to suppliers, it appears as though the code is only addressed to employees of the company and is not used for responding to human rights violations in its supply chains 
(2) Not disclosed. </v>
          </cell>
          <cell r="EG39" t="str">
            <v xml:space="preserve">*Analog Devices (revised December 2016), "Code of Business Conduct and Ethics", https://investor.analog.com/static-files/6ed4abc2-4db5-4bc7-a3b5-50ae0ac42301, p. 12. </v>
          </cell>
          <cell r="EH39" t="str">
            <v>N/A</v>
          </cell>
          <cell r="EI39" t="str">
            <v>N/A</v>
          </cell>
          <cell r="EJ39" t="str">
            <v>N/A</v>
          </cell>
          <cell r="EK39" t="str">
            <v>N/A</v>
          </cell>
          <cell r="EL39" t="str">
            <v>N/A</v>
          </cell>
          <cell r="EM39" t="str">
            <v>N/A</v>
          </cell>
        </row>
        <row r="40">
          <cell r="A40" t="str">
            <v>Apple Inc.</v>
          </cell>
          <cell r="B40">
            <v>851.72579000000007</v>
          </cell>
          <cell r="C40" t="str">
            <v>United States</v>
          </cell>
          <cell r="D40" t="str">
            <v>North America</v>
          </cell>
          <cell r="E40">
            <v>2016</v>
          </cell>
          <cell r="F40" t="str">
            <v>Yes</v>
          </cell>
          <cell r="G40" t="str">
            <v>NAS:AAPL</v>
          </cell>
          <cell r="H40">
            <v>100</v>
          </cell>
          <cell r="I40">
            <v>100</v>
          </cell>
          <cell r="J40" t="str">
            <v xml:space="preserve">Apple states that it strictly prohibits the use of involuntary labor and human trafficking. It also reports that it is committed to removing and remediating instances of debt bonded labor in its supply chains. </v>
          </cell>
          <cell r="K40" t="str">
            <v xml:space="preserve">Apple (February 2019), "2018 statement on efforts to combat human trafficking and slavery in our business and supply chains," https://www.apple.com/euro/supplier-responsibility/i/generic/pdf/Apple-Combat-Human-Trafficking-and-Slavery-in-Supply-Chain-2018.pdf. Accessed 9 September 2019. </v>
          </cell>
          <cell r="L40">
            <v>90</v>
          </cell>
          <cell r="M40">
            <v>10</v>
          </cell>
          <cell r="N40">
            <v>20</v>
          </cell>
          <cell r="O40">
            <v>20</v>
          </cell>
          <cell r="P40">
            <v>20</v>
          </cell>
          <cell r="Q40">
            <v>20</v>
          </cell>
          <cell r="R40" t="str">
            <v>(1) Apple discloses a supplier code of conduct which it states draws from internationally recognized standards. It reports that all suppliers are required to meet the standards in the code. 
The code prohibits forced labor, child labor, and discrimination. In relation to freedom of association and collective bargaining, the code states: "supplier shall freely allow workers' lawful rights to associate with others, form, and join (or refrain from joining) organizations of their choice, and bargain collectively, without interference, discrimination, retaliation, or harassment." The code therefore appears to limit freedom of association to local law only. 
(2) Yes. Home &gt; Supplier Responsibility &gt; Supplier Code of Conduct 
(3) The code is version 4.5 and has been updated in January 2019. The code was established in 2004. 
(4) Apple states that suppliers must agree to adhere to its supplier code of conduct. It also provides training to suppliers on the requirements of the supplier code of conduct. Apple's supplier code states that suppliers should perform periodic evaluations of the facilities and operations of their subcontractors and next-tier suppliers to ensure compliance with the code. 
(5) The code states that it applies to Apple suppliers and their subcontractors. The company also discloses that the code "applies to our partners at all levels."</v>
          </cell>
          <cell r="S40" t="str">
            <v xml:space="preserve">Apple (2019), "Supplier Code of Conduct," https://www.apple.com/euro/supplier-responsibility/i/generic/pdf/Apple-Supplier-Code-of-Conduct-January.pdf. Accessed 9 September 2019.
(5) Apple, "Supplier Responsibility," https://www.apple.com/uk/supplier-responsibility/. Accessed 9 September 2019. </v>
          </cell>
          <cell r="T40">
            <v>75</v>
          </cell>
          <cell r="U40">
            <v>50</v>
          </cell>
          <cell r="V40">
            <v>25</v>
          </cell>
          <cell r="W40" t="str">
            <v>(1) Apple discloses that its supplier responsibility team are responsible for coordinating activities relating to its supplier code which covers forced labor), and strategy for eradicating modern slavery. It reports that this team works across multiple groups including procurement. 
The company also discloses a subject matter expert team, who develop tools to help suppliers better understand its requirements and ensure compliance with the supplier code. 
(2) In its modern slavery and human trafficking statement, in a section on "Apple’s Management Oversight of Anti-Human Trafficking Policies," Apple notes that its "Board of Directors oversees its CEO and other senior management in the competent and ethical operation of Apple on a day-to-day basis, including implementation of Apple’s programs." No further details are disclosed.</v>
          </cell>
          <cell r="X40" t="str">
            <v>(1) *Apple (February 2019), "2018 statement on efforts to combat human trafficking and slavery in our business and supply chains," https://www.apple.com/euro/supplier-responsibility/i/generic/pdf/Apple-Combat-Human-Trafficking-and-Slavery-in-Supply-Chain-2018.pdf, p. 3. Accessed 9 September 2019. 
*Apple (February 2018), "2017 statement on efforts to combat human trafficking and slavery in our business and supply chains," https://www.apple.com/euro/supplier-responsibility/i/generic/pdf/Apple-Combat-Human-Trafficking-and-Slavery-in-Supply-Chain.pdf, p. 7. Accessed 16 September 2019. 
(2) *Apple (February 2019), "2018 statement on efforts to combat human trafficking and slavery in our business and supply chains," https://www.apple.com/euro/supplier-responsibility/i/generic/pdf/Apple-Combat-Human-Trafficking-and-Slavery-in-Supply-Chain-2018.pdf, p. 3.</v>
          </cell>
          <cell r="Y40">
            <v>75</v>
          </cell>
          <cell r="Z40">
            <v>15</v>
          </cell>
          <cell r="AA40">
            <v>30</v>
          </cell>
          <cell r="AB40">
            <v>30</v>
          </cell>
          <cell r="AC40" t="str">
            <v xml:space="preserve">(1) The company discloses that 100% of its employees are trained on its anti-human trafficking policy in 2018. [This policy is part of its internal code of business conduct.] Apple reports that all of its employees are provided with information on the supplier code and Apple's supplier responsibility issue reporting process, "and they are instructed to report anything that might be considered a violation, including forced labor, trafficking, or ethical violations." Apple also states that employees that support its government contracting efforts receive additional training to ensure their knowledge of legal requirements. However it is not clear that procurement staff have been trained on the supplier code of conduct. 
(2) Apple reports that each of its supplier audits is accompanied by training and capacity building for suppliers. Audits are conducted against the requirements of the supplier code of conduct. 
Additionally, the company states that it has a "SupplierCare platform" which provides tutorials for suppliers on the supplier code requirements and best practices, including on foreign contract worker protections and responsible sourcing of minerals. 
It also states that new suppliers are enrolled in a three-month onboarding process prior to their initial assessment. 
Further, Apple notes that in 2018 it audited suppliers that covered 93 percent of its spend, and that "unique to Apple’s process is the training and capability building that accompanies each audit" [presumably against its supplier code that covers forced labor].
(3) Apple also discloses that it worked with suppliers to enforce stricter standards for labor brokers, including by providing enhanced training on the supplier code of conduct, and on conducting worker interviews. It reports that this capability building effort means that suppliers have stronger due diligence processes in place for their labor supply chain. </v>
          </cell>
          <cell r="AD40" t="str">
            <v xml:space="preserve">(1) Apple (February 2019), "2018 statement on efforts to combat human trafficking and slavery in our business and supply chains," https://www.apple.com/euro/supplier-responsibility/i/generic/pdf/Apple-Combat-Human-Trafficking-and-Slavery-in-Supply-Chain-2018.pdf, p. 7. Accessed 9 September 2019. 
(2) Apple (February 2019), "2018 statement on efforts to combat human trafficking and slavery in our business and supply chains," p. 5-7. 
(3) *Apple (February 2019), "2018 statement on efforts to combat human trafficking and slavery in our business and supply chains," p. 8. 
*Apple (2019) "Supplier Responsibility 2019 Progress Report", https://www.apple.com/uk/supplier-responsibility/pdf/GBEN_Apple_Supplier_Responsibility_2019_v2.pdf, p. 25. Accessed 10 September 2019. </v>
          </cell>
          <cell r="AE40">
            <v>75</v>
          </cell>
          <cell r="AF40">
            <v>25</v>
          </cell>
          <cell r="AG40">
            <v>50</v>
          </cell>
          <cell r="AH40" t="str">
            <v xml:space="preserve">(1) Apple reports that it has trained migrant workers on their rights before they leave their country of origin, in collaboration with the International Organization for Migration.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Apple also discloses that it has "continued to partner with the IOM to develop tools and trainings for suppliers on topics such as conducting worker interviews." However, it does not disclose engagement with local stakeholders in different tiers of its supply chain on the topic of forced labor.
(2) The company states it is a member of the Responsible Business Alliance (RBA), which it chaired the board of in 2018, and is a founding member of the Responsible Labor Initiative. It reports that it presented its bonded labor remediation program at the RBA's annual business conference. </v>
          </cell>
          <cell r="AI40" t="str">
            <v xml:space="preserve">(1) *Apple (February 2018), "2017 statement on efforts to combat human trafficking and slavery in our business and supply chains," https://www.apple.com/euro/supplier-responsibility/i/generic/pdf/Apple-Combat-Human-Trafficking-and-Slavery-in-Supply-Chain.pdf, p. 8. Accessed 16 September 2019. [Note example is not included in newest modern slavery statement.]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2019), "2018 statement on efforts to combat human trafficking and slavery in our business and supply chains," https://www.apple.com/euro/supplier-responsibility/i/generic/pdf/Apple-Combat-Human-Trafficking-and-Slavery-in-Supply-Chain-2018.pdf, p. 8. Accessed 9 September 2019. </v>
          </cell>
          <cell r="AJ40">
            <v>87.5</v>
          </cell>
          <cell r="AK40">
            <v>25</v>
          </cell>
          <cell r="AL40">
            <v>25</v>
          </cell>
          <cell r="AM40">
            <v>25</v>
          </cell>
          <cell r="AN40">
            <v>12.5</v>
          </cell>
          <cell r="AO40" t="str">
            <v>(1) Apple discloses a list of its top 200 suppliers which represent 98% of procurement expenditure for materials, manufacturing, and assembly for the financial year 2018. This includes the names and addresses of suppliers.
(2) In its conflict minerals report, Apple discloses a list of smelters and refiners in its supply chains, and the countries in which they are based. 
(3) Apple's conflict minerals report includes a list of countries of origin of 3TG.
(4) Apple discloses that in 2017, it "assessed 756 facilities and nearly 1.3 million people." It does not disclose a second data point.</v>
          </cell>
          <cell r="AP40" t="str">
            <v>(1) Apple (2019), "Supplier List", https://www.apple.com/euro/supplier-responsibility/i/generic/pdf/Apple-Supplier-List.pdf. Accessed 9 September 2019.
(2-3) Apple (2019), "Conflict Minerals Report", https://www.apple.com/euro/supplier-responsibility/i/generic/pdf/Apple-Conflict-Minerals-Report.pdf. Accessed 9 September 2019. 
(4) Apple (2018), "Apple Supplier Responsibility 2018 Progress Report," https://www.apple.com/supplier-responsibility/pdf/Apple_SR_2018_Progress_Report.pdf, p. 18</v>
          </cell>
          <cell r="AQ40">
            <v>75</v>
          </cell>
          <cell r="AR40">
            <v>50</v>
          </cell>
          <cell r="AS40">
            <v>25</v>
          </cell>
          <cell r="AT40" t="str">
            <v xml:space="preserve">(1) Apple discloses that it has developed a Risk Readiness Assessment tool which has now been shared as a tool to use at industry level. The tool is used to assess for human rights risks in companies' supply chains, and includes assessments of smelters and refiners. 
Apple also states that it has extensively reviewed "mine-level incidents and public allegations potentially linked to minerals processors in Apple's supply chain." It discloses that it aims to use this to bridge findings from civil society and other stakeholders with industry due diligence mechanisms. 
Additionally, Apple reports that it undertook a mapping process and risk assessment of its labor supply chains to understand the geographic corridors of its foreign contract workers. It states that as part of this process it used the US Department of State Trafficking in Persons Report, and the Global Estimates of Modern Slavery. 
It also discloses a "Material Impact Study." While this study focuses on identifying how to achieve a "recyclable and renewable" supply chain, the study also reviews forced labor risks.
(2) Apple highlights that foreign contract workers are particularly vulnerable to debt-bonded labor. It names the Philippines, Nepal, Thailand, Indonesia, and Vietnam, as countries where workers may be hired from in particular. Additionally, Apple discloses that "in 2018 specialized debt-bonded labor audits were conducted in Taiwan, Vietnam, Thailand, Japan, Singapore, Malaysia, and the United Arab Emirates" which suggests that it perceives these countries to be particularly high risk for bonded labor. However, the company does not disclose forced labor risks in multiple tiers of its supply chains. 
The company also discloses that it conducts due diligence to mineral level, but does not disclose forced labor risks identified at this level. </v>
          </cell>
          <cell r="AU40" t="str">
            <v xml:space="preserve">(1) *Apple (February 2018), "2017 statement on efforts to combat human trafficking and slavery in our business and supply chains," https://www.apple.com/euro/supplier-responsibility/i/generic/pdf/Apple-Combat-Human-Trafficking-and-Slavery-in-Supply-Chain.pdf, p. 4 and 5. Accessed 16 September 2019.
*Apple (2019) "Supplier Responsibility 2019 Progress Report", https://www.apple.com/uk/supplier-responsibility/pdf/GBEN_Apple_Supplier_Responsibility_2019_v2.pdf, p. 65.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 Apple (2019), "Material Impact Profiles," https://www.apple.com/environment/pdf/Apple_Material_Impact_Profiles_April2019.pdf. Accessed 6 February 2020.
(2) Apple (February 2019), "2018 statement on efforts to combat human trafficking and slavery in our business and supply chains," p. 6. </v>
          </cell>
          <cell r="AV40">
            <v>25</v>
          </cell>
          <cell r="AW40">
            <v>25</v>
          </cell>
          <cell r="AX40">
            <v>0</v>
          </cell>
          <cell r="AY40">
            <v>0</v>
          </cell>
          <cell r="AZ40">
            <v>0</v>
          </cell>
          <cell r="BA40" t="str">
            <v xml:space="preserve">(1) The company reports that in collaboration with the China Chamber of Commerce of Metals Minerals &amp; Chemicals Importers &amp; Exporters, it has led the formation of a Cobalt Working Group, with companies across the cobalt supply chain and representatives of the OECD. It reports that the purpose of the group is to carry out collective action to address the social and environmental risks of cobalt, and create standardized audit protocols to be used by cobalt suppliers, companies, and industry associations. 
In addition, Apple states that it requires smelters and refiners of tin, tantalum, tungsten, gold and cobalt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 
(2-4) Not disclosed. </v>
          </cell>
          <cell r="BB40" t="str">
            <v>(1) *Apple (September 2016), "Apple's commitment to responsible sourcing," https://images.apple.com/supplier-responsibility/pdf/Apple-Commitment-to-Responsible-Sourcing.pdf. Accessed 16 August 2019. 
*Apple (February 2018), "2017 statement on efforts to combat human trafficking and slavery in our business and supply chains," https://www.apple.com/euro/supplier-responsibility/i/generic/pdf/Apple-Combat-Human-Trafficking-and-Slavery-in-Supply-Chain.pdf, p. 4 and 5. Accessed 16 September 2019.</v>
          </cell>
          <cell r="BC40">
            <v>50</v>
          </cell>
          <cell r="BD40">
            <v>50</v>
          </cell>
          <cell r="BE40" t="str">
            <v>Apple discloses that it assesses new suppliers "before they enter our supply chain and before business is awarded." It reports that a dedicated team in its product operations group uses a framework that includes comprehensive questions "on human rights and risks of human trafficking, including on debt-bonded labor." It reports that in 2018 it enhanced the framework to assess labor recruitment risks and the supplier's hiring process. However, it does not report on the outcomes of this process.</v>
          </cell>
          <cell r="BF40" t="str">
            <v xml:space="preserve">Apple (February 2019), "2018 statement on efforts to combat human trafficking and slavery in our business and supply chains," https://www.apple.com/euro/supplier-responsibility/i/generic/pdf/Apple-Combat-Human-Trafficking-and-Slavery-in-Supply-Chain-2018.pdf, p. 4. Accessed 9 September 2019. </v>
          </cell>
          <cell r="BG40">
            <v>15</v>
          </cell>
          <cell r="BH40">
            <v>15</v>
          </cell>
          <cell r="BI40">
            <v>0</v>
          </cell>
          <cell r="BJ40">
            <v>0</v>
          </cell>
          <cell r="BK40" t="str">
            <v xml:space="preserve">(1) Apple states that in order to do business suppliers must agree to adhere to its supplier code and standards. 
It also states that it strictly prohibits human trafficking and the use of involuntary labor in its supply chain, which is enforced through audits "and in contracts with direct suppliers." However, the company does not disclose the contract language used and its code limits the right to freedom of association to conformance with local law. 
(2) Not disclosed. 
(3) Not disclosed. </v>
          </cell>
          <cell r="BL40" t="str">
            <v xml:space="preserve">*Apple (February 2019), "2018 statement on efforts to combat human trafficking and slavery in our business and supply chains," https://www.apple.com/euro/supplier-responsibility/i/generic/pdf/Apple-Combat-Human-Trafficking-and-Slavery-in-Supply-Chain-2018.pdf, p. 9. Accessed 9 September 2019. 
*Apple (February 2018), "2017 statement on efforts to combat human trafficking and slavery in our business and supply chains," https://www.apple.com/euro/supplier-responsibility/i/generic/pdf/Apple-Combat-Human-Trafficking-and-Slavery-in-Supply-Chain.pdf, p. 2. Accessed 16 September 2019. </v>
          </cell>
          <cell r="BM40">
            <v>45</v>
          </cell>
          <cell r="BN40">
            <v>15</v>
          </cell>
          <cell r="BO40">
            <v>15</v>
          </cell>
          <cell r="BP40">
            <v>15</v>
          </cell>
          <cell r="BQ40" t="str">
            <v xml:space="preserve">(1) The company prohibits the use of employment agencies for hiring and employing student workers. (“Supplier shall not use Third-Party Employment Agencies in connection with the recruitment, hiring, arrangement, management or employment of Student Workers.”) However, it seems to allow employment agencies for all other types of workers. (“Supplier shall have a written policy that addresses Third-Party Employment Agency management requirements specified in Applicable Laws and Regulations and this Standard.”)
(2) Apple's supplier code states that its suppliers "shall ensure that the third-party recruitment agencies it uses are compliant with the provisions of this code." In its supplier responsibility standards (which are intended to guide suppliers in implementing the code of conduct), it states that suppliers should ensure they have a written policy addressing third-party employment agency management requirements. It sets out further details on how to ensure that agencies are compliant with the code, including having staff directly responsible for oversight of the management policy, assessing agencies for risk, and conducting recruitment due diligence. Whilst the code addresses forced labor, child labor, and discrimination, it limits the right to freedom of association with local law only. 
(3) Apple reports that in 2018 it mapped the primary geographic corridors of foreign contract workers in its supply chains, and where they are working, to identify high risk areas. However, it does not disclose any details of where the recruitment agencies in its supply chains are based. </v>
          </cell>
          <cell r="BR40" t="str">
            <v xml:space="preserve">(1) Apple (2019), "Supplier Responsibility Standards", https://www.apple.com/euro/supplier-responsibility/i/generic/pdf/Apple-Supplier-Responsible-Standards.pdf, p. 12 and 23. 
(2) *Apple (2019), "Supplier Code of Conduct," https://www.apple.com/euro/supplier-responsibility/i/generic/pdf/Apple-Supplier-Code-of-Conduct-January.pdf. Accessed 9 September 2019.
*Apple (2019), "Supplier Responsibility Standards", https://www.apple.com/euro/supplier-responsibility/i/generic/pdf/Apple-Supplier-Responsible-Standards.pdf, p. 12. 
(3) Apple (2019) "Supplier Responsibility 2019 Progress Report", https://www.apple.com/uk/supplier-responsibility/pdf/GBEN_Apple_Supplier_Responsibility_2019_v2.pdf, p. 25. Accessed 10 September 2019. </v>
          </cell>
          <cell r="BS40">
            <v>100</v>
          </cell>
          <cell r="BT40">
            <v>50</v>
          </cell>
          <cell r="BU40">
            <v>50</v>
          </cell>
          <cell r="BV40" t="str">
            <v xml:space="preserve">(1) Apple's supplier code states that "workers shall not be required to pay employers' or their agents' recruitment fees or other similar fees to obtain their employment. If such fees are found to have been paid by workers, such fees shall be repaid to the worker."
(2) The company's supplier code requires that recruitment-related fees should be repaid to workers. Apple discloses that since 2008, USD 30.9 million have been repaid by its suppliers to 36,137 workers. Further to this it reports that In 2018, USD 616,000 in recruitment fees was repaid to 287 workers in its supply chains. 
Apple provides detail on how it identifies fees for reimbursing, reporting that reimbursement amounts are "based on the range of fees identified through worker interviews and cross verification with applicable labor agencies or the supplier." It states that it takes the average of total self-reported fees. Furthermore, it states it will engage directly with suppliers and enforce repayment where there is dispute of the fee scope or amount. 
The company also outlines the repayment process with its suppliers: the supplier is notified of the violation; the supplier signs probation and repayment terms; the supplier submits a repayment plan to Apple for approval; the supplier makes the repayment to the worker; and a third-party auditor verifies the payment at the supplier site. 
Apple also discloses that it has required fees to be returned to an employee that had been made to pay for their onboarding medical examinations at a supplier facility. </v>
          </cell>
          <cell r="BW40" t="str">
            <v xml:space="preserve">(1) Apple (2019), "Supplier Code of Conduct," https://www.apple.com/euro/supplier-responsibility/i/generic/pdf/Apple-Supplier-Code-of-Conduct-January.pdf. Accessed 9 September 2019.
(2) *Apple (February 2019), "2018 statement on efforts to combat human trafficking and slavery in our business and supply chains," https://www.apple.com/euro/supplier-responsibility/i/generic/pdf/Apple-Combat-Human-Trafficking-and-Slavery-in-Supply-Chain-2018.pdf, p. 7, 6. Accessed 9 September 2019. 
*Apple (2019) "Supplier Responsibility 2019 Progress Report", https://www.apple.com/uk/supplier-responsibility/pdf/GBEN_Apple_Supplier_Responsibility_2019_v2.pdf, p. 55. Accessed 10 September 2019. </v>
          </cell>
          <cell r="BX40">
            <v>75</v>
          </cell>
          <cell r="BY40">
            <v>25</v>
          </cell>
          <cell r="BZ40">
            <v>50</v>
          </cell>
          <cell r="CA40" t="str">
            <v xml:space="preserve">(1) Apple's supplier code states that suppliers should perform periodic evaluations of the facilities and operations of their subcontractors and next-tier suppliers to ensure compliance with the code. 
Additionally, its supplier responsibility standards state that suppliers should conduct regular audits of third party employment agencies to ensure compliance with the code and standards. It also states that "supplier shall terminate its relationship with any third-party employment agency that is unwilling to correct a violation."
The company also discloses that it worked closely with suppliers that hire foreign workers to assess labor brokers who provide staff, including by implementing enhanced training on the supplier code and conducting worker interviews. 
The company does not disclose outcomes of the audits undertaken, such as a summary of audit outcomes or the number or percentage of agencies audited. 
(2) Apple discloses that it worked directly with labor agencies in sending countries in 2018 to train them on how to effectively deliver pre-departure orientation training to foreign migrant workers, in their primary language. It states that these agencies account for sending 15,000 foreign workers abroad cumulatively, each year. 
The company also discloses that it is a founding member of the Responsible Labor Initiative. </v>
          </cell>
          <cell r="CB40" t="str">
            <v xml:space="preserve">Apple (February 2019), "2018 statement on efforts to combat human trafficking and slavery in our business and supply chains," https://www.apple.com/euro/supplier-responsibility/i/generic/pdf/Apple-Combat-Human-Trafficking-and-Slavery-in-Supply-Chain-2018.pdf, p. 8. Accessed 9 September 2019. </v>
          </cell>
          <cell r="CC40">
            <v>75</v>
          </cell>
          <cell r="CD40">
            <v>30</v>
          </cell>
          <cell r="CE40">
            <v>30</v>
          </cell>
          <cell r="CF40">
            <v>15</v>
          </cell>
          <cell r="CG40" t="str">
            <v>(1) Apple's supplier code states that workers contracts must "clearly convey the conditions of employment in a language understood by the workers." Additionally, the company reports that suppliers and labor agents are provided with tools to make potential workers aware of their labor rights and the terms of employment during the hiring process. Suppliers and labor agents then provide new employees with pre-departure training on contract terms and conditions, working and living in the host country, and labor rights and protections during the journey. 
(2) Apple's supplier code prohibits suppliers from withholding workers' government-issued identification and travel documentation. Apple discloses an example where subcontractors withheld passports. It reports that the subcontractor was unwilling to comply with Apple's standards. Apple therefore worked with its supplier to remove the subcontractor and employ the subcontractor's employees, where possible. [The supplier also created a supply chain responsibility department and became a member of RBA.]
(3) Apple discloses that in in 2017 it identified two cases of underage labor in its supply chains (employees aged 14 and 15 years old). Apple ensured the two children were "transported home and enrolled in their school of choice, while continuing to receive wages from the supplier. Upon reaching legal working age, they will be offered a job at the supplier facility they departed, should they wish to return." This indicates positive outcomes for affected workers. 
However, the company does not provide a second example nor provides examples beyond remediating non-compliances, i.e., proactively ensuring vulnerable workers can access rights in the same way as other workers.</v>
          </cell>
          <cell r="CH40" t="str">
            <v>(1-2) *Apple (2019), "Supplier Code of Conduct," https://www.apple.com/euro/supplier-responsibility/i/generic/pdf/Apple-Supplier-Code-of-Conduct-January.pdf. Accessed 9 September 2019.
(1) Apple (2019) "Supplier Responsibility 2019 Progress Report", https://www.apple.com/uk/supplier-responsibility/pdf/GBEN_Apple_Supplier_Responsibility_2019_v2.pdf, p. 26. Accessed 10 September 2019. 
(2) Apple (2017), "Apple Supplier Responsibility 2017 Progress Report," https://www.apple.com/supplier-responsibility/pdf/Apple_SR_2017_Progress_Report.pdf, p. 8.
(2) Apple (2018), "Apple Supplier Responsibility 2018 Progress Report," https://www.apple.com/supplier-responsibility/pdf/Apple_SR_2018_Progress_Report.pdf, p. 18.</v>
          </cell>
          <cell r="CI40">
            <v>100</v>
          </cell>
          <cell r="CJ40">
            <v>25</v>
          </cell>
          <cell r="CK40">
            <v>25</v>
          </cell>
          <cell r="CL40">
            <v>25</v>
          </cell>
          <cell r="CM40">
            <v>25</v>
          </cell>
          <cell r="CN40" t="str">
            <v xml:space="preserve">(1) Apple reports that suppliers are required to train their workers on the human rights listed in the supplier code of conduct. It reports that this includes 17.3 million workers trained since 2007. 
(2) Apple reports that it has trained migrant workers in its supply chains on their rights before they leave their country of origin, in collaboration with the International Organization for Migration. It reports that the program includes topics on "workers' rights and responsibilities, contract terms, the culture of their new country of employment, and how to report illegal practices and abuse." These sessions were conducted in six locations and included workers from the Philippines, Indonesia, Nepal, and Vietnam. 
The company also discloses that one worker at a facility in China has become a member of the moral support team, which acts as a support network for employees where they can voice concerns to be discussed with management. 
(3) As a result of the employee forums described in (2), the company discloses that more than 100 cases were brought to management and workplace improvements were made. 
(4) See examples listed under (2). </v>
          </cell>
          <cell r="CO40" t="str">
            <v>(1) *Apple (February 2019), "2018 statement on efforts to combat human trafficking and slavery in our business and supply chains," https://www.apple.com/euro/supplier-responsibility/i/generic/pdf/Apple-Combat-Human-Trafficking-and-Slavery-in-Supply-Chain-2018.pdf, p. 8. Accessed 9 September 2019. 
(2) *Apple (February 2018), "2017 statement on efforts to combat human trafficking and slavery in our business and supply chains," https://www.apple.com/euro/supplier-responsibility/i/generic/pdf/Apple-Combat-Human-Trafficking-and-Slavery-in-Supply-Chain.pdf, p. 8. Accessed 16 September 2019. 
*Apple (February 2019), "2018 statement on efforts to combat human trafficking and slavery in our business and supply chains," p. 8.
*Apple (2018), "Supplier Responsibility 2018 Progress Report," https://images.apple.com/supplier-responsibility/pdf/Apple_SR_2018_Progress_Report.pdf, p. 15. Accessed 16 September 2019. [Note example is not included in newest modern slavery statement.]
(3) Apple (2018), "Supplier Responsibility 2018 Progress Report," p. 15.</v>
          </cell>
          <cell r="CP40">
            <v>0</v>
          </cell>
          <cell r="CQ40">
            <v>0</v>
          </cell>
          <cell r="CR40">
            <v>0</v>
          </cell>
          <cell r="CS40">
            <v>0</v>
          </cell>
          <cell r="CT40">
            <v>0</v>
          </cell>
          <cell r="CU40" t="str">
            <v>(1) Not disclosed. Apple's supplier responsibility standards state that suppliers must have a written policy on freedom of association, and have procedures and systems in place to implement this to adhere to the standards of applicable laws and regulations and the company's supply chain standards. However, the company does not provide further evidence of implementation and the company's supplier code of conduct limits freedom of association &amp; collective bargaining to "lawful" rights, implying compliance with local law only. 
(2) Not disclosed. 
(3) Not disclosed. Apple's supplier responsibility standards state that where "country law substantially restricts freedom of association, supplier shall allow alternative means for workers to individually and collectively engage with supplier." However, it does not disclose any examples of where this has taken place in its supply chains, or detail on how it ensures this is implemented. 
(4) Not disclosed.</v>
          </cell>
          <cell r="CV40" t="str">
            <v xml:space="preserve">Apple (2019), "Supplier Responsibility Standards", https://www.apple.com/euro/supplier-responsibility/i/generic/pdf/Apple-Supplier-Responsible-Standards.pdf, p. 12. </v>
          </cell>
          <cell r="CW40">
            <v>90</v>
          </cell>
          <cell r="CX40">
            <v>20</v>
          </cell>
          <cell r="CY40">
            <v>20</v>
          </cell>
          <cell r="CZ40">
            <v>20</v>
          </cell>
          <cell r="DA40">
            <v>20</v>
          </cell>
          <cell r="DB40">
            <v>10</v>
          </cell>
          <cell r="DC40" t="str">
            <v>(1) Apple reports that suppliers are required to establish grievance mechanisms for their workers to report concerns. It reports that such grievance processes must be effective and accessible and document step-by-step processes whereby complaints are reported, processed, and investigated. 
The company also state that after workers are interviewed during audits, they are given a phone number so that they have the opportunity to provide feedback to the team "including anything they consider to be unethical behaviour."
Apple also discloses that it continues to support the whistleblowing mechanism of the International Tin Association's International Tin Supply Chain Initiative (ITSCI), which allows people to voice concerns regarding minerals extraction, trade, or handling, in their local language. [The latter seems to be available to worker representatives also.]
(2) Apple's supplier responsibility standards state that suppliers "shall have documented processes by which to have a dialogue with workers about concerns, including the design and functioning of the grievance mechanism and specific grievances raised by workers." The company also states that to verify the effectiveness of supplier grievance channels, it interviews "numerous supplier employees during annual assessments in their local language without their managers present. 
Additionally, Apple discloses that it equips suppliers and labor agents with training to make prospective employees aware of their rights including available grievance channels and how to raise a concern. 
(3) Also see (2). Grievances made directly to Apple via the contact details distributed during audits will be processed by Apple. Apple discloses that in 2018, 36,000 calls were made to workers "to ensure that they were not retaliated against for sharing a concern." The purpose of this communciation channel is to ensure that workers are not retaliated against for speaking to auditors. 
Further, the company's supplier standards require suppliers to "have documented processes by which to have a dialogue with Workers about ... the design and functioning of the Grievance mechanism and specific Grievances raised by Workers."
(4) The company reports that in 2018, via the phone numbers provided to workers, 17 incidents (in relation to its supplier code and standards) were reported and investigated.
(5) Apple discloses that it "continues to support" the whistleblowing mechanism of the International Tin Association's International Tin Supply Chain Initiative, which allows grievances at mining level to be reported in local language. 
Apple further discloses that it funded the develop+DC11ment of an industry-wide grievance platform with the Responsible Minerals Initiative, and in cooperation with RMI, and "working in cooperation with industry, NGOs, and Third Party Audit programs." The platform aims to"increase transparency, consistency, and accountability in how public allegations involving smelters and refiners are identified, addressed, and resolved." 
No further details are disclosed, such as information as to whether grievances related to labor issues have been reported.</v>
          </cell>
          <cell r="DD40" t="str">
            <v>(1) *Apple (2019) "Supplier Responsibility 2019 Progress Report", https://www.apple.com/uk/supplier-responsibility/pdf/GBEN_Apple_Supplier_Responsibility_2019_v2.pdf, p. 24. Accessed 10 September 2019. 
* Apple (February 2019), "2018 statement on efforts to combat human trafficking and slavery in our business and supply chains," https://www.apple.com/euro/supplier-responsibility/i/generic/pdf/Apple-Combat-Human-Trafficking-and-Slavery-in-Supply-Chain-2018.pdf, p. 6. Accessed 9 September 2019.
(2) *Apple (2019), "Supplier Responsibility Standards", https://www.apple.com/euro/supplier-responsibility/i/generic/pdf/Apple-Supplier-Responsible-Standards.pdf, p. 34.  
*Apple (2019) "Supplier Responsibility 2019 Progress Report", p. 24 and 26.
(3-4) Apple (February 2019), "2018 statement on efforts to combat human trafficking and slavery in our business and supply chains," p. 6. 
(3) Apple, "Apple Supplier Responsibility Standards (Version: 4.5, Effective Date: January 1, 2019)," https://www.apple.com/supplier-responsibility/pdf/Apple-Supplier-Responsible-Standards.pdf, p. 39.
(5) * Apple (February 2019), "2018 statement on efforts to combat human trafficking and slavery in our business and supply chains," p. 5. 
* Apple, "2018 Conflict Minerals Report," https://www.apple.com/euro/supplier-responsibility/i/generic/pdf/Apple-Conflict-Minerals-Report.pdf, p. 13.</v>
          </cell>
          <cell r="DE40">
            <v>90</v>
          </cell>
          <cell r="DF40">
            <v>20</v>
          </cell>
          <cell r="DG40">
            <v>20</v>
          </cell>
          <cell r="DH40">
            <v>10</v>
          </cell>
          <cell r="DI40">
            <v>20</v>
          </cell>
          <cell r="DJ40">
            <v>20</v>
          </cell>
          <cell r="DK40" t="str">
            <v>Apple states that assessments may take multiple days and includes 500 criteria for assessing compliance with its supplier code of conduct. 
(1) The company reports that it randomly selects facilities for unannounced audits. 
(2) Apple discloses that specialized bonded labor audits include a review of suppliers' policies and procedures as to how suppliers monitor labor agencies, and a review of recruitment, payroll, disciplinary records, grievance systems, communication protocols, and dormitory management. It reports that over 50 document and record types are assessed. The company's labor and human rights assessment also includes a review of human resource documentation. 
(3) Apple reports that it conducts worker interviews as a part of its specialized bonded labor audits, with workers from a representative sample based on country of origin, labor agencies used, onboarding dates, work positions, shifts, and gender. The interviews are conducted without supplier management and in the native language of the worker. It is not clear whether interviews are conducted off-site. Standard labor and human rights assessment also include interviews with supplier employees. 
(4) Apple's supplier standards contain detailed requirements on conditions in dormitories and dining areas, and as audits are conducted to verify compliance with these standards, it can be assumed they cover these areas. It further provides an example of an audit that identified "lower-than-standard meal allowance and unacceptable dorm rules" which subsequently were corrected.
(5) [Apple states that it audits final asssembly manufacturers and may also go further down its supply chain to audit certain facilities based on geographic risk, previous audit performance, manufacturing process risk, and planned spend.] 
The company reports that in 2018 "279 third-party mineral smelter and refiner audits were conducted". Apple states that it requires smelters and refiners of tin, tantalum, tungsten, gold and cobalt in its supply chains to participate in independent third party audit programs. It reports that "in conformity with all material respects with the OECD Due Diligence Guidance for Responsible Supply Chains of Minerals from Conflict-Affected and High-Risk Areas, programs must include protocols on management systems for forced labor risks."</v>
          </cell>
          <cell r="DL40" t="str">
            <v xml:space="preserve">Note: Apple (2019) "Supplier Responsibility 2019 Progress Report", https://www.apple.com/uk/supplier-responsibility/pdf/GBEN_Apple_Supplier_Responsibility_2019_v2.pdf, p. 44. Accessed 10 September 2019. 
(1-3) *Apple (February 2019), "2018 statement on efforts to combat human trafficking and slavery in our business and supply chains," https://www.apple.com/euro/supplier-responsibility/i/generic/pdf/Apple-Combat-Human-Trafficking-and-Slavery-in-Supply-Chain-2018.pdf, p. 6. Accessed 9 September 2019. 
*Apple (2019) "Supplier Responsibility 2019 Progress Report", p. 54. 
(4) *Apple (2019), "Supplier Responsibility Standards", https://www.apple.com/euro/supplier-responsibility/i/generic/pdf/Apple-Supplier-Responsible-Standards.pdf, p. 49 and 51. 
*Apple (2017), "Apple Supplier Responsibility 2017 Progress Report," https://www.apple.com/supplier-responsibility/pdf/Apple_SR_2017_Progress_Report.pdf, p. 8.
(5) *Apple (2019) "Supplier Responsibility 2019 Progress Report", p. 3.
*Apple (2019), "Supplier Responsibility Standards", p. 84. </v>
          </cell>
          <cell r="DM40">
            <v>80</v>
          </cell>
          <cell r="DN40">
            <v>20</v>
          </cell>
          <cell r="DO40">
            <v>0</v>
          </cell>
          <cell r="DP40">
            <v>20</v>
          </cell>
          <cell r="DQ40">
            <v>20</v>
          </cell>
          <cell r="DR40">
            <v>20</v>
          </cell>
          <cell r="DS40" t="str">
            <v xml:space="preserve">(1) Apple reports that it has conducted 770 Apple-managed audits of suppliers in 2018. It also states that Apple-managed audits covered 93% of its direct supplier spend in 2018. 
(2) Not disclosed. 
(3) Apple disclose that it interviewed more than 44,000 supplier workers in 2018. 
(4) Apple reports that for its specialized bonded labor assessments, each audit includes an Apple employee and a third-party auditor. In its 2017 modern slavery statement, the company reports that its auditors are "trained to identify circumstances where a supplier may be providing false information or preventing access to critical documents." It also states that auditors receive training on its detailed audit requirements. 
(5) The company reports that specialized debt-bonded labor audits were conducted in Taiwan, Vietnam, Thailand, Japan, Singapore, Malaysia, and the United Arab Emirates, in 2018. 
It reports that labor and human rights assessments in 2018 found 26 core violations, which included 24 working hours falsification violations, two debt-bonded labor violations, and one underage labor violation. </v>
          </cell>
          <cell r="DT40" t="str">
            <v>(1) *Apple (2019) "Supplier Responsibility 2019 Progress Report", https://www.apple.com/uk/supplier-responsibility/pdf/GBEN_Apple_Supplier_Responsibility_2019_v2.pdf, p. 5. Accessed 10 September 2019. 
*Apple (February 2019), "2018 statement on efforts to combat human trafficking and slavery in our business and supply chains," https://www.apple.com/euro/supplier-responsibility/i/generic/pdf/Apple-Combat-Human-Trafficking-and-Slavery-in-Supply-Chain-2018.pdf, p. 6. Accessed 9 September 2019. 
(3) Apple (2019) "Supplier Responsibility 2019 Progress Report", p. 24.
(4-5) *Apple (February 2019), "2018 statement on efforts to combat human trafficking and slavery in our business and supply chains," p. 6.
*Apple (February 2018), "2017 statement on efforts to combat human trafficking and slavery in our business and supply chains," https://www.apple.com/euro/supplier-responsibility/i/generic/pdf/Apple-Combat-Human-Trafficking-and-Slavery-in-Supply-Chain.pdf, pp. 4-5. Accessed 16 September 2019. 
*Apple (2019) "Supplier Responsibility 2019 Progress Report", p. 56.</v>
          </cell>
          <cell r="DU40">
            <v>100</v>
          </cell>
          <cell r="DV40">
            <v>25</v>
          </cell>
          <cell r="DW40">
            <v>25</v>
          </cell>
          <cell r="DX40">
            <v>25</v>
          </cell>
          <cell r="DY40">
            <v>25</v>
          </cell>
          <cell r="DZ40" t="str">
            <v xml:space="preserve">(1) Apple reports that it partners with suppliers to develop corrective action plans. It reports that it may work with suppliers on the ground for the following months and providing them with tools and training to improve. 
(2) The company states that once the action plan has been completed, it conducts an on-site verification of improvements. 
(3) Apple reports that suppliers unwilling or unable to improve may be removed from its supply chains. The company also states that to date, 20 manufacturing facilities have been removed from its supply chains. 
(4) The company outlines the corrective action process for repayment of recruitment-related fees with its suppliers, when such a violation is identified through one of its specialized bonded labor audits. The supplier is notified of the violation; the supplier signs probation and repayment terms; the supplier submits a repayment plan to Apple for approval; the supplier makes the repayment to the worker; and a third-party auditor verifies the payment at the supplier site. </v>
          </cell>
          <cell r="EA40" t="str">
            <v xml:space="preserve">(1-2) Apple (2019) "Supplier Responsibility 2019 Progress Report", https://www.apple.com/uk/supplier-responsibility/pdf/GBEN_Apple_Supplier_Responsibility_2019_v2.pdf, pp. 44-45. Accessed 10 September 2019.  
(3) *Apple, "Supplier Responsibility", https://www.apple.com/uk/supplier-responsibility/. Accessed 10 September 2019. 
*Apple (February 2019), "2018 statement on efforts to combat human trafficking and slavery in our business and supply chains," https://www.apple.com/euro/supplier-responsibility/i/generic/pdf/Apple-Combat-Human-Trafficking-and-Slavery-in-Supply-Chain-2018.pdf, p. 3. Accessed 9 September 2019. 
(4) Apple (February 2019), "2018 statement on efforts to combat human trafficking and slavery in our business and supply chains," https://www.apple.com/euro/supplier-responsibility/i/generic/pdf/Apple-Combat-Human-Trafficking-and-Slavery-in-Supply-Chain-2018.pdf, p. 6. Accessed 9 September 2019. 
</v>
          </cell>
          <cell r="EB40">
            <v>1</v>
          </cell>
          <cell r="EC40">
            <v>12.5</v>
          </cell>
          <cell r="ED40">
            <v>12.5</v>
          </cell>
          <cell r="EE40" t="str">
            <v>N/A</v>
          </cell>
          <cell r="EF40" t="str">
            <v xml:space="preserve">(1) Apple states that for complaints submitted by workers who have been given Apple's details following an audit, its supplier responsibility team follow up within 24 hours. 
The company also states that it takes allegations concerning its suppliers from sources such as "news outlets, a supplier employee or an anonymous individual" very seriously and will conduct an investigation once a claim is verified. 
It states that where allegations take place deeper in its supply chains such as smelter and refiner level, it may work with civil society and government to address the allegation. 
Apple also discloses that if high risk issues are identified within its supply chains, it has "a process in place to follow up with independent third-party audit programs and relevant stakeholders to ensure that these incidents and allegations, including those pertaining to forced labor, are reported and addressed." It further states resolutions may involve personnel changes and overhauls in supply chain due diligence processes.
The company does not provide further detail on the teams responsible, the step by step process for responding to an allegation, or engagement with affected stakeholders.
Finally, Apple states that it has developed Remediation Guidelines for Victims of Exploitation in Extended Minerals Supply Chain following a roadmapping process developed with the IOM. It reports that the guidelines are informed by the UN Guiding Principles and outline step by step approaches to address and remedy issues, but does not disclose further details. </v>
          </cell>
          <cell r="EG40" t="str">
            <v xml:space="preserve">*Apple (February 2019), "2018 statement on efforts to combat human trafficking and slavery in our business and supply chains," https://www.apple.com/euro/supplier-responsibility/i/generic/pdf/Apple-Combat-Human-Trafficking-and-Slavery-in-Supply-Chain-2018.pdf, p. 6 and 8. Accessed 9 September 2019. 
*Apple (2019) "Supplier Responsibility 2019 Progress Report", https://www.apple.com/uk/supplier-responsibility/pdf/GBEN_Apple_Supplier_Responsibility_2019_v2.pdf, pp. 52. Accessed 10 September 2019.  
*Apple (February 2018), "2017 statement on efforts to combat human trafficking and slavery in our business and supply chains," https://www.apple.com/euro/supplier-responsibility/i/generic/pdf/Apple-Combat-Human-Trafficking-and-Slavery-in-Supply-Chain.pdf, p. 8. Accessed 16 September 2019. </v>
          </cell>
          <cell r="EH40" t="str">
            <v>Allegation regarding intimidation and threats, abuse of vulnerability, and excessive overhours (Oct 2018)
Summary: An investigation by SACOM alleges that students were forced to work on Apple's production lines at supplier Quanta, the exclusive manufacturer of the Apple Watch Series 4. SACOM interviewed 28 students who were working at the factory in Chongqing. All students were asked by SACOM whether they voluntarily applied to work at Quanta, and all answered no. The workers reported that they were warned that they would not be able to graduate if they did not complete the internship, even though the internship was irrelevant to their subject of study. It is alleged that the students worked 12 hours a day, and night shifts. 
Sources:
* The Guardian, "'We are like robots': Apple investigates Chinese factory using forced student labour", accessed 22 July 2019, https://www.theguardian.com/technology/2018/oct/30/we-are-like-robots-apple-investigates-chinese-factory-using-forced-student-labour
* SACOM, "Apple Watch Series 4: still failed to protect teenage student workers", accessed 22 July 2019, http://sacom.hk/wp-content/uploads/2018/10/Apple-Watch-Series-4-Still-Failed-to-Protect-Teenage-Student-Workers.pdf
*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v>
          </cell>
          <cell r="EI40">
            <v>0</v>
          </cell>
          <cell r="EJ40">
            <v>0</v>
          </cell>
          <cell r="EK40">
            <v>0</v>
          </cell>
          <cell r="EL40" t="str">
            <v xml:space="preserve">(2) Not disclosed. It is reported that the company immediately launched an investigation into its supply chains following the allegation. Apple also stated that it had audited the factory three times between March and June but had not found student interns working on their products at that time. It is not clear that it has engaged with the affected stakeholders. 
(3) Not disclosed. 
(4) Not disclosed. </v>
          </cell>
          <cell r="EM40" t="str">
            <v>* CNN, "Apple investigates report that Chinese students were forced to make its watches," accessed 22 July 2019, https://edition.cnn.com/2018/10/29/tech/apple-supply-chain-china/index.html
* Company response to SACOM, accessed 22 July 2019, http://sacom.hk/2018/11/05/statement-regarding-apples-prompt-reaction-to-sacoms-research/</v>
          </cell>
        </row>
        <row r="41">
          <cell r="A41" t="str">
            <v>Applied Materials Inc.</v>
          </cell>
          <cell r="B41">
            <v>56.408190000000005</v>
          </cell>
          <cell r="C41" t="str">
            <v>United States</v>
          </cell>
          <cell r="D41" t="str">
            <v>North America</v>
          </cell>
          <cell r="E41">
            <v>2018</v>
          </cell>
          <cell r="F41" t="str">
            <v>Yes</v>
          </cell>
          <cell r="G41" t="str">
            <v>NAS:AMAT</v>
          </cell>
          <cell r="H41">
            <v>100</v>
          </cell>
          <cell r="I41">
            <v>100</v>
          </cell>
          <cell r="J41" t="str">
            <v>In its Statement Under the California Transparency in Supply Chains Act, Applied Materials states that it is "unequivocally opposed to slavery and human trafficking".</v>
          </cell>
          <cell r="K41" t="str">
            <v>*Applied Materials (updated 9 April 2018), "Applied Materials’ Statement under the
California Transparency in Supply Chains Act", http://www.appliedmaterials.com/files/ca-transparency.pdf.</v>
          </cell>
          <cell r="L41">
            <v>90</v>
          </cell>
          <cell r="M41">
            <v>10</v>
          </cell>
          <cell r="N41">
            <v>20</v>
          </cell>
          <cell r="O41">
            <v>20</v>
          </cell>
          <cell r="P41">
            <v>20</v>
          </cell>
          <cell r="Q41">
            <v>20</v>
          </cell>
          <cell r="R41" t="str">
            <v xml:space="preserve">(1) [The company states in its Standards of Business Conduct, which apply to both employees and suppliers, that it prohibits the use of child labor, forced labor and discrimination. However, it does not refer to freedom of association and the right to collective bargaining.] In its California Transparency in Supply Chains Act disclosure it states that it "requires" all of its supply chains to comply with these standards as well as the RBA Code which limits the right to freedom of association and collective bargaining to compliance with law. In addition, it states in its CSR Report that it "requires" 80 % of its first-tier suppliers to adhere to the RBA Code of Conduct.
(2) Yes. Home &gt;  Corporate Responsibility  &gt;  Sustainability &gt;  RBA  [this code provides a link to RBA code 6.0].
(3) The company uses the RBA Code of Conduct, which is reviewed every three years and includes input from RBA members and external stakeholders, as its supplier code of conduct.
(4) The company states in its California Transparency in Supply Chains Act disclosure that a reminder of its compliance requirements is email to its suppliers annually, along with a copy of the Standards of Business Conduct and the RBA Code.
(5) The company uses the RBA code version 6, which includes a requirement to cascade standards. </v>
          </cell>
          <cell r="S41" t="str">
            <v>(1)-(4)*Applied Materials (undated), "Standards of Business Conduct", https://secure.ethicspoint.com/domain/media/en/gui/35035/standards.pdf, p. 7 and 23.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17.
(5) Applied Materials (undated), "2018 Additional Disclosure", https://www.business-humanrights.org/en/knowthechain-ict-company-disclosure. Accessed 6 September 2019.</v>
          </cell>
          <cell r="T41">
            <v>50</v>
          </cell>
          <cell r="U41">
            <v>50</v>
          </cell>
          <cell r="V41">
            <v>0</v>
          </cell>
          <cell r="W41" t="str">
            <v xml:space="preserve">(1) The company states that its "Global Supply Chain Organization (GSC) manages supplier relationships, develops supply chain capability and requires our suppliers to operate in an ethical, responsible and legal manner". In its 2018 Additional Disclosure the company states that this organisation is "focused on managing our suppliers, including assessing the supplier business practices and operations, relaying business requirements and establishing expectations for adhering to the RBA Code of Conduct [which includes forced labor]." It further notes that the Global Supply Chain Organization "works with [its] suppliers daily to ensure that sounds and responsible practices are being adhered to."
(2) Not disclosed. The company states that it has implemented an Enterprise Risk Management program which is overseen by the Board's Audit Committee and that identified risks are presented to the full Board. It states that the program focuses on "the most significant risks facing the company, including strategic, operational, financial, legal and compliance risks". However it does not explicitly include forced labor as one such risk or disclose oversight of supply chain policies. </v>
          </cell>
          <cell r="X41" t="str">
            <v>(1)-(2) *Applied Materials (undated), "Leadership", http://www.appliedmaterials.com/company/about/leadership#executives. Accessed 27 August 2019.
*Applied Materials (undated), "Committee Composition", http://www.appliedmaterials.com/company/investor-relations/governance/committee-composition. Accessed 27 August 2019. 
*Applied Materials (undated), "Applied Materials CSR Report 2018", http://www.appliedmaterials.com/files/2018_csr_rev2.pdf, p. 6 and 17.
* Applied Materials, 2018 Additional Disclosure, https://www.business-humanrights.org/sites/default/files/2018-04%20KTC%20ICT_Applied%20Response.xlsx, accessed 23 October 2019.</v>
          </cell>
          <cell r="Y41">
            <v>30</v>
          </cell>
          <cell r="Z41">
            <v>15</v>
          </cell>
          <cell r="AA41">
            <v>15</v>
          </cell>
          <cell r="AB41">
            <v>0</v>
          </cell>
          <cell r="AC41" t="str">
            <v xml:space="preserve">(1) The company states in its California Transparency in Supply Chains Act that web-based training is provided to its own employees and to key suppliers on its Standards of Business Conduct and on the RBA Code. It states that this training includes guidance on raising concerns through its global business ethics helplines. However, it does not specify which employees are included in the training.
(2) See (1). However, the company does not disclose the percentage of first tier suppliers trained.
(3) Not disclosed. </v>
          </cell>
          <cell r="AD41" t="str">
            <v>(1)-(3) *Applied Materials (updated 9 April 2018), "Applied Materials’ Statement under the
California Transparency in Supply Chains Act", http://www.appliedmaterials.com/files/ca-transparency.pdf.
*Applied Materials (undated), "Applied Materials CSR Report 2018", http://www.appliedmaterials.com/files/2018_csr_rev2.pdf, p. 6 and 17.</v>
          </cell>
          <cell r="AE41">
            <v>25</v>
          </cell>
          <cell r="AF41">
            <v>0</v>
          </cell>
          <cell r="AG41">
            <v>25</v>
          </cell>
          <cell r="AH41" t="str">
            <v xml:space="preserve">(1) Not disclosed. The company states on its Society page that it interacts with government officials, elected representatives and candidates "to advocate for the company, its stakeholders and the business and trade associations to which we belong". It states that these initiatives are led by the Government Affairs group which aims "to help shape public policy on issues that affect our business and to increase opportunities across the entire industry". However it does not disclose efforts related to forced labor in its supply chains.
(2) The company states it is a full member of the RBA. However, it does not disclose how it actively participates in this initiative. </v>
          </cell>
          <cell r="AI41" t="str">
            <v xml:space="preserve">(1)-(2) *Applied Materials (undated), "Society", http://www.appliedmaterials.com/company/corporate-responsibility/society. Accessed 27 August 2019.
</v>
          </cell>
          <cell r="AJ41">
            <v>50</v>
          </cell>
          <cell r="AK41">
            <v>0</v>
          </cell>
          <cell r="AL41">
            <v>25</v>
          </cell>
          <cell r="AM41">
            <v>25</v>
          </cell>
          <cell r="AN41">
            <v>0</v>
          </cell>
          <cell r="AO41" t="str">
            <v>(1) Not disclosed.
(2) In its Specialized Disclosure Report, Applied Materials discloses a list of smelters and refiners, including names and countries, of 3TG that are potentially used in its supply chains. It states on its sustainability page that it conforms with the OECD’s Due Diligence Guidance for Responsible Supply Chains of Minerals from Conflict-Affected and High-Risk Areas and publishes a list of qualified smelters/refiners through industry validation schemes and that along with other RBA members it has been a partner in the Responsible Minerals Initiative (RMI) since its inception. 
(3) It further includes a list of potential countries of origin of the raw materials 3TG.
(4) Not disclosed.</v>
          </cell>
          <cell r="AP41" t="str">
            <v xml:space="preserve">(1) *Applied Materials (undated), "Applied Materials CSR Report 2018", http://www.appliedmaterials.com/files/2018_csr_rev2.pdf, p. 18. 
(2)-(4)*Applied Materials (undated), "Specialized Disclosure Report", http://services.corporate-ir.net/SEC.Enhanced/SecCapsule.aspx?c=112059&amp;fid=16288403.
*Applied Materials (undated), "Sustainability", http://www.appliedmaterials.com/company/corporate-responsibility/sustainability. Accessed 28 August 2019. </v>
          </cell>
          <cell r="AQ41">
            <v>25</v>
          </cell>
          <cell r="AR41">
            <v>25</v>
          </cell>
          <cell r="AS41">
            <v>0</v>
          </cell>
          <cell r="AT41" t="str">
            <v>(1) 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However, it does not disclose a risk assessment that looks beyond the three suppliers / one customer.
(2) Not disclosed.</v>
          </cell>
          <cell r="AU41" t="str">
            <v>(1)-(2) *Applied Materials (undated), "Applied Materials CSR Report 2018", http://www.appliedmaterials.com/files/2018_csr_rev2.pdf, p. 17.</v>
          </cell>
          <cell r="AV41">
            <v>12.5</v>
          </cell>
          <cell r="AW41">
            <v>12.5</v>
          </cell>
          <cell r="AX41">
            <v>0</v>
          </cell>
          <cell r="AY41">
            <v>0</v>
          </cell>
          <cell r="AZ41">
            <v>0</v>
          </cell>
          <cell r="BA41" t="str">
            <v>(1) The company discloses that its "conflict minerals compliance program together with our related investigative processes and efforts have been developed in conjunction with reference to the 3rd edition of the OECD Due Diligence Guidance for Responsible Supply Chains of Minerals." It discloses the number of smelters in its supply chains which are conformant with RMAP [, which includes some assessment of forced labor risks.] It does not disclose further detail as to how it addresses forced labor risks specifically at raw material level. 
(2-4) Not disclosed.</v>
          </cell>
          <cell r="BB41" t="str">
            <v>(1)-(4) *Applied Materials (undated), "Applied Materials CSR Report 2018", http://www.appliedmaterials.com/files/2018_csr_rev2.pdf.</v>
          </cell>
          <cell r="BC41">
            <v>0</v>
          </cell>
          <cell r="BD41">
            <v>0</v>
          </cell>
          <cell r="BE41" t="str">
            <v>Not disclosed. In its 2018 additional disclosure it states that suppliers are being assessed prior to entering into contract but it is unclear whether this risk analysis covers forced labor.</v>
          </cell>
          <cell r="BF41" t="str">
            <v>*Applied Materials (undated), "Applied Materials CSR Report 2018", http://www.appliedmaterials.com/files/2018_csr_rev2.pdf.</v>
          </cell>
          <cell r="BG41">
            <v>15</v>
          </cell>
          <cell r="BH41">
            <v>15</v>
          </cell>
          <cell r="BI41">
            <v>0</v>
          </cell>
          <cell r="BJ41">
            <v>0</v>
          </cell>
          <cell r="BK41" t="str">
            <v>(1) Pursuant to 1.2(1), Applied Materials states that it requires the top 80% spend of its suppliers to adhere to the RBA Code of Conduct and that this requirement is incorporated into its Global Supplier Agreement. However, the RBA code limits the right to freedom of association and collective bargaining to conformance with local law. The company does not disclose the language of these contracts.
(2) Not disclosed. See (1). However it is not clear that this percentage refers to contracts which include the RBA code. 
(3) Not disclosed.</v>
          </cell>
          <cell r="BL41" t="str">
            <v>(1)-(3) *Applied Materials (undated), "Applied Materials CSR Report 2018", http://www.appliedmaterials.com/files/2018_csr_rev2.pdf, p. 17.</v>
          </cell>
          <cell r="BM41">
            <v>0</v>
          </cell>
          <cell r="BN41">
            <v>0</v>
          </cell>
          <cell r="BO41">
            <v>0</v>
          </cell>
          <cell r="BP41">
            <v>0</v>
          </cell>
          <cell r="BQ41" t="str">
            <v>(1)-(3) Not disclosed.</v>
          </cell>
          <cell r="BR41" t="str">
            <v>(1)-(3) *Applied Materials (undated), "Applied Materials CSR Report 2018", http://www.appliedmaterials.com/files/2018_csr_rev2.pdf.</v>
          </cell>
          <cell r="BS41">
            <v>75</v>
          </cell>
          <cell r="BT41">
            <v>50</v>
          </cell>
          <cell r="BU41">
            <v>25</v>
          </cell>
          <cell r="BV41" t="str">
            <v>(1)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evidence of fees reimbursed to workers in its supply chains.</v>
          </cell>
          <cell r="BW41" t="str">
            <v>(1)-(2) *Applied Materials (undated), "Applied Materials CSR Report 2018", http://www.appliedmaterials.com/files/2018_csr_rev2.pdf.</v>
          </cell>
          <cell r="BX41">
            <v>50</v>
          </cell>
          <cell r="BY41">
            <v>0</v>
          </cell>
          <cell r="BZ41">
            <v>50</v>
          </cell>
          <cell r="CA41" t="str">
            <v xml:space="preserve">(1) Not disclosed. Applied Materials states that it uses the RBA's Validated Assessment Program (VAP). However, it does not disclose whether it uses this to assess labor agents used by suppliers.
(2) Applied Materials states that it is collaborating with one of its customers to conduct a "multi-step assessment of Forced Labor and Bonded Labor (FLBL) risks in the supply chain". It states that this project focuses on the supply chains of three of its Asia-based suppliers to assess the suppliers' foreign or migrant worker hiring practices. It states that this process consists of an evaluation of the suppliers' policies and procedures around hiring foreign or migrant workers, mapping their journeys, assessing the hiring practices revealed by this mapping process and evaluating the development and execution of a corrective action plan to address gaps identifed. It also states that the process includes the provision of "structured, clear training" to those responsible for hiring on the RBA Code of Conduct. </v>
          </cell>
          <cell r="CB41" t="str">
            <v>(1)-(2)*Applied Materials (undated), "Applied Materials CSR Report 2018", http://www.appliedmaterials.com/files/2018_csr_rev2.pdf, p. 17.</v>
          </cell>
          <cell r="CC41">
            <v>30</v>
          </cell>
          <cell r="CD41">
            <v>15</v>
          </cell>
          <cell r="CE41">
            <v>15</v>
          </cell>
          <cell r="CF41">
            <v>0</v>
          </cell>
          <cell r="CG41" t="str">
            <v>(1) The company uses the RBA Code (version 6.0), which requires that workers must be provided with a written employment agreement in their native language prior to the worker departing from his or her country of origin. However, it does not disclose details on the implementation of this policy.
(2) The company uses the RBA Code (version 6.0), which prohibits passport retention and restrictions on workers’ freedom of movement. However, it does not disclose details on the implementation of this policy.
(3) Not disclosed.</v>
          </cell>
          <cell r="CH41" t="str">
            <v>(1)-(3)*Applied Materials (undated), "Applied Materials CSR Report 2018", http://www.appliedmaterials.com/files/2018_csr_rev2.pdf, p. 17.</v>
          </cell>
          <cell r="CI41">
            <v>12.5</v>
          </cell>
          <cell r="CJ41">
            <v>12.5</v>
          </cell>
          <cell r="CK41">
            <v>0</v>
          </cell>
          <cell r="CL41">
            <v>0</v>
          </cell>
          <cell r="CM41">
            <v>0</v>
          </cell>
          <cell r="CN41" t="str">
            <v>(1) The company uses the RBA code version 6.0, which requires the supplier to communicate its “policies, practices, expectations and performance to workers” and other stakeholders. No further detail is disclosed, such as whether this must include training for workers.
(2)-(4) Not disclosed.</v>
          </cell>
          <cell r="CO41" t="str">
            <v>(1)-(4) *Applied Materials (undated), "Applied Materials CSR Report 2018", http://www.appliedmaterials.com/files/2018_csr_rev2.pdf.</v>
          </cell>
          <cell r="CP41">
            <v>0</v>
          </cell>
          <cell r="CQ41">
            <v>0</v>
          </cell>
          <cell r="CR41">
            <v>0</v>
          </cell>
          <cell r="CS41">
            <v>0</v>
          </cell>
          <cell r="CT41">
            <v>0</v>
          </cell>
          <cell r="CU41" t="str">
            <v>(1)-(4) Not disclosed.</v>
          </cell>
          <cell r="CV41" t="str">
            <v>(1)-(4)*Applied Materials (undated), "Applied Materials CSR Report 2018", http://www.appliedmaterials.com/files/2018_csr_rev2.pdf.</v>
          </cell>
          <cell r="CW41">
            <v>0</v>
          </cell>
          <cell r="CX41">
            <v>0</v>
          </cell>
          <cell r="CY41">
            <v>0</v>
          </cell>
          <cell r="CZ41">
            <v>0</v>
          </cell>
          <cell r="DA41">
            <v>0</v>
          </cell>
          <cell r="DB41">
            <v>0</v>
          </cell>
          <cell r="DC41" t="str">
            <v>(1) Not disclosed. The company states in its Standards of Business Conduct that as part of its Global Ethics and Compliance Program it has established a 24-hour Ethics Hotline. The standards apply to both employees and suppliers. However, it does not state that they apply to suppliers' workers and so, it is unclear whether the hotline itself is open to suppliers' workers. In its Statement Under the California Transparency in Supply Chains Act however it states that complaints may be made to its ethicsline which indicated that it intends its ethicsline to be open to complaints relating to forced labor. However the company does not provide a publicly available link to its mechanism, therefore it seems that external stakeholders such as labor NGOs and worker organisations cannot access the mechanism.
(2) Not disclosed. While it gives a number of country-specific phone numbers, it does not explicitly state that the mechanism is open to workers in its supply chain and it does not disclose on what basis complaints may be made. The company also states that "certain countries have restrictions on reporting to the Ethics Hotline".
(3)-(5) Not disclosed.</v>
          </cell>
          <cell r="DD41" t="str">
            <v xml:space="preserve">(1)-(5)*Applied Materials (undated), "Standards of Business Conduct", https://secure.ethicspoint.com/domain/media/en/gui/35035/standards.pdf, p. 41.
*Applied Materials (updated 9 April 2018), "Applied Materials’ Statement under the
California Transparency in Supply Chains Act", http://www.appliedmaterials.com/files/ca-transparency.pdf. </v>
          </cell>
          <cell r="DE41">
            <v>30</v>
          </cell>
          <cell r="DF41">
            <v>0</v>
          </cell>
          <cell r="DG41">
            <v>10</v>
          </cell>
          <cell r="DH41">
            <v>10</v>
          </cell>
          <cell r="DI41">
            <v>10</v>
          </cell>
          <cell r="DJ41">
            <v>0</v>
          </cell>
          <cell r="DK41" t="str">
            <v>Applied Materials states in its CSR report that it uses the RBA's Validated Audit Process (VAP) to audit 25% of its high risk suppliers. It states that this process is conducted by independent auditors and includes "a thorough document review, interviews with management and employees, and a visual site survey over the course of two to five days".
(1) Not disclosed. 
(2) The company discloses that 80% of its top suppliers by spend are required to complete self-assessment questionaires which are managed and evaluated by an independent third party. It states that monitoring includes a "thorough document review." However, it does not disclose whether this includes a review of wage slips, information on labor recruiters, contracts, etc. [It also discloses using the RBA’s VAP, which includes a review of relevant documents, such as working hour records, payroll, deductions and benefits. However the company did not provide evidence of use of VAP in the past year.]
(3) It states that monitoring includes interviews with workers. However, it does not disclose whether interviews take place off-site. [The company disclosed using the RBA’s VAP, which includes worker interviews in local languages but does not require that interviews with workers be held off-site. However the company did not provide evidence of use of VAP in the past year.]
(4) It discloses that monitoring includes a " visual site survey over the course of two to five days," but it does not state that this includes associated worker housing. [The company discloses using the RBA’s VAP, which includes visits to associated production facilities, and related worker housing (including dormitories, hostels and any off-site housing of workers/migrant workers). However the company did not provide evidence of use of VAP in the past year.]
(5) Not disclosed.</v>
          </cell>
          <cell r="DL41" t="str">
            <v>Notes: Applied Materials (undated), "Applied Materials CSR Report 2018", http://www.appliedmaterials.com/files/2018_csr_rev2.pdf, p. 17. 
(2)-(4) "Applied Materials CSR Report 2018", p. 17.</v>
          </cell>
          <cell r="DM41">
            <v>0</v>
          </cell>
          <cell r="DN41">
            <v>0</v>
          </cell>
          <cell r="DO41">
            <v>0</v>
          </cell>
          <cell r="DP41">
            <v>0</v>
          </cell>
          <cell r="DQ41">
            <v>0</v>
          </cell>
          <cell r="DR41">
            <v>0</v>
          </cell>
          <cell r="DS41" t="str">
            <v>(1) Not disclosed. Applied Materials states that the top 80% spend of its suppliers are required to complete a self-assessment to assess their compliance with the RBA Code of Conduct annually. It also states in its CSR report that 25% of its high-risk suppliers complete an audit in accordance with the RBA's Validated Assessment Program (VAP). However, it does not disclose the percentage of overall suppliers which its high risk suppliers makes up and it did not provide evidence of use of VAP in the past year.
(2) Not disclosed.
(3) Not disclosed. Applied Materials discloses that it uses the RBA's VAP audits, but does not provide further details on what they contain in relation to worker interviews, nor provide evidence of use of VAP in the past year.
(4) Not disclosed. It states that self-assessments are managed by a third party who also evaluates suppliers' responses and works with the company's team to identify high-risk suppliers. However, it does not disclose details on the expertise of auditors to detect forced labor risks. [It also states that for 25% of its high risk suppliers, the RBA's VAP is conducted by independent auditors. VAP conducts audits using an RBA approved audit firm with qualified auditors, with further quality assurance and verification undertaken by RBA. However the company did not provide evidence of use of VAP in the past year.]
(5) Not disclosed.</v>
          </cell>
          <cell r="DT41" t="str">
            <v xml:space="preserve">(1)-(5)*Applied Materials (undated), "Sustainability", http://www.appliedmaterials.com/company/corporate-responsibility/sustainability. Accessed 28 August 2019. 
*Applied Materials (undated), "Applied Materials CSR Report 2018", http://www.appliedmaterials.com/files/2018_csr_rev2.pdf, p. 17. 
</v>
          </cell>
          <cell r="DU41">
            <v>37.5</v>
          </cell>
          <cell r="DV41">
            <v>12.5</v>
          </cell>
          <cell r="DW41">
            <v>25</v>
          </cell>
          <cell r="DX41">
            <v>0</v>
          </cell>
          <cell r="DY41">
            <v>0</v>
          </cell>
          <cell r="DZ41" t="str">
            <v>(1) The company states in its CSR report that when non-compliance issues are identified in the process of an audit, suppliers are expected to implement a corrective action plan. It does not provide further detail. [The company uses the RBA’s Validated Audit Process (VAP), which includes corrective action plans with elements such as policy/procedure changes and training. However it does not provide evidence of the use of VAP for supplier audits in the past year.]
(2) The company discloses that corrective actions will be tracked to closure by a third-party audit firm, with the RBA and its members' oversight. 
(3) Not disclosed. The company states in its Statement under the California Transparency in Supply Chains Act that it has internal accountability standards in place in the case of a supplier failing to meet company policies against forced labor and human trafficking. It states that in such a case, agreements with suppliers include a termination provision for non-compliance. However, the company does not disclose that termination will occur only where suppliers do not implement corrective actions to remedy the violations.  
(4) Not disclosed.</v>
          </cell>
          <cell r="EA41" t="str">
            <v xml:space="preserve">(1)-(4)*Applied Materials (undated), "Applied Materials CSR Report 2018", http://www.appliedmaterials.com/files/2018_csr_rev2.pdf, p. 17.
*Applied Materials (updated 9 April 2018), "Applied Materials’ Statement under the
California Transparency in Supply Chains Act", http://www.appliedmaterials.com/files/ca-transparency.pdf. </v>
          </cell>
          <cell r="EB41">
            <v>0</v>
          </cell>
          <cell r="EC41">
            <v>0</v>
          </cell>
          <cell r="ED41">
            <v>0</v>
          </cell>
          <cell r="EE41">
            <v>0</v>
          </cell>
          <cell r="EF41" t="str">
            <v>(1) Not disclosed. The company states that where a complaint is made through its ethics helpline it conducts an internal investigation and implements corrective actions "where warranted". However, it does not disclose the details of this process, and the helpline does not seem to be open to suppliers' workers and their representatives.
(2) Not disclosed.</v>
          </cell>
          <cell r="EG41" t="str">
            <v xml:space="preserve">(1)-(2) *Applied Materials (updated 9 April 2018), "Applied Materials’ Statement under the
California Transparency in Supply Chains Act", http://www.appliedmaterials.com/files/ca-transparency.pdf. </v>
          </cell>
          <cell r="EH41" t="str">
            <v>N/A</v>
          </cell>
          <cell r="EI41" t="str">
            <v>N/A</v>
          </cell>
          <cell r="EJ41" t="str">
            <v>N/A</v>
          </cell>
          <cell r="EK41" t="str">
            <v>N/A</v>
          </cell>
          <cell r="EL41" t="str">
            <v>N/A</v>
          </cell>
          <cell r="EM41" t="str">
            <v>N/A</v>
          </cell>
        </row>
        <row r="42">
          <cell r="A42" t="str">
            <v>Arista Networks Inc.</v>
          </cell>
          <cell r="B42">
            <v>20.16262</v>
          </cell>
          <cell r="C42" t="str">
            <v>United States</v>
          </cell>
          <cell r="D42" t="str">
            <v>North America</v>
          </cell>
          <cell r="E42">
            <v>2020</v>
          </cell>
          <cell r="F42" t="str">
            <v>No</v>
          </cell>
          <cell r="G42" t="str">
            <v>NYS:ANET</v>
          </cell>
          <cell r="H42" t="str">
            <v>n/a</v>
          </cell>
          <cell r="I42" t="str">
            <v>n/a</v>
          </cell>
          <cell r="J42" t="str">
            <v>n/a</v>
          </cell>
          <cell r="K42" t="str">
            <v>n/a</v>
          </cell>
          <cell r="L42">
            <v>10</v>
          </cell>
          <cell r="M42">
            <v>10</v>
          </cell>
          <cell r="N42" t="str">
            <v>n/a</v>
          </cell>
          <cell r="O42" t="str">
            <v>n/a</v>
          </cell>
          <cell r="P42" t="str">
            <v>n/a</v>
          </cell>
          <cell r="Q42" t="str">
            <v>n/a</v>
          </cell>
          <cell r="R42" t="str">
            <v>(1) The company notes that its suppliers are expected to meet certain requirements, including the EICC Code of Conduct. On the same page, the company links to RBA Code of Conduct 6.0. The RBA code covers forced labor, child labor, and discrimination. However, the code limits the right to freedom of association and collective bargaining to conformance with local law.</v>
          </cell>
          <cell r="S42" t="str">
            <v>(1) Arista Networks, "Responsible Supply Chains", https://www.arista.com/en/company/sustainability. Accessed 11 October 2019.</v>
          </cell>
          <cell r="T42">
            <v>0</v>
          </cell>
          <cell r="U42">
            <v>0</v>
          </cell>
          <cell r="V42">
            <v>0</v>
          </cell>
          <cell r="W42" t="str">
            <v xml:space="preserve">(1) Not disclosed. Arista Networks does not disclose whether it has a committee, team, program, or officer responsible for implementing supply chain policies that address forced labor and human trafficking. 
(2) Not disclosed. Arista Networks does not disclose whether a board member or committee has oversight of its supply chain policies that address forced labor and human trafficking. </v>
          </cell>
          <cell r="X42" t="str">
            <v>Arista Networks, "Responsible Supply Chains", https://www.arista.com/en/company/sustainability. Accessed 11 October 2019.</v>
          </cell>
          <cell r="Y42" t="str">
            <v>n/a</v>
          </cell>
          <cell r="Z42" t="str">
            <v>n/a</v>
          </cell>
          <cell r="AA42" t="str">
            <v>n/a</v>
          </cell>
          <cell r="AB42" t="str">
            <v>n/a</v>
          </cell>
          <cell r="AC42" t="str">
            <v>n/a</v>
          </cell>
          <cell r="AD42" t="str">
            <v>n/a</v>
          </cell>
          <cell r="AE42">
            <v>25</v>
          </cell>
          <cell r="AF42">
            <v>0</v>
          </cell>
          <cell r="AG42">
            <v>25</v>
          </cell>
          <cell r="AH42" t="str">
            <v>(1) Not disclosed.
(2) Arista Networks discloses that it is a member of the Electronic Industry Citizenship Coalition but does not disclose further detail on its level of engagement. The company also reports that it is a member of the Responsible Minerals Initiative. However, it does not disclose how it actively participates in either initiative to address forced labor risks.</v>
          </cell>
          <cell r="AI42" t="str">
            <v xml:space="preserve">(2) Arista Networks, "Sustainability", https://www.arista.com/en/company/sustainability. Accessed 24 September 2019. </v>
          </cell>
          <cell r="AJ42">
            <v>0</v>
          </cell>
          <cell r="AK42">
            <v>0</v>
          </cell>
          <cell r="AL42" t="str">
            <v>n/a</v>
          </cell>
          <cell r="AM42" t="str">
            <v>n/a</v>
          </cell>
          <cell r="AN42">
            <v>0</v>
          </cell>
          <cell r="AO42" t="str">
            <v xml:space="preserve">(1) Not disclosed. Arista Networks does not disclose the names and addresses of its first-tier suppliers. 
(4) Not disclosed. Arista Networks does not provide data points on its suppliers' workforce. </v>
          </cell>
          <cell r="AP42" t="str">
            <v xml:space="preserve">Arista Networks, "Sustainability", https://www.arista.com/en/company/sustainability. Accessed 24 September 2019. </v>
          </cell>
          <cell r="AQ42">
            <v>0</v>
          </cell>
          <cell r="AR42">
            <v>0</v>
          </cell>
          <cell r="AS42">
            <v>0</v>
          </cell>
          <cell r="AT42" t="str">
            <v xml:space="preserve">(1) Not disclosed. The company notes that it uses the EICC (now RBA) supplier self-assessments to assess risks at its suppliers. However, it does not describe a more comprehensive approach to assessing forced labor risks across its supply chains.
(2) Not disclosed. </v>
          </cell>
          <cell r="AU42" t="str">
            <v>(1) Arista Networks, "Responsible Supply Chains", https://www.arista.com/en/company/sustainability. Accessed 11 October 2019.</v>
          </cell>
          <cell r="AV42">
            <v>0</v>
          </cell>
          <cell r="AW42" t="str">
            <v>n/a</v>
          </cell>
          <cell r="AX42">
            <v>0</v>
          </cell>
          <cell r="AY42">
            <v>0</v>
          </cell>
          <cell r="AZ42" t="str">
            <v>n/a</v>
          </cell>
          <cell r="BA42" t="str">
            <v xml:space="preserve">(2) Not disclosed. Arista Networks does not disclose responsible purchasing practices in the first tier of its supply chain, including planning and forecasting. 
(3) Not disclosed. The company also does not provide details about procurement incentives to first-tier suppliers for encouraging or rewarding good labor practices. </v>
          </cell>
          <cell r="BB42" t="str">
            <v>Arista Networks, "Responsible Supply Chains", https://www.arista.com/en/company/sustainability. Accessed 11 October 2019.</v>
          </cell>
          <cell r="BC42" t="str">
            <v>n/a</v>
          </cell>
          <cell r="BD42" t="str">
            <v>n/a</v>
          </cell>
          <cell r="BE42" t="str">
            <v>n/a</v>
          </cell>
          <cell r="BF42" t="str">
            <v>n/a</v>
          </cell>
          <cell r="BG42">
            <v>0</v>
          </cell>
          <cell r="BH42">
            <v>0</v>
          </cell>
          <cell r="BI42" t="str">
            <v>n/a</v>
          </cell>
          <cell r="BJ42" t="str">
            <v>n/a</v>
          </cell>
          <cell r="BK42" t="str">
            <v>(1) Not disclosed. The company notes that it has supplier agreements which focus on encouraging its suppliers to adhere to the EICC (now RBA) code, however it is unclear whether expectations are integrated into contracts.</v>
          </cell>
          <cell r="BL42" t="str">
            <v>Arista Networks, "Responsible Supply Chains", https://www.arista.com/en/company/sustainability. Accessed 11 October 2019.</v>
          </cell>
          <cell r="BM42" t="str">
            <v>n/a</v>
          </cell>
          <cell r="BN42" t="str">
            <v>n/a</v>
          </cell>
          <cell r="BO42" t="str">
            <v>n/a</v>
          </cell>
          <cell r="BP42" t="str">
            <v>n/a</v>
          </cell>
          <cell r="BQ42" t="str">
            <v>n/a</v>
          </cell>
          <cell r="BR42" t="str">
            <v>n/a</v>
          </cell>
          <cell r="BS42">
            <v>75</v>
          </cell>
          <cell r="BT42">
            <v>50</v>
          </cell>
          <cell r="BU42">
            <v>25</v>
          </cell>
          <cell r="BV42" t="str">
            <v>(1) The company uses the RBA Code version 6 as its supplier code,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However, it does not disclose evidence that fees have been repaid to supply chain workers.</v>
          </cell>
          <cell r="BW42" t="str">
            <v>Arista Networks, "Responsible Supply Chains", https://www.arista.com/en/company/sustainability. Accessed 11 October 2019.</v>
          </cell>
          <cell r="BX42" t="str">
            <v>n/a</v>
          </cell>
          <cell r="BY42" t="str">
            <v>n/a</v>
          </cell>
          <cell r="BZ42" t="str">
            <v>n/a</v>
          </cell>
          <cell r="CA42" t="str">
            <v>n/a</v>
          </cell>
          <cell r="CB42" t="str">
            <v>n/a</v>
          </cell>
          <cell r="CC42" t="str">
            <v>n/a</v>
          </cell>
          <cell r="CD42" t="str">
            <v>n/a</v>
          </cell>
          <cell r="CE42" t="str">
            <v>n/a</v>
          </cell>
          <cell r="CF42" t="str">
            <v>n/a</v>
          </cell>
          <cell r="CG42" t="str">
            <v>n/a</v>
          </cell>
          <cell r="CH42" t="str">
            <v>n/a</v>
          </cell>
          <cell r="CI42" t="str">
            <v>n/a</v>
          </cell>
          <cell r="CJ42" t="str">
            <v>n/a</v>
          </cell>
          <cell r="CK42" t="str">
            <v>n/a</v>
          </cell>
          <cell r="CL42" t="str">
            <v>n/a</v>
          </cell>
          <cell r="CM42" t="str">
            <v>n/a</v>
          </cell>
          <cell r="CN42" t="str">
            <v>n/a</v>
          </cell>
          <cell r="CO42" t="str">
            <v>n/a</v>
          </cell>
          <cell r="CP42">
            <v>0</v>
          </cell>
          <cell r="CQ42">
            <v>0</v>
          </cell>
          <cell r="CR42" t="str">
            <v>n/a</v>
          </cell>
          <cell r="CS42" t="str">
            <v>n/a</v>
          </cell>
          <cell r="CT42">
            <v>0</v>
          </cell>
          <cell r="CU42" t="str">
            <v xml:space="preserve">(1) Arista Networks does not disclose whether it has worked with independent local or global trade unions to support freedom of association in its supply chains.
(4) Not disclosed. The company also does not provide examples of how it has improved freedom of assocation and/or collective bargaining for its suppliers' workers. </v>
          </cell>
          <cell r="CV42" t="str">
            <v>Arista Networks, "Responsible Supply Chains", https://www.arista.com/en/company/sustainability. Accessed 11 October 2019.</v>
          </cell>
          <cell r="CW42">
            <v>10</v>
          </cell>
          <cell r="CX42">
            <v>10</v>
          </cell>
          <cell r="CY42" t="str">
            <v>n/a</v>
          </cell>
          <cell r="CZ42" t="str">
            <v>n/a</v>
          </cell>
          <cell r="DA42">
            <v>0</v>
          </cell>
          <cell r="DB42" t="str">
            <v>n/a</v>
          </cell>
          <cell r="DC42" t="str">
            <v xml:space="preserve">(1) The company uses the RBA code 6.0 as its supplier code, which requires suppliers to provide an effective grievance mechanism allowing workers to report violations against the code. However, no mechanism seems to be available for worker representatives, such as unions or local NGOs, to report labor rights violations.
(4) Not disclosed. The company also does not provide data about the practical operation of its grievance mechanism. </v>
          </cell>
          <cell r="DD42" t="str">
            <v>(1) Arista Networks, "Responsible Supply Chains", https://www.arista.com/en/company/sustainability. Accessed 11 October 2019.</v>
          </cell>
          <cell r="DE42" t="str">
            <v>n/a</v>
          </cell>
          <cell r="DF42" t="str">
            <v>n/a</v>
          </cell>
          <cell r="DG42" t="str">
            <v>n/a</v>
          </cell>
          <cell r="DH42" t="str">
            <v>n/a</v>
          </cell>
          <cell r="DI42" t="str">
            <v>n/a</v>
          </cell>
          <cell r="DJ42" t="str">
            <v>n/a</v>
          </cell>
          <cell r="DK42" t="str">
            <v>n/a</v>
          </cell>
          <cell r="DL42" t="str">
            <v>n/a</v>
          </cell>
          <cell r="DM42" t="str">
            <v>n/a</v>
          </cell>
          <cell r="DN42" t="str">
            <v>n/a</v>
          </cell>
          <cell r="DO42" t="str">
            <v>n/a</v>
          </cell>
          <cell r="DP42" t="str">
            <v>n/a</v>
          </cell>
          <cell r="DQ42" t="str">
            <v>n/a</v>
          </cell>
          <cell r="DR42" t="str">
            <v>n/a</v>
          </cell>
          <cell r="DS42" t="str">
            <v>n/a</v>
          </cell>
          <cell r="DT42" t="str">
            <v>n/a</v>
          </cell>
          <cell r="DU42" t="str">
            <v>n/a</v>
          </cell>
          <cell r="DV42" t="str">
            <v>n/a</v>
          </cell>
          <cell r="DW42" t="str">
            <v>n/a</v>
          </cell>
          <cell r="DX42" t="str">
            <v>n/a</v>
          </cell>
          <cell r="DY42" t="str">
            <v>n/a</v>
          </cell>
          <cell r="DZ42" t="str">
            <v>n/a</v>
          </cell>
          <cell r="EA42" t="str">
            <v>n/a</v>
          </cell>
          <cell r="EB42">
            <v>0</v>
          </cell>
          <cell r="EC42">
            <v>0</v>
          </cell>
          <cell r="ED42">
            <v>0</v>
          </cell>
          <cell r="EE42">
            <v>0</v>
          </cell>
          <cell r="EF42" t="str">
            <v xml:space="preserve">A(1) Not disclosed. Arista Networks does not disclose a proces for responding to potential complaints and/or reported violations of policies that address forced labor and human trafficking.
A(2) Not disclosed. The company also does not provide examples of outcomes of its remedy process for supply chain workers in practice. </v>
          </cell>
          <cell r="EG42" t="str">
            <v>Arista Networks, "Responsible Supply Chains", https://www.arista.com/en/company/sustainability. Accessed 11 October 2019.</v>
          </cell>
          <cell r="EH42" t="str">
            <v>N/A</v>
          </cell>
          <cell r="EI42" t="str">
            <v>N/A</v>
          </cell>
          <cell r="EJ42" t="str">
            <v>N/A</v>
          </cell>
          <cell r="EK42" t="str">
            <v>N/A</v>
          </cell>
          <cell r="EL42" t="str">
            <v>N/A</v>
          </cell>
          <cell r="EM42" t="str">
            <v>N/A</v>
          </cell>
        </row>
        <row r="43">
          <cell r="A43" t="str">
            <v>Best Buy Co. Inc.</v>
          </cell>
          <cell r="B43">
            <v>21.35737</v>
          </cell>
          <cell r="C43" t="str">
            <v>United States</v>
          </cell>
          <cell r="D43" t="str">
            <v>North America</v>
          </cell>
          <cell r="E43">
            <v>2020</v>
          </cell>
          <cell r="F43" t="str">
            <v>Yes</v>
          </cell>
          <cell r="G43" t="str">
            <v>NYS:BBY</v>
          </cell>
          <cell r="H43">
            <v>100</v>
          </cell>
          <cell r="I43">
            <v>100</v>
          </cell>
          <cell r="J43" t="str">
            <v xml:space="preserve">Best Buy states that it expects manufacturers and suppliers of its goods to maintain fundamental labor and human rights standards, and that it prohibits suppliers from using forced labor (including prison labor, indentured labor, or bonded labor). </v>
          </cell>
          <cell r="K43" t="str">
            <v xml:space="preserve">Best Buy, "California Transparency in Supply Chains Act," https://www.bestbuy.com/site/help-topics/ca-transparency-act/pcmcat263000050003.c?id=pcmcat263000050003. Accessed 23 September 2019. </v>
          </cell>
          <cell r="L43">
            <v>90</v>
          </cell>
          <cell r="M43">
            <v>10</v>
          </cell>
          <cell r="N43">
            <v>20</v>
          </cell>
          <cell r="O43">
            <v>20</v>
          </cell>
          <cell r="P43">
            <v>20</v>
          </cell>
          <cell r="Q43">
            <v>20</v>
          </cell>
          <cell r="R43" t="str">
            <v>(1) The company uses the RBA code of conduct as its supplier code of conduct. The code prohibits forced labor, child labor, and discrimination. However, it limits the right to freedom of association to conformance with local law only. 
(2) Yes. Home &gt; Corporate information &gt; About: Sustainability &gt; Supplier Code of Conduct. 
(3) The company uses the RBA Code of Conduct, which is reviewed every three years and includes input from RBA members and external stakeholders, as its supplier code of conduct. 
(4) Best Buy reports that suppliers receive training on the supplier code of conduct as part of the onboarding process. 
(5) In its supplier code, the company requires suppliers to implement "a process to communicate code requirements to suppliers and to monitor supplier compliance to the code."</v>
          </cell>
          <cell r="S43" t="str">
            <v>Best Buy, "Supplier Code of Conduct," https://partners.bestbuy.com/documents/20126/46231/Supplier+Code+of+Conduct.pdf/9d7062b9-2233-e7a9-c51a-2f1a34747927?t=1544638155228. Accessed 23 September 2019. 
Best Buy (last updated 25 July 2019), "Supplier Policies" https://partners.bestbuy.com/-/supplier-policies-nonmerch-gnfr.</v>
          </cell>
          <cell r="T43">
            <v>75</v>
          </cell>
          <cell r="U43">
            <v>50</v>
          </cell>
          <cell r="V43">
            <v>25</v>
          </cell>
          <cell r="W43" t="str">
            <v xml:space="preserve">(1) Best Buy discloses a cross-functional corporate responsibility and sustainability advisory committee, a cross-functional conflict minerals and human rights advisory committee, and a corporate responsibility and sustainability team. The corporate responsibility and sustainability team are responsible for auditing the factories where the company's private-label products are assembled, and the company states that the team works with the factories "to improve workplace conditions and labor practices." [The company does not seem to have its own factories, hence this applies to its supply chains.]
(2) Best Buy discloses that its independent nominating, corporate governance &amp; public policy committee of its board of directors has oversight of corporate responsibility and sustainability. It states that it annually reviews its corporate responsibility and sustainability program, and discusses risks and strategies with management. However, it does not disclose oversight of supply chain policies addressing forced labor specifically. </v>
          </cell>
          <cell r="X43" t="str">
            <v xml:space="preserve">Best Buy (2019), "Corporate Responsibility &amp; Sustainability Report," https://corporate.bestbuy.com/wp-content/uploads/2019/06/FY19-full-report-FINAL-1.pdf, p. 13. Accessed 23 September 2019.  </v>
          </cell>
          <cell r="Y43">
            <v>60</v>
          </cell>
          <cell r="Z43">
            <v>30</v>
          </cell>
          <cell r="AA43">
            <v>30</v>
          </cell>
          <cell r="AB43">
            <v>0</v>
          </cell>
          <cell r="AC43" t="str">
            <v xml:space="preserve">(1) Best Buy discloses that it trains "relevant internal functions" on its code, and "critical risks such as human trafficking and forced labor." It also states that its private-label sourcing team receive training on its "manufacturing partner expectations and our audit program." It is assumed this includes the supplier code of conduct. 
(2) The company states that prospective suppliers are trained on its supplier code of conduct. 
It also states that it conducts annual training for suppliers on the RBA code, and held a two day RBA training for its suppliers in 2019. Additionally, it states that it has launched a new training tool online, where suppliers can make use of training resources and the company is able to monitor the types and number of trainings undertaken by suppliers.
Best Buy also discloses that "100% of [its] private label suppliers are trained on forced labor within the first year of working with Best Buy." It states "this is above and beyond the training we provide when onboarding a new vendor and that training also references forced labor." It also reports that 100% of private label suppliers receive training on the supplier code of conduct.
Best Buy also reports that it has conducted in-depth training on forced labor in high risk regions such as in Taiwan in 2018, where training focused on migrant workers, and training on student workers in China. 
(3) Not disclosed. </v>
          </cell>
          <cell r="AD43" t="str">
            <v>(1) *Best Buy (2019), "Corporate Responsibility &amp; Sustainability Report," https://corporate.bestbuy.com/wp-content/uploads/2019/06/FY19-full-report-FINAL-1.pdf, p. 40. Accessed 23 September 2019.  
*Best Buy, "California Transparency in Supply Chains Act," https://www.bestbuy.com/site/help-topics/ca-transparency-act/pcmcat263000050003.c?id=pcmcat263000050003. Accessed 23 September 2019. 
(2) *Best Buy, "California Transparency in Supply Chains Act." 
*Best Buy (2019), "Corporate Responsibility &amp; Sustainability Report," p. 42.
*Best Buy (2020), "Additional Disclosure," https://www.business-humanrights.org/sites/default/files/KnowTheChain%202020%20ICT%20Benchmark%20-%20Additional%20Disclosure%20-%20BBY.pdf, p. 2. Accessed 10 February 2020.
*Best Buy (6 February 2020), "Forced labor not acceptable," https://corporate.bestbuy.com/forced-labor-not-acceptable/. Accessed 10 February 2020.</v>
          </cell>
          <cell r="AE43">
            <v>50</v>
          </cell>
          <cell r="AF43">
            <v>25</v>
          </cell>
          <cell r="AG43">
            <v>25</v>
          </cell>
          <cell r="AH43" t="str">
            <v>(1) Best Buy discloses that it "partnered with a Hong Kong-based NGO and created a toolkit for the factories we contract with in China to help identify and prevent forced labor conditions among student workers."
However it does not disclose a second example and engagements below the first-tier of its supply chains. 
(2) Best Buy reports that it is a full member of the Responsible Business Alliance, and that it participates in RBA's board of directors. It does not disclose further detail on how it actively participates in the RBA to address forced labor.</v>
          </cell>
          <cell r="AI43" t="str">
            <v xml:space="preserve">(1) Best Buy (6 February 2020), "Forced labor not acceptable," https://corporate.bestbuy.com/forced-labor-not-acceptable/. Accessed 10 February 2020.
(2) Best Buy (2019), "Corporate Responsibility &amp; Sustainability Report," https://corporate.bestbuy.com/wp-content/uploads/2019/06/FY19-full-report-FINAL-1.pdf, p. 39. Accessed 23 September 2019. </v>
          </cell>
          <cell r="AJ43">
            <v>87.5</v>
          </cell>
          <cell r="AK43">
            <v>12.5</v>
          </cell>
          <cell r="AL43">
            <v>25</v>
          </cell>
          <cell r="AM43">
            <v>25</v>
          </cell>
          <cell r="AN43">
            <v>25</v>
          </cell>
          <cell r="AO43" t="str">
            <v xml:space="preserve">(1) Best Buy reports that it partners with approximately 170 factories who are mainly in China to produce its private label products. This appears to include 169 supplier factories in China, and one in the US.  It does not disclose the names or addresses of these suppliers. 
(2) Best Buy discloses a list of potential smelters and refiners of 3TG in its supply chains, provided to the company by its suppliers.
(3) The company also discloses a list of potential countries of origin of 3TG in its supply chains, broken down per mineral. 
(4) Best Buy discloses that it sources from 185 factories that employ over 165,000 workers. It reports that of these, approximately less than 200 are foreign migrant workers. </v>
          </cell>
          <cell r="AP43" t="str">
            <v>(1) Best Buy (2019), "Corporate Responsibility &amp; Sustainability Report," https://corporate.bestbuy.com/wp-content/uploads/2019/06/FY19-full-report-FINAL-1.pdf, p. 39 and 41. Accessed 23 September 2019. 
(2-3) Best Buy (2019), "Conflict Minerals Report 2018", https://corporate.bestbuy.com/wp-content/uploads/2019/01/Form-SD-5.31.18_Filed.pdf. Accessed 23 September 2019. 
(4) *Best Buy (6 February 2020), "Forced labor not acceptable," https://corporate.bestbuy.com/forced-labor-not-acceptable/. Accessed 10 February 2020.</v>
          </cell>
          <cell r="AQ43">
            <v>100</v>
          </cell>
          <cell r="AR43">
            <v>50</v>
          </cell>
          <cell r="AS43">
            <v>50</v>
          </cell>
          <cell r="AT43" t="str">
            <v>(1) Best Buy reports that through its RBA membership, it "participates in an annual sensing exercise that seeks to identify potential risks throughout the consumer electronics supply chain." It also reports that it conducts an annual risk assessment of suppliers of its private label products in order to identify which are high, medium, or low risk. The company states that second-tier suppliers are included within the scope of the risk assessment. It also states that its risk assessment takes into account a suppliers' ability to meet the RBA code. In its 2020 additional disclosure, the company states that its risk assessment process assesses for several dimensions of social risk, including "the historical presence of priority non-conformances" such as forced labor. 
In addition, Best Buy reports that it conducts country level risk assessments which use the "World Governance Index, the U.S. Trafficking in Persons Report and the Global Slavery Index, each of which provide indications of forced labor risks." It states that it uses this data to identify where additional due diligence is needed, based on the risks identified. 
[The company also discloses that with BSR it undertook a human rights impact assessment in financial year 2016. It is not clear that this included supply chains. It reports that the assessment concluded that the company operates in a low-risk industry in relation to human rights and that it had effective management systems in place.]
(2) Best Buy reports that it identifies two vulnerable groups of workers as at-risk of forced labor, including migrant workers in Taiwan and student workers in Thailand. 
It also states "we have visibility to allegations and risks of forced labor at some mine sites" and states that such mine sites may be associated with smelters. It states "we help lead industry efforts to engage the smelters in question to determine what actions they are taking to verify and, if necessary, address conditions of forced labor at the mine."</v>
          </cell>
          <cell r="AU43" t="str">
            <v>(1) *Best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[p. 35]. Accessed 23 September 2019.  
*Best Buy (2020), "Additional Disclosure," https://www.business-humanrights.org/sites/default/files/KnowTheChain%202020%20ICT%20Benchmark%20-%20Additional%20Disclosure%20-%20BBY.pdf, p. 3. Accessed 10 February 2020.
*Best Buy (6 February 2020), "Forced labor not acceptable," https://corporate.bestbuy.com/forced-labor-not-acceptable/. Accessed 10 February 2020.
(2) *Best Buy (2020), "Additional Disclosure," p. 3.
*Best Buy (6 February 2020), "Forced labor not acceptable."</v>
          </cell>
          <cell r="AV43">
            <v>25</v>
          </cell>
          <cell r="AW43">
            <v>25</v>
          </cell>
          <cell r="AX43">
            <v>0</v>
          </cell>
          <cell r="AY43">
            <v>0</v>
          </cell>
          <cell r="AZ43">
            <v>0</v>
          </cell>
          <cell r="BA43" t="str">
            <v xml:space="preserve">(1) The company states that it is on the steering committee of the Responsible Mineral Initiative. It states that it is also chair of the Smelter Engagement Team and co-chair of the China Smelter Engagement Team "which conducts coordinated outreach to known smelters to encourage them to be audited." Best Buy states that "when allegations of forced labor are identified in raw material sourcing locations, we participate in collective action to engage the smelters associated with the high-risk mine sites." It also reports "we help lead industry efforts to engage the smelters in question to determine what actions they are taking to verify and, if necessary, address conditions of forced labor at the mine." 
(2) Not disclosed. 
(3) Not disclosed. 
(4) Not disclosed. </v>
          </cell>
          <cell r="BB43" t="str">
            <v>(1) *Best Buy (2019), "Corporate Responsibility &amp; Sustainability Report," https://corporate.bestbuy.com/wp-content/uploads/2019/06/FY19-full-report-FINAL-1.pdf, p. 46. Accessed 23 September 2019.  
*Best Buy (2020), "Additional Disclosure," https://www.business-humanrights.org/sites/default/files/KnowTheChain%202020%20ICT%20Benchmark%20-%20Additional%20Disclosure%20-%20BBY.pdf, p. 4. Accessed 10 February 2020.
*Best Buy (6 February 2020), "Forced labor not acceptable," https://corporate.bestbuy.com/forced-labor-not-acceptable/. Accessed 10 February 2020.</v>
          </cell>
          <cell r="BC43">
            <v>50</v>
          </cell>
          <cell r="BD43">
            <v>50</v>
          </cell>
          <cell r="BE43" t="str">
            <v>Best Buy discloses that for prospective new suppliers, it provides training on the RBA code (which covers forced labor). 
It also states that it conducts a third party audit of 100% of supplier facilities against human rights criteria before the supplier is selected. 
The company reports that when conducting pre-contract screenings, it identifies non-conformances and requires corrective action. Further to this, it states that if potential suppliers are unwilling or unable to address priority violations, they will be rejected. However, it does not provide outcomes of this process.</v>
          </cell>
          <cell r="BF43" t="str">
            <v>*Best Buy, "California Transparency in Supply Chains Act," https://www.bestbuy.com/site/help-topics/ca-transparency-act/pcmcat263000050003.c?id=pcmcat263000050003. Accessed 23 September 2019. 
*Best Buy (2019), "Corporate Responsibility &amp; Sustainability Report," https://corporate.bestbuy.com/wp-content/uploads/2019/06/FY19-full-report-FINAL-1.pdf, p. 40. Accessed 23 September 2019.  
*Best Buy (6 February 2020), "Forced labor not acceptable," https://corporate.bestbuy.com/forced-labor-not-acceptable/. Accessed 10 February 2020.</v>
          </cell>
          <cell r="BG43">
            <v>30</v>
          </cell>
          <cell r="BH43">
            <v>15</v>
          </cell>
          <cell r="BI43">
            <v>15</v>
          </cell>
          <cell r="BJ43">
            <v>0</v>
          </cell>
          <cell r="BK43" t="str">
            <v xml:space="preserve">(1) Best Buy states that through its "contracts with vendors and our supplier code of conduct, we require our suppliers to main records that they can certify that they comply with laws regarding slavery and human trafficking in the country in which they are doing business." It also states that it includes language in contracts with suppliers that prohibits the use of forced labor. However, it is not clear that contracts address other ILO core labor standards, and the company does not disclose the contract language.
(2) The company reports that 100% of its supplier contracts require compliance with the supplier code. However, the supplier code limits freedom of association to conformance with local law.
(3) Not disclosed. </v>
          </cell>
          <cell r="BL43" t="str">
            <v>(1) Best Buy, "California Transparency in Supply Chains Act," https://www.bestbuy.com/site/help-topics/ca-transparency-act/pcmcat263000050003.c?id=pcmcat263000050003. Accessed 23 September 2019. 
(2) Best Buy (2020), "Additional Disclosure," https://www.business-humanrights.org/sites/default/files/KnowTheChain%202020%20ICT%20Benchmark%20-%20Additional%20Disclosure%20-%20BBY.pdf, p. 4. Accessed 10 February 2020.</v>
          </cell>
          <cell r="BM43">
            <v>0</v>
          </cell>
          <cell r="BN43">
            <v>0</v>
          </cell>
          <cell r="BO43">
            <v>0</v>
          </cell>
          <cell r="BP43">
            <v>0</v>
          </cell>
          <cell r="BQ43" t="str">
            <v>Not disclosed.</v>
          </cell>
          <cell r="BR43" t="str">
            <v>N/A</v>
          </cell>
          <cell r="BS43">
            <v>100</v>
          </cell>
          <cell r="BT43">
            <v>50</v>
          </cell>
          <cell r="BU43">
            <v>50</v>
          </cell>
          <cell r="BV43" t="str">
            <v xml:space="preserve">(1) Best Buy's supplier code states that workers shall not be required to pay employers' or agents' recruitment fees, or other related fees, for their employment.
(2) The supplier code states that if such fees have been paid by workers, they shall be repaid to the worker. It reports that in 2018, it found that three factories in Taiwan were allowing recruitment fees to be charged to workers. It states it worked with these suppliers on a corrective action plan which included reimbursing the hiring fee and states that this has been resolved at all factories. Best Buy reports that it verifies that recruitment fees have been repaid through spot checks and third-party audits. </v>
          </cell>
          <cell r="BW43" t="str">
            <v>(1-2) Best Buy, "Supplier Code of Conduct," https://partners.bestbuy.com/documents/20126/46231/Supplier+Code+of+Conduct.pdf/9d7062b9-2233-e7a9-c51a-2f1a34747927?t=1544638155228. Accessed 23 September 2019.
(2) *Best Buy, "Fiscal Year 2018 Corporate Responsibility &amp; Sustainability Report," https://corporate.bestbuy.com/wp-content/uploads/2018/06/FY18-full-report-FINAL.pdf, p. 43. Accessed 10 February 2020.
*Best Buy (6 February 2020), "Forced labor not acceptable," https://corporate.bestbuy.com/forced-labor-not-acceptable/. Accessed 10 February 2020.</v>
          </cell>
          <cell r="BX43">
            <v>0</v>
          </cell>
          <cell r="BY43">
            <v>0</v>
          </cell>
          <cell r="BZ43">
            <v>0</v>
          </cell>
          <cell r="CA43" t="str">
            <v xml:space="preserve">(1) Not disclosed. 
(2) Not disclosed. Best Buy reports that it is a member of the Responsible Labor Initiative (any RBA member is by default an RLI member), but discloses no further information. </v>
          </cell>
          <cell r="CB43" t="str">
            <v xml:space="preserve">Best Buy (2019), "Corporate Responsibility &amp; Sustainability Report," https://corporate.bestbuy.com/wp-content/uploads/2019/06/FY19-full-report-FINAL-1.pdf, p. 11. Accessed 23 September 2019.  </v>
          </cell>
          <cell r="CC43">
            <v>30</v>
          </cell>
          <cell r="CD43">
            <v>15</v>
          </cell>
          <cell r="CE43">
            <v>15</v>
          </cell>
          <cell r="CF43">
            <v>0</v>
          </cell>
          <cell r="CG43" t="str">
            <v xml:space="preserve">(1) Best Buy's supplier code states that as part of the hiring process, "workers must be provided with a written employment agreement in their native language that contains a description of terms and conditions of employment prior to the worker departing from his or her country of origin." It further provides that there should be no substitution or changes allowed in the employment agreement once the worker has arrived in the receiving country. However, it does not disclose information on the implementation of this policy provision. 
(2) The supplier code states that employers and agents may not withhold workers' government-issued identification, passports or work permits. It states that where this practice takes place, it requires the practice to be stopped immediately and policies put in place to prevent it from happening again, which are checked in an audit. However, it does not disclose an example of implementation of this policy provision beyond audits. 
(3) Not disclosed. 
The company reports that it developed a student worker toolkit for Chinese suppliers but does not disclose outcomes for workers. </v>
          </cell>
          <cell r="CH43" t="str">
            <v>(1-2) Best Buy, "Supplier Code of Conduct," https://partners.bestbuy.com/documents/20126/46231/Supplier+Code+of+Conduct.pdf/9d7062b9-2233-e7a9-c51a-2f1a34747927?t=1544638155228. Accessed 23 September 2019. 
(2-3) Best Buy (2020), "Additional Disclosure," https://www.business-humanrights.org/sites/default/files/KnowTheChain%202020%20ICT%20Benchmark%20-%20Additional%20Disclosure%20-%20BBY.pdf, p. 6. Accessed 10 February 2020.</v>
          </cell>
          <cell r="CI43">
            <v>25</v>
          </cell>
          <cell r="CJ43">
            <v>12.5</v>
          </cell>
          <cell r="CK43">
            <v>12.5</v>
          </cell>
          <cell r="CL43">
            <v>0</v>
          </cell>
          <cell r="CM43">
            <v>0</v>
          </cell>
          <cell r="CN43" t="str">
            <v xml:space="preserve">(1) The company's code requires the supplier to communicate its “policies, practices, expectations and performance to workers” and other stakeholders. No further detail is disclosed, such as whether this must include training for workers.
(2) Best Buy discloses that it has worked with Verite to launch a new worker empowerment program in 2019. It states that the program is designed to help its suppliers improve their management practices, and worker wellbeing. It states this included a series of training courses and worker engagement activities "to build positive relationships between management and workers." The company reports that it chose two strategic factories to participate in the program, including 45 supervisors and 200 workers. 
Best Buy states that it analyzed "the root causes of conflicts between the frontline supervisors and the new generation of workers" and asked participants to complete a survey to evaluate their supervisors. It states that training topics included conflict management and effective communication, situational leadership, stress management, and self-awareness and leadership. 
However, the company does not disclose an engagement taken on labor rights specifically. 
[The company also discloses that in 2017 it partnered with the consultancy Elevate to implement a worker survey program at six factories which it states sought to "gain a deeper partnership with key factories and to drive increased efficiency." It states it is also seeking to empower its suppliers to take ownership of sustainable business practices. it does not disclose further detail as to how this initiative supports workers to understand their labor rights.]
(3) Not disclosed. Best Buy discloses that it evaluated the worker empowerment program by conducting a feedback survey (90% strongly agreed the training met objectives), administering a written test to assess supervisor knowledge (31% improvement in test scores), a follow-up survey for workers to assess changes in supervisor behavior (9% increase in supervisor rating) and interviewing supervisors so that they could assess changes in their own behavior. However it is unclear that the program focuses on improving workers' understanding of their labor rights.
(4) Not disclosed. </v>
          </cell>
          <cell r="CO43" t="str">
            <v xml:space="preserve">*Best Buy, "Supplier Code of Conduct," https://partners.bestbuy.com/documents/20126/46231/Supplier+Code+of+Conduct.pdf/9d7062b9-2233-e7a9-c51a-2f1a34747927?t=1544638155228. Accessed 23 September 2019.
*Best Buy (2019), "Corporate Responsibility &amp; Sustainability Report," https://corporate.bestbuy.com/wp-content/uploads/2019/06/FY19-full-report-FINAL-1.pdf, p. 43. Accessed 23 September 2019.  </v>
          </cell>
          <cell r="CP43">
            <v>0</v>
          </cell>
          <cell r="CQ43">
            <v>0</v>
          </cell>
          <cell r="CR43">
            <v>0</v>
          </cell>
          <cell r="CS43">
            <v>0</v>
          </cell>
          <cell r="CT43">
            <v>0</v>
          </cell>
          <cell r="CU43" t="str">
            <v>Not disclosed.</v>
          </cell>
          <cell r="CV43" t="str">
            <v xml:space="preserve">N/A </v>
          </cell>
          <cell r="CW43">
            <v>20</v>
          </cell>
          <cell r="CX43">
            <v>20</v>
          </cell>
          <cell r="CY43">
            <v>0</v>
          </cell>
          <cell r="CZ43">
            <v>0</v>
          </cell>
          <cell r="DA43">
            <v>0</v>
          </cell>
          <cell r="DB43">
            <v>0</v>
          </cell>
          <cell r="DC43" t="str">
            <v>(1) Best Buy discloses that concerns can be submitted to its online hotline, administered by a third party, or by phone. As it is included in the company's own code, the mechanism seems to be intended for the company's own employees, as opposed to suppliers' workers and their representatives. However, the code references the company's supplier code and expecations and the reporting details are publicly available. 
[The company also uses the RBA code, the latest version of which requires suppliers to implement effective grievance mechanisms, however it is unclear which version it is using.]
(2) Not disclosed. 
(3) Not disclosed. 
(4) Not disclosed. 
(5) Not disclosed.</v>
          </cell>
          <cell r="DD43" t="str">
            <v xml:space="preserve">*Best Buy (2019), "Code of Ethics," http://s2.q4cdn.com/785564492/files/doc_downloads/Gov_docs/2019/Code-of-Ethics.pdf, p. 9. Accessed 23 September 2019. 
*Best Buy, "Open &amp; Honest Ethics Line," https://secure.ethicspoint.com/domain/media/en/gui/26171/index.html. Accessed 23 September 2019. </v>
          </cell>
          <cell r="DE43">
            <v>70</v>
          </cell>
          <cell r="DF43">
            <v>0</v>
          </cell>
          <cell r="DG43">
            <v>20</v>
          </cell>
          <cell r="DH43">
            <v>10</v>
          </cell>
          <cell r="DI43">
            <v>20</v>
          </cell>
          <cell r="DJ43">
            <v>20</v>
          </cell>
          <cell r="DK43" t="str">
            <v xml:space="preserve">Best Buy reports that suppliers identified as high risk must undergo a third party audit. It also reports that medium risk suppliers will undergo an audit by the company. 
(1) Not disclosed. Best Buy discloses that it "typically provides prior notification and scheduling of...audits in an effort to build trust and long-term relationships with our suppliers." The company does not seem to undertake unannounced audits.
(2) The company states that audits include document review, covering "proof of age of employees, hour and wage records, and employee contracts." 
(3) The company reports that audits include worker and management interviews, but gives no indication that worker interviews are undertaken off-site.
(4) The company discloses that factories are inspected as part of audits, and states that 100% of audits include "all structures in the factory premise, including warehouses, dormitories and canteens."
(5) Best Buy reports that when it designates a component supplier to be used by a first-tier supplier, the component supplier must undergo audit. It also states that factories beyond the first-tier are audited if they are identified as medium or high risk in its risk assessment. </v>
          </cell>
          <cell r="DL43" t="str">
            <v>Note: Best Buy (2019), "Corporate Responsibility &amp; Sustainability Report," https://corporate.bestbuy.com/wp-content/uploads/2019/06/FY19-full-report-FINAL-1.pdf, p. 40. Accessed 23 September 2019.  
(1) Best Buy, "California Transparency in Supply Chains Act," https://www.bestbuy.com/site/help-topics/ca-transparency-act/pcmcat263000050003.c?id=pcmcat263000050003. Accessed 23 September 2019. 
(2) Best Buy, "California Transparency in Supply Chains Act."
(3-4) *Best Buy (2019), "Corporate Responsibility &amp; Sustainability Report," p. 41. 
*Best Buy (2020), "Additional Disclosure," https://www.business-humanrights.org/sites/default/files/KnowTheChain%202020%20ICT%20Benchmark%20-%20Additional%20Disclosure%20-%20BBY.pdf, p. 8. Accessed 10 February 2020.
(5) *Best Buy (2019), "Corporate Responsibility &amp; Sustainability Report," p. 40. 
*Best Buy (2020), "Additional Disclosure," p. 8.</v>
          </cell>
          <cell r="DM43">
            <v>60</v>
          </cell>
          <cell r="DN43">
            <v>20</v>
          </cell>
          <cell r="DO43">
            <v>0</v>
          </cell>
          <cell r="DP43">
            <v>10</v>
          </cell>
          <cell r="DQ43">
            <v>10</v>
          </cell>
          <cell r="DR43">
            <v>20</v>
          </cell>
          <cell r="DS43" t="str">
            <v>(1) Best Buy discloses that 144 audits were conducted in financial year 2019, 105 of which were conducted by third parties and 39 conducted by Best Buy. It also states that it has 169 non-US factories. Best Buy reports that it audits "approximately 75 percent of private label factories annually." 
(2) Not disclosed. 
(3) The company reports that every audit includes worker interviews. It also states that in the most recent fiscal year it "engaged 3,500 workers" (including off-site - either via interviews or surveys) which it uses to avoid the risks of retaliation. However, it is unclear to what extent the survey is part of its monitoring process.
(4) Best Buy reports that audits are conducted by audit firms qualified by RBA. Some may be conducted by Best Buy staff, and some by a third party. It does not disclose further detail on the qualifications of its auditors to detect forced labor.  
(5) The company reports that its suppliers had a 73% rate of practices compliance with the labor category of the RBA code, and 80% management compliance rate. It also states that it did not find child labor, forced labor, or freedom of association violations in the factories that it audited in 2019 but that if such a violation had been found, "it would be considered a priority violation — the highest severity audit finding — and would require escalation by the auditor and immediate attention by the vendor/factory."</v>
          </cell>
          <cell r="DT43" t="str">
            <v xml:space="preserve">(1) *Best Buy (2019), "Corporate Responsibility &amp; Sustainability Report," https://corporate.bestbuy.com/wp-content/uploads/2019/06/FY19-full-report-FINAL-1.pdf, p. 41. Accessed 23 September 2019.  
*Best Buy (6 February 2020), "Forced labor not acceptable," https://corporate.bestbuy.com/forced-labor-not-acceptable/. Accessed 10 February 2020.
(3) *Best Buy (6 February 2020), "Forced labor not acceptable." 
*Best Buy (2020), "Additional Disclosure," https://www.business-humanrights.org/sites/default/files/KnowTheChain%202020%20ICT%20Benchmark%20-%20Additional%20Disclosure%20-%20BBY.pdf, p. 8. Accessed 10 February 2020.
(4)  Best Buy, "California Transparency in Supply Chains Act," https://www.bestbuy.com/site/help-topics/ca-transparency-act/pcmcat263000050003.c?id=pcmcat263000050003. Accessed 23 September 2019. 
(5) Best Buy (2019), "Corporate Responsibility &amp; Sustainability Report," p. 42. </v>
          </cell>
          <cell r="DU43">
            <v>75</v>
          </cell>
          <cell r="DV43">
            <v>25</v>
          </cell>
          <cell r="DW43">
            <v>25</v>
          </cell>
          <cell r="DX43">
            <v>25</v>
          </cell>
          <cell r="DY43">
            <v>0</v>
          </cell>
          <cell r="DZ43" t="str">
            <v>(1) Best Buy reports that it requires suppliers to take corrective action when non-conformances are identified. It states that it approves and monitors corrective action plans. 
(2) The company states that it conducts follow-up audits to determine whether violations have been resolved. 
(3) The company states that immediate action must be taken to remedy priority non-conformances identified during an audit, and discloses that if "the factory is unable or unwilling to close the priority non-conformance, we will terminate the relationship." It also states that suppliers must take corrective actions to ensure the protection of workers "and a continued business relationship with Best Buy." 
(4) Not disclosed.</v>
          </cell>
          <cell r="EA43" t="str">
            <v xml:space="preserve">(1)-(3) Best Buy (2019), "Corporate Responsibility &amp; Sustainability Report," https://corporate.bestbuy.com/wp-content/uploads/2019/06/FY19-full-report-FINAL-1.pdf, pp. 41-42. Accessed 23 September 2019.  </v>
          </cell>
          <cell r="EB43">
            <v>0</v>
          </cell>
          <cell r="EC43">
            <v>25</v>
          </cell>
          <cell r="ED43">
            <v>0</v>
          </cell>
          <cell r="EE43">
            <v>25</v>
          </cell>
          <cell r="EF43" t="str">
            <v xml:space="preserve">(1) Not disclosed.
In its "Human Rights Corporate Statement," which was last updated in 2015, the company states that it will conduct remediation where adverse human rights impacts occur, but discloses no detail. 
The company states that if it were to become aware of an allegation of forced labor, it would directly engage with the facility, conduct an audit and require remediation. However it does not provide any information on the teams responsible for dealing with allegations, engaging with affected stakeholders, or timeframes for engagement. 
(2) The company reports that in 2018, it found that three factories in Taiwan were allowing recruitment fees to be charged to workers. It states it worked with these suppliers on a corrective action plan which included reimbursing the hiring fee and states that this has been resolved at all factories. Best Buy reports that it verifies that recruitment fees have been repaid through spot checks and third-party audits. 
It does not disclose a second remedy example.
</v>
          </cell>
          <cell r="EG43" t="str">
            <v>* Best Buy (2015), "Human Rights Corporate Statement," https://corporate.bestbuy.com/wp-content/uploads/2015/11/BBY-Human-Rights-Dec-2015.pdf. Accessed 24 September 2019. 
*Best Buy, "Open &amp; Honest Ethics Line," https://secure.ethicspoint.com/domain/media/en/gui/26171/index.html. Accessed 24 October 2019. 
*Best Buy (2020), "Additional Disclosure," https://www.business-humanrights.org/sites/default/files/KnowTheChain%202020%20ICT%20Benchmark%20-%20Additional%20Disclosure%20-%20BBY.pdf, p. 8. Accessed 10 February 2020.
(2) *Best Buy, "Fiscal Year 2018 Corporate Responsibility &amp; Sustainability Report," https://corporate.bestbuy.com/wp-content/uploads/2018/06/FY18-full-report-FINAL.pdf, p. 43. Accessed 10 February 2020.
*Best Buy (6 February 2020), "Forced labor not acceptable," https://corporate.bestbuy.com/forced-labor-not-acceptable/. Accessed 10 February 2020.</v>
          </cell>
          <cell r="EH43" t="str">
            <v>N/A</v>
          </cell>
          <cell r="EI43" t="str">
            <v>N/A</v>
          </cell>
          <cell r="EJ43" t="str">
            <v>N/A</v>
          </cell>
          <cell r="EK43" t="str">
            <v>N/A</v>
          </cell>
          <cell r="EL43" t="str">
            <v>N/A</v>
          </cell>
          <cell r="EM43" t="str">
            <v>N/A</v>
          </cell>
        </row>
        <row r="44">
          <cell r="A44" t="str">
            <v>Broadcom Inc.</v>
          </cell>
          <cell r="B44">
            <v>101.53417</v>
          </cell>
          <cell r="C44" t="str">
            <v>United States</v>
          </cell>
          <cell r="D44" t="str">
            <v>North America</v>
          </cell>
          <cell r="E44">
            <v>2016</v>
          </cell>
          <cell r="F44" t="str">
            <v>Yes</v>
          </cell>
          <cell r="G44" t="str">
            <v>NAS:AVGO</v>
          </cell>
          <cell r="H44">
            <v>100</v>
          </cell>
          <cell r="I44">
            <v>100</v>
          </cell>
          <cell r="J44" t="str">
            <v xml:space="preserve">Broadcom states that it is committed to respecting human rights and avoiding complicity in human rights abuses throughout its business and supply chains. It states that it expects its suppliers to comply with applicable labor laws, including forced labor provisions. It additionally states that it is committed to "ensuring we act ethically and responsibly in preventing the use of child labor, forced labor, slavery or human trafficking in all our dealings". </v>
          </cell>
          <cell r="K44" t="str">
            <v xml:space="preserve">Broadcom (April 2019), "Broadcom's statement against slavery and human trafficking," https://docs.broadcom.com/docs/12395293, p. 1. Accessed 9 August 2019. </v>
          </cell>
          <cell r="L44">
            <v>50</v>
          </cell>
          <cell r="M44">
            <v>10</v>
          </cell>
          <cell r="N44">
            <v>20</v>
          </cell>
          <cell r="O44">
            <v>0</v>
          </cell>
          <cell r="P44">
            <v>10</v>
          </cell>
          <cell r="Q44">
            <v>10</v>
          </cell>
          <cell r="R44" t="str">
            <v xml:space="preserve">(1) The company refers to a Supplier Environmental and Social Responsibility Code of Conduct in its modern slavery statement. It also discloses on its website a list of requirements that suppliers are expected to adhere to.
The code prohibits forced labor and child labor. It also protects the rights to freedom of association and collective bargaining in accordance with ILO standards. However, in relation to discrimination, the company states "supplier...shall respect, within the framework of local laws and established practices, the principles of Article 1 in the "Equal Remuneration Convention 100" and Article 1 in the "Discrimination [Employment and Occupation] Convention 111" of the International Labour Organization". It is not clear that the company does in fact require adherence to international standards, or limits such standards to local law.
(2) Yes. Home &gt; Supply Chain Transparency. 
(3) Not disclosed. 
(4) Broadcom discloses that it communicates its requirements to suppliers during onboarding [and by posting it on its website] but does not provide detail on how communication takes place during onboarding (i.e. via signing an agreement, or via training). 
(5) The company's code states that suppliers should "encourage their suppliers to adhere to similar environmental and social responsibility principles". However, it is not clear that lower tiers are required to adhere to the same standards. </v>
          </cell>
          <cell r="S44" t="str">
            <v xml:space="preserve">Broadcom, "Governance and ethics: suppliers," https://www.broadcom.com/company/citizenship/governance-and-ethics#supply. Accessed 9 August 2019. </v>
          </cell>
          <cell r="T44">
            <v>0</v>
          </cell>
          <cell r="U44">
            <v>0</v>
          </cell>
          <cell r="V44">
            <v>0</v>
          </cell>
          <cell r="W44" t="str">
            <v>Not disclosed.</v>
          </cell>
          <cell r="X44" t="str">
            <v>N/A</v>
          </cell>
          <cell r="Y44">
            <v>15</v>
          </cell>
          <cell r="Z44">
            <v>15</v>
          </cell>
          <cell r="AA44">
            <v>0</v>
          </cell>
          <cell r="AB44">
            <v>0</v>
          </cell>
          <cell r="AC44" t="str">
            <v xml:space="preserve">(1) Broadcom reports that mandatory training is provided to its employees on its Code of Ethics and Business Conduct including respect for human rights. Additionally it reports that "applicable employees" are trained on compliance with forced labor laws. It is not clear whether this includes procurement staff.
(2) Not disclosed.
(3) Not disclosed. </v>
          </cell>
          <cell r="AD44" t="str">
            <v xml:space="preserve">Broadcom (April 2019), "Broadcom's statement against slavery and human trafficking," https://docs.broadcom.com/docs/12395293, p. 1. Accessed 9 August 2019. </v>
          </cell>
          <cell r="AE44">
            <v>0</v>
          </cell>
          <cell r="AF44">
            <v>0</v>
          </cell>
          <cell r="AG44">
            <v>0</v>
          </cell>
          <cell r="AH44" t="str">
            <v>Not disclosed.</v>
          </cell>
          <cell r="AI44" t="str">
            <v>N/A</v>
          </cell>
          <cell r="AJ44">
            <v>37.5</v>
          </cell>
          <cell r="AK44">
            <v>0</v>
          </cell>
          <cell r="AL44">
            <v>25</v>
          </cell>
          <cell r="AM44">
            <v>12.5</v>
          </cell>
          <cell r="AN44">
            <v>0</v>
          </cell>
          <cell r="AO44" t="str">
            <v xml:space="preserve">(1) Not disclosed. Broadcom discloses that it purchased a substantial proportion of its semiconductor materials, components, and finished goods from a few suppliers - in 2018 this was two thirds of materials from five suppliers. No further detail is reported. 
(2) Broadcom discloses a list of smelters and refiners and the countries in which they are based. 
(3) The company discloses that it asks suppliers to trace the chain of custody of conflict minerals in its supply chains. It reports that it has not been able to ascertain the country of origin of all necessary conflict minerals. However, it does not disclose the sourcing countries of its raw materials. 
(4) Not disclosed. </v>
          </cell>
          <cell r="AP44" t="str">
            <v xml:space="preserve">(1) Broadcom (2018), "Annual Report", https://investors.broadcom.com/static-files/e6231f8d-76e3-422e-b647-931b3794d2cc, p. 12. Accessed 12 August 2019.
(2) Broadcom (2018) "Conflict Minerals Report," https://docs.broadcom.com/docs/12395380, pp. 5-12. Accessed 12 August 2019. 
(3) Broadcom (2018), "Conflict Minerals Report," pp. 2-3. </v>
          </cell>
          <cell r="AQ44">
            <v>0</v>
          </cell>
          <cell r="AR44">
            <v>0</v>
          </cell>
          <cell r="AS44">
            <v>0</v>
          </cell>
          <cell r="AT44" t="str">
            <v>Not disclosed.</v>
          </cell>
          <cell r="AU44" t="str">
            <v>N/A</v>
          </cell>
          <cell r="AV44">
            <v>12.5</v>
          </cell>
          <cell r="AW44">
            <v>12.5</v>
          </cell>
          <cell r="AX44">
            <v>0</v>
          </cell>
          <cell r="AY44">
            <v>0</v>
          </cell>
          <cell r="AZ44">
            <v>0</v>
          </cell>
          <cell r="BA44" t="str">
            <v xml:space="preserve">(1) The company states that its due diligence framework with regards to conflict minerals conforms with the OECD’s Due Diligence Guidance and that audits performed should demonstrate conformance with Responsible Minerals Assurance Process of the RMI. It discloses the number of smelters or refiners which have been identified as RMAP-conformant. These measures assess forced labor risks to some extent, but the company does not disclose the steps it is taking to address forced labor risks specifically.
(2) Not disclosed. The company states that its supply relationships are generally conducted on a purchase order basis, and also that it often has longer term relationships with suppliers, which allow it to "proactively manage our technology development and product discontinuances plans." It states that despite this it does not "generally have long-term capacity commitments". It makes no reference to how its purchasing practices or relationships with suppliers may impact labor standards in its supply chains. 
(3)-(4) Not disclosed. </v>
          </cell>
          <cell r="BB44" t="str">
            <v xml:space="preserve">(1) Broadcom (2018) "Conflict Minerals Report," https://docs.broadcom.com/docs/12395380, pp. 1-2.
(2) Broadcom (2018), "Annual Report", https://investors.broadcom.com/static-files/e6231f8d-76e3-422e-b647-931b3794d2cc, p. 8 and 11. Accessed 12 August 2019. </v>
          </cell>
          <cell r="BC44">
            <v>0</v>
          </cell>
          <cell r="BD44">
            <v>0</v>
          </cell>
          <cell r="BE44" t="str">
            <v>Not disclosed.</v>
          </cell>
          <cell r="BF44" t="str">
            <v>N/A</v>
          </cell>
          <cell r="BG44">
            <v>0</v>
          </cell>
          <cell r="BH44">
            <v>0</v>
          </cell>
          <cell r="BI44">
            <v>0</v>
          </cell>
          <cell r="BJ44">
            <v>0</v>
          </cell>
          <cell r="BK44" t="str">
            <v xml:space="preserve">(1) Not disclosed. Broadcom states that its suppliers are "contractually bound to comply with forced labor laws through the terms and conditions of our purchase orders and supply agreements". However, as this would require supplier conformance to local law only, it does not prohibit forced labor according to international standards, and ILO core labor standards are therefore not incorporated into contracts. It also states that it asks for written acknowledgement of compliance with the Supplier Environmental and Social Responsibility Code of Conduct (which it states includes forced labor), but it is not clear that this is incorporated within supplier contracts. 
(2) Not disclosed. 
(3) Not disclosed. </v>
          </cell>
          <cell r="BL44" t="str">
            <v xml:space="preserve">(1) Broadcom (April 2019), "Broadcom's statement against slavery and human trafficking," p. 1. Accessed 9 August 2019. </v>
          </cell>
          <cell r="BM44">
            <v>0</v>
          </cell>
          <cell r="BN44">
            <v>0</v>
          </cell>
          <cell r="BO44">
            <v>0</v>
          </cell>
          <cell r="BP44">
            <v>0</v>
          </cell>
          <cell r="BQ44" t="str">
            <v>Not disclosed.</v>
          </cell>
          <cell r="BR44" t="str">
            <v>N/A</v>
          </cell>
          <cell r="BS44">
            <v>0</v>
          </cell>
          <cell r="BT44">
            <v>0</v>
          </cell>
          <cell r="BU44">
            <v>0</v>
          </cell>
          <cell r="BV44" t="str">
            <v>Not disclosed.</v>
          </cell>
          <cell r="BW44" t="str">
            <v>N/A</v>
          </cell>
          <cell r="BX44">
            <v>0</v>
          </cell>
          <cell r="BY44">
            <v>0</v>
          </cell>
          <cell r="BZ44">
            <v>0</v>
          </cell>
          <cell r="CA44" t="str">
            <v>Not disclosed.</v>
          </cell>
          <cell r="CB44" t="str">
            <v>N/A</v>
          </cell>
          <cell r="CC44">
            <v>0</v>
          </cell>
          <cell r="CD44">
            <v>0</v>
          </cell>
          <cell r="CE44">
            <v>0</v>
          </cell>
          <cell r="CF44">
            <v>0</v>
          </cell>
          <cell r="CG44" t="str">
            <v>Not disclosed.</v>
          </cell>
          <cell r="CH44" t="str">
            <v>N/A</v>
          </cell>
          <cell r="CI44">
            <v>0</v>
          </cell>
          <cell r="CJ44">
            <v>0</v>
          </cell>
          <cell r="CK44">
            <v>0</v>
          </cell>
          <cell r="CL44">
            <v>0</v>
          </cell>
          <cell r="CM44">
            <v>0</v>
          </cell>
          <cell r="CN44" t="str">
            <v>Not disclosed.</v>
          </cell>
          <cell r="CP44">
            <v>0</v>
          </cell>
          <cell r="CQ44">
            <v>0</v>
          </cell>
          <cell r="CR44">
            <v>0</v>
          </cell>
          <cell r="CS44">
            <v>0</v>
          </cell>
          <cell r="CT44">
            <v>0</v>
          </cell>
          <cell r="CU44" t="str">
            <v>Not disclosed.</v>
          </cell>
          <cell r="CV44" t="str">
            <v>N/A</v>
          </cell>
          <cell r="CW44">
            <v>20</v>
          </cell>
          <cell r="CX44">
            <v>20</v>
          </cell>
          <cell r="CY44">
            <v>0</v>
          </cell>
          <cell r="CZ44">
            <v>0</v>
          </cell>
          <cell r="DA44">
            <v>0</v>
          </cell>
          <cell r="DB44">
            <v>0</v>
          </cell>
          <cell r="DC44" t="str">
            <v xml:space="preserve">(1) The company discloses a compliance hotline operated by EthicsPoint. It states that this should be used to report violations of its Code of Ethics and Business Conduct which sets standards for its suppliers and clarifies that suppliers are expected to implement its supplier code. Further, the company's modern slavery statement includes details of the mechanism so that violations of the statement can be reported (the statement notes that Broadcom is committed to avoiding complicity in human rights abuse in its supply chains). The mechanism appears to be available to anyone. 
(2) Not disclosed. There is no evidence that the mechanism is communicated to suppliers' workers. The website states that "translators are available for reports submitted by telephone" but it is not clear which or how many languages are supported. 
(3)-(5) Not disclosed. </v>
          </cell>
          <cell r="DD44" t="str">
            <v xml:space="preserve">Broadcom, "EthicsPoint: to file a report," https://secure.ethicspoint.com/domain/media/en/gui/41361/index.html. Accessed 9 August 2019.
Broadcom (April 2019), "Broadcom's statement against slavery and human trafficking," https://docs.broadcom.com/docs/12395293, p. 1. Accessed 11 October 2019. </v>
          </cell>
          <cell r="DE44">
            <v>10</v>
          </cell>
          <cell r="DF44">
            <v>0</v>
          </cell>
          <cell r="DG44">
            <v>10</v>
          </cell>
          <cell r="DH44">
            <v>0</v>
          </cell>
          <cell r="DI44">
            <v>0</v>
          </cell>
          <cell r="DJ44">
            <v>0</v>
          </cell>
          <cell r="DK44" t="str">
            <v>In its modern slavery statement, Broadcom states that many of its contracts with suppliers include the right to conduct audits. It reports that it regularly audits suppliers and that audits "include a review of their compliance processes and activities". Additionally, the company states that it usually performs audits directly and that they are "usually scheduled". No further details are disclosed.
(1) Not disclosed. As noted above, the company states that audits are "usually scheduled". It does not explicitly disclose undertaking unscheduled audits.
(2) As noted above, the company discloses carrying out supplier audits but it does not disclose whether this includes a review of relevant documents that detail labor conditions, such as wage slips, information on labor recruiters, contracts, etc.
(3)-(5) Not disclosed.</v>
          </cell>
          <cell r="DL44" t="str">
            <v>Note: Broadcom (April 2019), "Broadcom's statement against slavery and human trafficking", https://docs.broadcom.com/docs/12395293, p. 1. Accessed 11 October 2019. 
(1)-(2) "Broadcom's statement against slavery and human trafficking", p. 1.</v>
          </cell>
          <cell r="DM44">
            <v>0</v>
          </cell>
          <cell r="DN44">
            <v>0</v>
          </cell>
          <cell r="DO44">
            <v>0</v>
          </cell>
          <cell r="DP44">
            <v>0</v>
          </cell>
          <cell r="DQ44">
            <v>0</v>
          </cell>
          <cell r="DR44">
            <v>0</v>
          </cell>
          <cell r="DS44" t="str">
            <v>Not disclosed.</v>
          </cell>
          <cell r="DT44" t="str">
            <v>N/A</v>
          </cell>
          <cell r="DU44">
            <v>0</v>
          </cell>
          <cell r="DV44">
            <v>0</v>
          </cell>
          <cell r="DW44">
            <v>0</v>
          </cell>
          <cell r="DX44">
            <v>0</v>
          </cell>
          <cell r="DY44">
            <v>0</v>
          </cell>
          <cell r="DZ44" t="str">
            <v>(1)-(4) Not disclosed.</v>
          </cell>
          <cell r="EA44" t="str">
            <v>N/A</v>
          </cell>
          <cell r="EB44">
            <v>0</v>
          </cell>
          <cell r="EC44">
            <v>0</v>
          </cell>
          <cell r="ED44">
            <v>0</v>
          </cell>
          <cell r="EE44">
            <v>0</v>
          </cell>
          <cell r="EF44" t="str">
            <v>Not disclosed.</v>
          </cell>
          <cell r="EG44" t="str">
            <v xml:space="preserve">(1) * Broadcom, "EthicsPoint: to file a report," https://secure.ethicspoint.com/domain/media/en/gui/41361/index.html. Accessed 24 October 2019.
* Broadcom (April 2019), "Broadcom's statement against slavery and human trafficking," https://docs.broadcom.com/docs/12395293, p. 1. Accessed 24 October 2019. </v>
          </cell>
          <cell r="EH44" t="str">
            <v>N/A</v>
          </cell>
          <cell r="EI44" t="str">
            <v>N/A</v>
          </cell>
          <cell r="EJ44" t="str">
            <v>N/A</v>
          </cell>
          <cell r="EK44" t="str">
            <v>N/A</v>
          </cell>
          <cell r="EL44" t="str">
            <v>N/A</v>
          </cell>
          <cell r="EM44" t="str">
            <v>N/A</v>
          </cell>
        </row>
        <row r="45">
          <cell r="A45" t="str">
            <v>Cisco Systems Inc.</v>
          </cell>
          <cell r="B45">
            <v>205.35805999999999</v>
          </cell>
          <cell r="C45" t="str">
            <v>United States</v>
          </cell>
          <cell r="D45" t="str">
            <v>North America</v>
          </cell>
          <cell r="E45">
            <v>2016</v>
          </cell>
          <cell r="F45" t="str">
            <v>Yes</v>
          </cell>
          <cell r="G45" t="str">
            <v>NAS:CSCO</v>
          </cell>
          <cell r="H45">
            <v>100</v>
          </cell>
          <cell r="I45">
            <v>100</v>
          </cell>
          <cell r="J45" t="str">
            <v>Cisco states in its Statement on the Prevention of Slavery and Human Trafficking that it is "actively involved in advancing industry-wide responsible practices through its engagement with the RBA". Cisco is an RBA Full Member, and as such publicly commits to the RBA code, which addresses forced labor in its own operations and supply chains.</v>
          </cell>
          <cell r="K45" t="str">
            <v>*Cisco Systems (revised January 2019), "Cisco Statement on the Prevention of Slavery and Human Trafficking", https://www.cisco.com/c/dam/en_us/about/supply-chain/cisco-antislavery-statement-2019.pdf, p. 4.
*Cisco Systems (May, 2019), "2018 Corporate Social Responsibility Report", https://www.cisco.com/c/dam/assets/csr/pdf/CSR-Report-2018.pdf, p. 95.</v>
          </cell>
          <cell r="L45">
            <v>90</v>
          </cell>
          <cell r="M45">
            <v>10</v>
          </cell>
          <cell r="N45">
            <v>20</v>
          </cell>
          <cell r="O45">
            <v>20</v>
          </cell>
          <cell r="P45">
            <v>20</v>
          </cell>
          <cell r="Q45">
            <v>20</v>
          </cell>
          <cell r="R45" t="str">
            <v>(1) Cisco requires its suppliers to adhere to RBA Code version 6.0, which covers forced labor, child labor, and discrimination. However, the code limits the right to freedom of association and collective bargaining to conformance with local law. The company states in its Global Human Rights Policy that suppliers are required to "[a]void human rights abuses by complying with all applicable laws and regularly assessing human rights risks" and in its 2020 additional disclosure it refers to its Supplier Ethics Policy. Neither of these policies protect suppliers' workers rights to freedom of association and collective bargaining beyond compliance with law.
(2) Yes. Home &gt;  Supply Chain Transparency  &gt;  Cisco's Supplier Code of Conduct (the "Code”) [this code provides a link to RBA code 6.0].
(3) The company uses the RBA Code of Conduct, which is reviewed every three years and includes input from RBA members and external stakeholders, as its supplier code of conduct.
(4) Since Cisco is an RBA Full Member it must communicate the RBA Code of Conduct to its entire supply chains. It must provide RBA with documentation and a sample of supplier communication and acceptance (master agreement, letter of commitment, formal acceptance etc.). It also states that when a new RBA Code of Conduct is released, it notifies "all relevant suppliers" of the change. In addition, and to meet the requirements of RBA membership it states that it follows the RBA's process for supplier engagement.
(5) The company is an RBA Full Member, i.e. it has publicly committed to progressively apply the RBA code of conduct to its first-tier suppliers, to monitor its application, and to encourage and support its suppliers to do the same. Cisco states in its 2018 Corporate Social Responsibility Report that it "requires" its suppliers' suppliers to adhere to its Code of Conduct.</v>
          </cell>
          <cell r="S45" t="str">
            <v xml:space="preserve">(1)*Cisco Systems (undated), "Supplier Code of Conduct", https://www.cisco.com/c/en/us/about/csr/impact/environment/supplier-code-of-conduct.html, Accessed 13 August, 2019.
*Cisco Systems (10 December 2018), "Global Human Rights Policy", https://www.cisco.com/c/dam/assets/csr/pdf/Human-Rights-Policy.pdf, pp. 5-6.
*Cisco Systems (2019), "2019 Additional Disclosure", https://www.business-humanrights.org/sites/default/files/KTC%20ICT%202020%20Benchmark%20-%20Additional%20Disclosure%20-%20Cisco.pdf, p. 1. 
(3) "Supplier Code of Conduct".
(4) Cisco Systems (May, 2019), "2018 Corporate Social Responsibility Report", https://www.cisco.com/c/dam/assets/csr/pdf/CSR-Report-2018.pdf, p. 94.
(5) "2018 Corporate Social Responsibility Report", p. 95. </v>
          </cell>
          <cell r="T45">
            <v>75</v>
          </cell>
          <cell r="U45">
            <v>50</v>
          </cell>
          <cell r="V45">
            <v>25</v>
          </cell>
          <cell r="W45" t="str">
            <v>(1) Cisco states that Mark Chandler, EVP, Chief Legal Officer and Chief Compliance Officer is responsible for overseeing the company's global legal activities and policies, ethics, compliance and regulatory affairs and is the executive sponsor of human rights at Cisco. It states that its Human Rights Working Group (HRWG) "includes experts from across the global business, including supply chain..." and that the HRWG "proactively identifies and responds to the company's most significant human rights risks, opportunities, and impacts" including its supply chain. It discloses that in financial year 2019 it initiated a Supply Chain Human Rights Governance Committee which "establishes executive oversight of human rights risks and opportunities with the supply chain" and allows it to "integrate human rights policies and priorities into business operations". It further states that if a supplier fails to meet its policy requirements it escalates the issue through management "including through the senior executive of supply chain".
(2) Cisco states that its Nomination and Governance Committee of the Board reviews its "policies and programs concerning corporate social responsibility, including environmental, social and governance matters". This implies inclusion of its supply chain labor policies but it does not specify this or provide details.</v>
          </cell>
          <cell r="X45" t="str">
            <v>(1)*Cisco Systems (undated), "Executive Officers" (https://investor.cisco.com/corporate-governance/executive-officers/default.aspx). Accessed 9 August, 2019.
*Cisco Systems (May 2019), "2018 Corporate Social Responsibility Report", https://www.cisco.com/c/dam/assets/csr/pdf/CSR-Report-2018.pdf, p. 86.
*Cisco Systems (December 2019), "2019 Corporate Social Responsibility Report", https://www.cisco.com/c/dam/m/en_us/about/csr/csr-report/2019/_pdf/csr-report-2019.pdf, p. 126.
(2) *Cisco Systems (24 October 2018), "Board of Directors" (https://investor.cisco.com/corporate-governance/board-of-directors/default.aspx). Accessed 9 August, 2019.
*Cisco Systems (undated), "Committees" (https://investor.cisco.com/corporate-governance/committees/default.aspx). Accessed 9 August, 2019.
*Cisco Systems (May, 2019), "2018 Corporate Social Responsibility Report", https://www.cisco.com/c/dam/assets/csr/pdf/CSR-Report-2018.pdf, p. 26.
*"2019 Corporate Social Responsibility Report", p. 26.</v>
          </cell>
          <cell r="Y45">
            <v>30</v>
          </cell>
          <cell r="Z45">
            <v>15</v>
          </cell>
          <cell r="AA45">
            <v>15</v>
          </cell>
          <cell r="AB45">
            <v>0</v>
          </cell>
          <cell r="AC45" t="str">
            <v>(1) In relation to training, Cisco states in its Statement on the Prevention of Slavery and Human Trafficking that it "focuses on capability building for our suppliers and employees". It states that it "regularly engages across the globe to train on Code fundamentals". It states in its CSR Report that "all regular employees are required to certify compliance with its Code of Business Conduct each year, subject to applicable laws." (This code is an internal policy directed at employees and addresses human rights topics for the supply chain by referring to the Global Human Rights Policy and the Supplier Code of Conduct.)  It also states that employees "must" complete compliance and ethics trainings and that it provides additional targeted trainings throughout the year. It does not, however, make clear that the abovementioned trainings include forced labor in supply chains or whether, at a minimum, procurement staff are trained on such policies.
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 However, this is a forward-looking commitment rather than an activity already in place.
(2) In addition to (1), it further states that the contributions it makes towards RBA workshops and training content are "mutually beneficial, ensuring understanding of policies and standards". The RBA Learning Academy's online trainings are also available to suppliers on topics including "methods to combat trafficked and forced labor in the supply chain." It states in its 2019 Corporate Social Responsibility Report that it has worked in partnership with the RBA to provide "localized training on the Code, ethical labor standards, and recruitment practices to staff at the supplier facility and labor recruitment agencies." However the company does not disclose the percentage of first-tier suppliers trained.
(3) Not disclosed. Cisco states in its CSR Report that in 2018 its Global Procurement Services and Supply Chain Operations launched an executive sponsorship program for its top US diverse suppliers. It states that the program pairs 26 of its suppliers which it has classified as "diverse" are paired with 26 US-based Cisco executives who commit to meet at least quarterly over an 18 month period. It states that they work to build "structured relationships" so that they can more effectively compete for work. However, the company does not disclose details on capacity building for the purpose of cascading supply chain policies on forced labor to its suppliers' own suppliers.</v>
          </cell>
          <cell r="AD45" t="str">
            <v>(1)*Cisco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126.
(2)*"Cisco Statement on the Prevention of Slavery and Human Trafficking", p. 3.
*"2019 Corporate Social Responsibility Report", p. 127.
(3) Cisco Systems (May, 2019), "2018 Corporate Social Responsibility Report", https://www.cisco.com/c/dam/assets/csr/pdf/CSR-Report-2018.pdf, p. 33.
(3) "2018 Corporate Social Responsibility Report", p. 104.</v>
          </cell>
          <cell r="AE45">
            <v>50</v>
          </cell>
          <cell r="AF45">
            <v>0</v>
          </cell>
          <cell r="AG45">
            <v>50</v>
          </cell>
          <cell r="AH45" t="str">
            <v xml:space="preserve">(1) Not disclosed. Cisco states in its CSR report that it engages with global and local organizations "including governments, nonprofits, multilateral organizations, and peers". It also states that it has been a strategic partner of the World Economic Forum (WEF) since 2002 and that its Government Affairs team "develops and influences pro-technology public policies and regulations". However, its Government Affairs team "defends and advances Cisco’s business interests before policymakers around the world" and the company does not detail engagement on forced labor and human trafficking with stakeholders in countries in which its first tier suppliers and suppliers below the first tier operate.
(2) The company discloses it participates as a full member of the RBA (confirmed by RBA) including sharing audit reports via the RBA-ONLINE database. From its 2017 CSR Annual Report it discloses that its sits on the RBA board and states that it "contributes to the development and periodic revision of the EICC Code of Conduct". It states in its updated modern slavery statement that it participates in the RBA's Responsible Labor Initiative but does not disclose further details on this. It also states that it is participating in the BSR Working Group on Human Rights which, it states, is "a forum for companies from all industries to share ideas and exchange best practices" and that it works with BSR to improve its human rights program. The company also states that it is part of the UN Global Compact Supply Chain Advisory Group and Corporate Social Responsibility Asia. </v>
          </cell>
          <cell r="AI45" t="str">
            <v>(1)*Cisco Systems (May, 2019), "2018 Corporate Social Responsibility Report", https://www.cisco.com/c/dam/assets/csr/pdf/CSR-Report-2018.pdf, p. 28-29.
*Cisco Systems (undated), "Government Affairs", https://www.cisco.com/c/en/us/about/government-affairs.html, Accessed 9 August 2019.
*Cisco Systems (undated), "High Tech Policy", https://blogs.cisco.com/gov. Accessed 9 August 2019.
(2)*Cisco Systems (2018), "2018 Additional Disclosure",  https://www.business-humanrights.org/sites/default/files/KnowTheChain%20-%20ICT%20Sector%20Engagement%20Questions_Cisco_0.pdf.
*Cisco Systems (January 2020), "Cisco Statement on the Prevention of Slavery and Human Trafficking", https://www.cisco.com/c/dam/en_us/about/supply-chain/cisco-modern-slavery-statement.pdf, p. 4. 
*"2018 Corporate Social Responsibility Report", p. 89 and 95. 
*Cisco Systems (October 2018), "2017 Corporate Social Responsibility Report 2017", https://www.cisco.com/c/dam/assets/csr/pdf/CSR-Report-2017.pdf, p. 33 and 70.</v>
          </cell>
          <cell r="AJ45">
            <v>75</v>
          </cell>
          <cell r="AK45">
            <v>12.5</v>
          </cell>
          <cell r="AL45">
            <v>25</v>
          </cell>
          <cell r="AM45">
            <v>25</v>
          </cell>
          <cell r="AN45">
            <v>12.5</v>
          </cell>
          <cell r="AO45" t="str">
            <v xml:space="preserve">(1) Cisco discloses a supplier list of contract manufacturers, strategic original design manufacturers and component suppliers in the top 80% of spend for financial year 2019. The list includes supplier names, but not addresses.
(2) Cisco states in its Conflict Minerals policy that it developed a set of due diligence and guidance activities based on the OECD guidelines. It states that it "requires" suppliers to source only from smelters and refiners assured by the Responsible Minerals Assurance Process, to maintain a policy to ensure conflict minerals do not directly or indirectly finance armed conflict in the DRC, establish a due diligence program "to achieve responsible mineral supply chains" and respond to Cisco with regards requests for due diligence information. As part of its efforts to identify smelters and refiners involved in the production of conflict minerals, Cisco conducts due diligence according to the respective OECD Guidance  In its Specialized Disclosure Report, Cisco includes a list of the names and countries of smelters and refiners of 3TG identified in a reasonable country of origin enquiry.
(3) The company is a member of the Responsible Mineral Initiative, and as such works on tracing its raw materials. In its Specialized Disclosure Report it provides a list of the countries of origin from which the raw materials it sources may have originated.
(4) Cisco estimates that there are 224,000 workers in its supply chain that are covered by RBA audits. However it does not disclose a second data point on its suppliers' workforce. </v>
          </cell>
          <cell r="AP45" t="str">
            <v>1) Cisco Systems (2019), "Cisco Supplier List", https://www.cisco.com/c/dam/en_us/about/supply-chain/cisco-supplier-list.pdf.
2) *"Supplier Information".
*"Supply Chain Sustainability".
*Cisco Systems (2018), "Specialized Disclosure Report", https://www.cisco.com/c/dam/en_us/about/citizenship/environment/docs/conflict-minerals-disclosure-report-2018.pdf, pp. 13-20.
3) *Cisco Systems (May, 2019), "Cisco Supplier Guide: Sustainability, Risk and Security", https://www.cisco.com/c/dam/en_us/about/supplier/supplier-guide.pdf. Accessed 13 August 2019, p. 96.
*Cisco Systems (May, 2019), "2018 Corporate Social Responsibility Report, https://www.cisco.com/c/dam/assets/csr/pdf/CSR-Report-2018.pdf. Accessed 13 August 2019.
*Cisco Systems (2019) "Cisco Responsible Minerals Policy", https://www.cisco.com/c/dam/en_us/about/citizenship/environment/docs/responsible-minerals-policy.pdf. Accessed 13 August 2019.
*"Specialized Disclosure Report", p. 21.
4) Cisco Systems (December 2019), "2019 Corporate Social Responsibility Report", https://www.cisco.com/c/dam/m/en_us/about/csr/csr-report/2019/_pdf/csr-report-2019.pdf, p. 79.</v>
          </cell>
          <cell r="AQ45">
            <v>75</v>
          </cell>
          <cell r="AR45">
            <v>50</v>
          </cell>
          <cell r="AS45">
            <v>25</v>
          </cell>
          <cell r="AT45" t="str">
            <v>(1) Cisco states in its Statement on the Prevention of Slavery and Human Trafficking that it uses a risk-based approach to "evaluate and address" risks of forced labor and human trafficking. It states that it conducts an annual risk assessment which includes an evaluation of indicators relating to forced labor including "the potential presence of vulnerable workers groups or operations located within a country with weak government response". It also states that the outputs of this risk assessment identify the suppliers it will request to demonstrate conformance with its code using RBA's assessment tools such as the Supplier Self-Assessment Questionaire (SAQ) and Validated Audit Process (VAP). It further states that it will either convene or attend teleconferences, webinars or meetings to "better understand and monitor risks associated with labor recruitment practices". It conducted its first Human Rights Impact Assessment (HRIA) in 2017 to "identify impacts and opportunities, determine how they can be managed, and understand how we perform against the UN Guiding Principles (UNGPs) on Business and Human Rights". It states that it relies on sources such as the UN Human Development Index, World Bank Governance Indicators and "other indicators for environmental performance and the presence of forced labor" to "assess vulnerabilities and protections in the geographies where suppliers operate".
It further discloses that, together with BSR it conducted a human rights impact assessment on its supply chains. The analysis was based on the UNGP's and assessed to what extent Cisco's supply chain assessment and audit process identifies human rights risks. Outlining its supplier engagement process, Cisco stated that as part of its risk assessment it will start in 2018 to conduct a "macro-level screening based on spend, commodity, geography, etc" and its 2018 report discloses using "a combination of publicly available indices, geographic information, and past audit findings to assess unique risks." It states that this risk assessment may include a consideration of specific high-risk commodities or regions" which then helps it "better deploy targeted capacity-building".
(2) The HRIA conducted by BSR included an assessment of risks which includes a consideration of the risks inherent in certain geographical areas and in relation to certain commodities. It points to raw materials and grievance mechanisms as areas which pose higher risks in its supply chains. However, it discloses limited details in relation to this. In its 2019 sustainability report it provides a list of its audit findings by category and it also provides details on findings relating to forced labor. However, it does not provide additional detail on its risk assessment process beyond audit findings. [It states that in financial year 2019 it conducted "a focused assessment of manufacturing and component suppliers with vulnerable worker populations such as migrant workers, young workers, interns and student workers". It does not disclose the details of these findings.]</v>
          </cell>
          <cell r="AU45" t="str">
            <v xml:space="preserve">(1)*Cisco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p. 91-105.
*Cisco Systems (December 2019), "2019 Corporate Social Responsibility Report", https://www.cisco.com/c/dam/m/en_us/about/csr/csr-report/2019/_pdf/csr-report-2019.pdf, p. 118. 
* Cisco Systems (October 2018), "2017 Corporate Social Responsibility Report 2017", https://www.cisco.com/c/dam/assets/csr/pdf/CSR-Report-2017.pdf, p. 32 and 77.
(2) *"2018 Corporate Social Responsibility Report", p. 98*Cisco Systems (October 2018), "2017 Corporate Social Responsibility Report 2017", https://www.cisco.com/c/dam/assets/csr/pdf/CSR-Report-2017.pdf, p. 77. 
*"2019 Corporate Social Responsibility Report", pp. 121, 125 and 128.
</v>
          </cell>
          <cell r="AV45">
            <v>25</v>
          </cell>
          <cell r="AW45">
            <v>12.5</v>
          </cell>
          <cell r="AX45">
            <v>0</v>
          </cell>
          <cell r="AY45">
            <v>12.5</v>
          </cell>
          <cell r="AZ45">
            <v>0</v>
          </cell>
          <cell r="BA45" t="str">
            <v>(1) Cisco states in its Conflict Minerals Policy that if requirements are not met in relation to this policy, it will "proactively work with the supplier to further develop their capabilities in responsible mineral due diligence to ensure alignment to Cisco’s supplier requirements" but will terminate relationships with suppliers who fail to comply. It further states that the Cisco sponsors "work to build structured relationships" with their suppliers. It states that it uses supplier surveys such as the RMI's CMRT and data from the RMI's RMAP as due diligence on conflict mineral sourcing. [RMAP standards include an assessment of whether forced labor was used.] However the company does not disclose further information regarding how it addresses forced labor risks at raw material level. 
(2) Not disclosed. It does not disclose any inclusion of reponsible purchasing practices, including planning and forecasting in the process described above.
(3) Cisco states that it assesses responsible minerals sourcing as part of its Supplier Scorecard which informs business decisions. Since its responsible mineral sourcing program uses the RMAP process it includes an assessment of forced labor. However it does not explicitly state this and it provides no further details.
(4) Not disclosed.</v>
          </cell>
          <cell r="BB45" t="str">
            <v>(1) *Cisco Systems (May 2019), "2018 Corporate Social Responsibility Report", https://www.cisco.com/c/dam/assets/csr/pdf/CSR-Report-2018.pdf, p. 91-105. 
*Cisco Systems (2018), "Specialized Disclosure Report", https://www.cisco.com/c/dam/en_us/about/citizenship/environment/docs/conflict-minerals-disclosure-report-2018.pdf, p. 7.
(2) *Cisco Systems (2019), "Cisco Responsible Minerals Policy", https://www.cisco.com/c/dam/en_us/about/citizenship/environment/docs/responsible-minerals-policy.pdf.
*"2018 Corporate Social Responsibility Report"
(3) "2018 Corporate Social Responsibility Report"
*Cisco Systems (undated), "Existing Suppliers", https://www.cisco.com/c/en/us/about/supplier-information/access-non-manufacturing-supplier-connection/existing-supplier-guidelines-information/current-suppliers.html. Accessed 13 August 2019.
*Cisco Systems (undated), "Supply Chain Sustainability", https://www.cisco.com/c/en/us/about/supply-chain-sustainability.html. Accessed 13 August 2019.
*Cisco Systems (undated), "Direct Supplier Legal Resources", https://www.cisco.com/c/en/us/about/supplier-information/access-manufacturing-supplier-connection/portal.html. Accessed 13 August 2019.
*Cisco Systems (May 2019), "Cisco Supplier Guide: Sustainability, Risk and Security", https://www.cisco.com/c/dam/en_us/about/supplier/supplier-guide.pdf, p. 96.
*"Specialized Disclosure Report", p. 7.
(4) "2018 Corporate Social Responsibility Report".</v>
          </cell>
          <cell r="BC45">
            <v>0</v>
          </cell>
          <cell r="BD45">
            <v>0</v>
          </cell>
          <cell r="BE45" t="str">
            <v xml:space="preserve">Not disclosed. Cisco states in its 2018 Corporate Social Responsibility Report that it "consider[s] supplier responsibility when evaluating and onboarding new suppliers". However, it is unclear whether the risk analysis covers forced labor. </v>
          </cell>
          <cell r="BF45" t="str">
            <v xml:space="preserve">*Cisco Systems (May 2019), "2018 Corporate Social Responsibility Report", https://www.cisco.com/c/dam/assets/csr/pdf/CSR-Report-2018.pdf, p. 91-105. </v>
          </cell>
          <cell r="BG45">
            <v>15</v>
          </cell>
          <cell r="BH45">
            <v>15</v>
          </cell>
          <cell r="BI45">
            <v>0</v>
          </cell>
          <cell r="BJ45">
            <v>0</v>
          </cell>
          <cell r="BK45" t="str">
            <v>(1) In its Cisco Statement on the Prevention of Slavery and Human Trafficking the company states that "suppliers must agree to comply" with its Supplier Code of Conduct when they sign a master purchasing agreement, purchasing order "or equivalent terms and condictions with Cisco". It further states that it "require[s]" suppliers to reacknowledge the code when it is updated. Its Code of Conduct is the RBA Code of Conduct which incorporates the ILO core labor standards. However, the code limits the right to freedom of association and collective bargaining to conformance with local law. The company does not disclose the language of these contracts.
(2) Not disclosed.
(3) Not disclosed. Cisco states in its 2018 Corporate Social Responsibility Report that it "requires" its suppliers' suppliers to adhere to its Code of Conduct, however it does not state that it requires its suppliers to incorporate it into their own supplier contracts. Similarly its Cisco Supplier Ethics Policy states that "[s]upplier[s] shall ensure that its employees, subcontractors, agents, and third parties assigned to provide services or products to Cisco act consistently with this Supplier Ethics Policy”. However, it does not state that it requires its suppliers to integrate such standards into their contracts with their suppliers.</v>
          </cell>
          <cell r="BL45" t="str">
            <v>(1)*Cisco Systems (revised January 2019), "Cisco Statement on the Prevention of Slavery and Human Trafficking", https://www.cisco.com/c/dam/en_us/about/supply-chain/cisco-antislavery-statement-2019.pdf.
*Responsible Business Alliance (revised January 2018), "Code of Conduct", http://www.responsiblebusiness.org/media/docs/RBACodeofConduct6.0_English.pdf.
(2) Cisco Systems (May 2019), "2018 Corporate Social Responsibility Report", https://www.cisco.com/c/dam/assets/csr/pdf/CSR-Report-2018.pdf.
(3)*"2018 Corproate Social Responsibility Report".
*Cisco (2019), "Cisco Supplier Ethics Policy", https://www.cisco.com/c/dam/en_us/about/ac50/ac142/sdbd/Documents/english-cisco-supplier-ethics-policy.pdf, p. 1.</v>
          </cell>
          <cell r="BM45">
            <v>0</v>
          </cell>
          <cell r="BN45">
            <v>0</v>
          </cell>
          <cell r="BO45">
            <v>0</v>
          </cell>
          <cell r="BP45">
            <v>0</v>
          </cell>
          <cell r="BQ45" t="str">
            <v>(1)-(3) Not disclosed.</v>
          </cell>
          <cell r="BR45" t="str">
            <v>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(2019), "2019 Additional Disclosure", https://www.business-humanrights.org/sites/default/files/KTC%20ICT%202020%20Benchmark%20-%20Additional%20Disclosure%20-%20Cisco.pdf.
2)*"2018 Corporate Social Responsibility Report".
*"Cisco Statement on the Prevention of Slavery and Human Trafficking".
3)*"2018 Corporate Social Responsibility Report".
*"Cisco Statement on the Prevention of Slavery and Human Trafficking".</v>
          </cell>
          <cell r="BS45">
            <v>100</v>
          </cell>
          <cell r="BT45">
            <v>50</v>
          </cell>
          <cell r="BU45">
            <v>50</v>
          </cell>
          <cell r="BV45" t="str">
            <v>(1)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The company discloses that it found workers in China who paid one-time medical exam fees of less than 5 per cent of their monthly salary and that it found cases of the payment of "excessive recruitment fees" being charged to foreign migrant workers ("Some workers paid [recruitment] fees ranging from 5 percent to more than 150 percent of gross monthly wages."). It states that in financial year 2019 it oversaw the reimbursement of an estimated $400,000 in health check and recruitment fees by suppliers to 2,150 workers. [It notes that "to make lasting improvements, Cisco will monitor and coach suppliers across multiple years if needed."]</v>
          </cell>
          <cell r="BW45" t="str">
            <v>1) Responsible Business Alliance (January 2018), "RBA Code of Conduct (6.0)", http://www.responsiblebusiness.org/media/docs/RBACodeofConduct6.0_English.pdf.
2)*"RBA Code of Conduct".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127.</v>
          </cell>
          <cell r="BX45">
            <v>25</v>
          </cell>
          <cell r="BY45">
            <v>25</v>
          </cell>
          <cell r="BZ45">
            <v>0</v>
          </cell>
          <cell r="CA45" t="str">
            <v>(1) Cisco details commissioning a thorough investigation of one particular supplier's operations that included assessing the adherence to the RBA code by labor agencies used by the supplier and providing localized training on the RBA code in partnership with the RBA to both staff at the supplier facility and to the relevant labor recruitment agencies. It also states that its action plan to address the payment of fees by workers is to "ensure labor agents follow RBA's Definition of Fees", implying that they are monitored more generally. However, the scope of its agency audits are unclear, as this refers to one supplier, and it does not report on outcomes. 
(2) Not disclosed.</v>
          </cell>
          <cell r="CB45" t="str">
            <v>1)*Responsible Business Alliance (revised August 2019), "RBA Validated Assessment Program (VAP) Operations Manual", http://www.responsiblebusiness.org/media/docs/AuditeePreparation.pdf.
*Cisco Systems (May 2019), "2018 Corporate Social Responsibility Report", https://www.cisco.com/c/dam/assets/csr/pdf/CSR-Report-2018.pdf.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pp. 125 and 127.
2)*"2018 Corporate Social Responsibility Report".
*"Cisco Statement on the Prevention of Slavery and Human Trafficking".</v>
          </cell>
          <cell r="CC45">
            <v>45</v>
          </cell>
          <cell r="CD45">
            <v>15</v>
          </cell>
          <cell r="CE45">
            <v>30</v>
          </cell>
          <cell r="CF45">
            <v>0</v>
          </cell>
          <cell r="CG45" t="str">
            <v>(1) The company uses the RBA Code (version 6), which requires that workers must be provided with a written employment agreement in their native language prior to the worker departing from his or her country of origin. It states in its 2019 Corporate Social Responsibility Report that it identified cases where workers were required to pay medical and recruitment-related fees which it links to workers having struggled to understand "the terms of their contracts and disciplinary proceedings due to a lack of written communication in a language they understood". However, it does not disclose how it addressed the particular difficulties of workers understanding the terms of their contracts in addressing the issue with suppliers, e.g. through pre-departure or on-boarding training for foreign migrant workers.
(2) The company uses the RBA Code (version 6), which prohibits passport retention and restrictions on workers’ freedom of movement. Cisco restates this in its Statement on the Prevention of Slavery and Human Trafficking and further states that it works with suppliers to develop corrective action plans which might include the return of passports or repayment of recruitment fees. 
(3) Not disclosed.</v>
          </cell>
          <cell r="CH45" t="str">
            <v>(1) *Responsible Business Alliance (january 2018), "RBA Code of Conduct (6.0)", http://www.responsiblebusiness.org/media/docs/RBACodeofConduct6.0_English.pdf.
*Cisco Systems (December 2019), "2019 Corporate Social Responsibility Report", https://www.cisco.com/c/dam/m/en_us/about/csr/csr-report/2019/_pdf/csr-report-2019.pdf, p. 127.
(2)*"RBA Code of Conduct (6.0)".
*Cisco Systems (revised January 2019), "Cisco Statement on the Prevention of Slavery and Human Trafficking", https://www.cisco.com/c/dam/en_us/about/supply-chain/cisco-antislavery-statement-2019.pdf.
3)*Cisco Systems (May 2019), "2018 Corporate Social Responsibility Report", https://www.cisco.com/c/dam/assets/csr/pdf/CSR-Report-2018.pdf.</v>
          </cell>
          <cell r="CI45">
            <v>12.5</v>
          </cell>
          <cell r="CJ45">
            <v>12.5</v>
          </cell>
          <cell r="CK45">
            <v>0</v>
          </cell>
          <cell r="CL45">
            <v>0</v>
          </cell>
          <cell r="CM45">
            <v>0</v>
          </cell>
          <cell r="CN45" t="str">
            <v xml:space="preserve">(1) Cisco links to the RBA website and the latest version of its Code, which is available in more than 15 languages. It states that as part of a remedial action, it "monitored the supplier as they implemented the policy and practices and trained their own workers on the new policy". The company's code requires suppliers to have a process in place for communicating their policies, expectations and performance to workers and other stakeholders. However, it does not disclose how it ensures that its code is communicated to workers outside of this.
(2) Not disclosed. Cisco does not list any worker engagement initiatives under its stakeholder section of its CSR report. It states that it uses worker interviews and supports other RBA-sponsored research and training initiatives "to gather actionable, direct feedback from factory workers to complement audit findings," but does not support initiatives which help workers understand their labor rights.
(3)-(4) Not disclosed. </v>
          </cell>
          <cell r="CO45" t="str">
            <v>(1)*Cisco Systems (revised January 2019), "Cisco Statement on the Prevention of Slavery and Human Trafficking", https://www.cisco.com/c/dam/en_us/about/supply-chain/cisco-antislavery-statement-2019.pdf.
*Cisco Systems (May 2019), "2018 Corporate Social Responsibility Report", https://www.cisco.com/c/dam/assets/csr/pdf/CSR-Report-2018.pdf.
*Cisco Systems (December 2019), "2019 Corporate Social Responsibility Report", https://www.cisco.com/c/dam/m/en_us/about/csr/csr-report/2019/_pdf/csr-report-2019.pdf, p. 127.
*Responsible Business Alliance (january 2018), "RBA Code of Conduct (6.0)", http://www.responsiblebusiness.org/media/docs/RBACodeofConduct6.0_English.pdf.
(2) *"2018 Corporate Social Responsibility Report", p. 28-29, p. 134.
(3)-(4)*"2018 Corporate Social Responsibility Report".</v>
          </cell>
          <cell r="CP45">
            <v>0</v>
          </cell>
          <cell r="CQ45">
            <v>0</v>
          </cell>
          <cell r="CR45">
            <v>0</v>
          </cell>
          <cell r="CS45">
            <v>0</v>
          </cell>
          <cell r="CT45">
            <v>0</v>
          </cell>
          <cell r="CU45" t="str">
            <v xml:space="preserve">(1)-(4) Not disclosed.
</v>
          </cell>
          <cell r="CV45" t="str">
            <v>1)*Cisco Systems (May 2019), "2018 Corporate Social Responsibility Report", https://www.cisco.com/c/dam/assets/csr/pdf/CSR-Report-2018.pdf.
2)*"2018 Corporate Social Responsibility Report".
3)*"2018 Corporate Social Responsibility Report".
4)*"2018 Corporate Social Responsibility Report".</v>
          </cell>
          <cell r="CW45">
            <v>30</v>
          </cell>
          <cell r="CX45">
            <v>20</v>
          </cell>
          <cell r="CY45">
            <v>10</v>
          </cell>
          <cell r="CZ45">
            <v>0</v>
          </cell>
          <cell r="DA45">
            <v>0</v>
          </cell>
          <cell r="DB45">
            <v>0</v>
          </cell>
          <cell r="DC45" t="str">
            <v>(1) Cisco uses the RBA code 6.0 as its supplier code, which requires suppliers to provide an effective grievance mechanism allowing workers to report violations against the code. 
In its Modern Slavery Statement, Cisco states that, Ethicsline, its grievance mechanism is publicly available. The reporting page itself does not refer specifically to its supplier code of conduct but states that complaints can be made in relation to a violation of any Cisco policy.
(2) The company also states that the grievance mechanism is a "publicly available multilingual ethics and business conduct reporting tool which allows anonymous reporting" and that it is available worldwide, 24 hours a day, seven days a week. It states in its 2019 Corporate Social Responsibility Report that it "encourages third-party stakeholders and employees to report concerns of misconduct or suspected violation of any of Cisco’s policies using the Cisco EthicsLine". However, it does not disclose evidence of supplying information or training on the mechanism to suppliers' workers.
(3) Not disclosed.
(4) Not disclosed. Cisco states in its 2019 Corporate Social Responsibility Report that in financial year 2019 it did not receive any reports of human rights issues in its supply chain through this mechanism. It does not provide further information, such as the total number of grievances received by suppliers workers and their respresentatives.
(5) Not disclosed.</v>
          </cell>
          <cell r="DD45" t="str">
            <v>1)*Cisco Systems (revised January 2019), "Cisco Statement on the Prevention of Slavery and Human Trafficking", https://www.cisco.com/c/dam/en_us/about/supply-chain/cisco-antislavery-statement-2019.pdf.
*Cisco Systems (undated), "Cisco Ethicsline", https://www.cisco.com/c/en/us/about/corporate-social-responsibility/ethics-office/ethicsline.html.
*Cisco Systems (undated), "Supplier Code of Conduct", https://www.cisco.com/c/en/us/about/csr/impact/environment/supplier-code-of-conduct.html, Accessed 24 October 2019.
2)*"Statement on the Prevention of Slavery and Human Trafficking".
*Cisco Systems (December 2019), "2019 Corporate Social Responsibility Report", https://www.cisco.com/c/dam/m/en_us/about/csr/csr-report/2019/_pdf/csr-report-2019.pdf, p. 127.
3)*"Statement on the Prevention of Slavery and Human Trafficking".
*Cisco Systems (May 2019), "2018 Corporate Social Responsibility Report", https://www.cisco.com/c/dam/assets/csr/pdf/CSR-Report-2018.pdf.
4)*"Statement on the Prevention of Slavery and Human Trafficking".
*"2018 Corporate Social Responsibility Report".
*"2019 Corporate Social Responsibility Report", p. 127.
5)*"Statement on the Prevention of Slavery and Human Trafficking".
*"2018 Corporate Social Responsibility Report".</v>
          </cell>
          <cell r="DE45">
            <v>70</v>
          </cell>
          <cell r="DF45">
            <v>0</v>
          </cell>
          <cell r="DG45">
            <v>20</v>
          </cell>
          <cell r="DH45">
            <v>10</v>
          </cell>
          <cell r="DI45">
            <v>20</v>
          </cell>
          <cell r="DJ45">
            <v>20</v>
          </cell>
          <cell r="DK45" t="str">
            <v xml:space="preserve">Cisco is a RBA Full Member, and as such is required to undertake audits on at least 25% of high-risk major supplier facilities (may include own facilities), and to demonstrate this to the RBA. It states that it audits high risk suppliers based on RBA's Validated Assessment Program (VAP) to assess conformance to its Code of Conduct.
(1) Not disclosed.
(2) VAP includes a review of relevant documents, such as working hour records, payroll, deductions and benefits.
(3) VAP includes worker interviews in local languages. However, there is no indication that interviews are undertaken off-site.
(4) VAP includes visits to associated production facilities, and related worker housing (including dormitories, hostels and any off-site housing of workers/migrant workers).
(5) Cisco states in its 2018 CSR report that "auditors use the RBA’s standard protocols and audit tools to review documentation, conduct site tours, and assess how suppliers monitor their own suppliers". It states in its 2019 Corporate Social Responsibility Report that in financial year 2019 it began working with a small number of component suppliers to better understand its next tier supplier base. It states that "[t]hese component suppliers conducted RBA audits of their major suppliers and collaborated with Cisco to monitor supplier improvement". </v>
          </cell>
          <cell r="DL45" t="str">
            <v>Note: Cisco Systems (March 2018), "2018 Corporate Social Responsibility Report", https://www.cisco.com/c/dam/assets/csr/pdf/CSR-Report-Our-Story-2018.pdf, pp. 94, 95 and 98. 
(2)-(4) "2018 Corporate Social Responsibility Report", p. 98.
(5)*"2018 Corporate Social Responsibility Report", p. 98.
*Cisco Systems (revised January 2019), "Cisco Statement on the Prevention of Slavery and Human Trafficking", https://www.cisco.com/c/dam/en_us/about/supply-chain/cisco-antislavery-statement-2019.pdf.
*Cisco Systems (December 2019), "2019 Corporate Social Responsibility Report", https://www.cisco.com/c/dam/m/en_us/about/csr/csr-report/2019/_pdf/csr-report-2019.pdf, p. 120.</v>
          </cell>
          <cell r="DM45">
            <v>60</v>
          </cell>
          <cell r="DN45">
            <v>0</v>
          </cell>
          <cell r="DO45">
            <v>0</v>
          </cell>
          <cell r="DP45">
            <v>20</v>
          </cell>
          <cell r="DQ45">
            <v>20</v>
          </cell>
          <cell r="DR45">
            <v>20</v>
          </cell>
          <cell r="DS45" t="str">
            <v>1) Not disclosed. Cisco states in its 2018 Corporate Social Responsibility Report that every two years it commits to auditing 25 per cent of suppliers deemed to be high risk. It states that in 2018 it audited 60 supplier facilities, of which 47 were component supplier facilities and 13 were contract manufacturing partners. In its 2019 Corporate Social Responsibility Report it discloses the number of suppliers audited per supplier type and it states that it audits 25 per cent of its high risk component supplier facilities each year and that this covers 224,000 workers. However, it does not disclose the percentage of suppliers monitored annually and does not disclose what percentage of suppliers it deems to be high risk.
2) Not disclosed.
3) Cisco discloses that it uses the RBA's Validated Assessment Program (VAP) audits, which conduct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Cisco discloses a summary of its audit findings, including findings on freely chosen employment, discrimination and freedom of association at its suppliers in its CSR report.</v>
          </cell>
          <cell r="DT45" t="str">
            <v>1)*Cisco Systems (May 2019), "2018 Corporate Social Responsibility Report", https://www.cisco.com/c/dam/assets/csr/pdf/CSR-Report-2018.pdf, p. 98.
*Cisco Systems (December 2019), "2019 Corporate Social Responsibility Report", https://www.cisco.com/c/dam/m/en_us/about/csr/csr-report/2019/_pdf/csr-report-2019.pdf, p. 120.
3)"2018 Corporate Social Responsibility Report", p. 98.
4)"2018 Corporate Social Responsibility Report", pp. 95 and 98.
5) "2018 Corporate Social Responsibility Report", pp. 101-103.</v>
          </cell>
          <cell r="DU45">
            <v>100</v>
          </cell>
          <cell r="DV45">
            <v>25</v>
          </cell>
          <cell r="DW45">
            <v>25</v>
          </cell>
          <cell r="DX45">
            <v>25</v>
          </cell>
          <cell r="DY45">
            <v>25</v>
          </cell>
          <cell r="DZ45" t="str">
            <v xml:space="preserve">1) Cisco uses the RBA’s Validated Audit Process (VAP), which includes corrective action plans with elements such as policy/procedure changes and training. It is also a RBA (Full) Member, and as such is required to audit 25% of high-risk major suppliers (this may include own facilities) and submit to the RBA corrective action progress reports. It further  states that it helps to support suppliers to make improvements and address specific audit findings by directing them to use the RBA Learning Academy.
2) The company uses the RBA’s VAP, which includes closure audits on priority issues such as forced labor or bonded labor.
3) Cisco states in its Statement on the Prevention of Slavery and Human Trafficking that it uses supplier scorecards in the process of implementing corrective action plans and that where its standards are not met, it "may" terminate their relationship. It states in its 2019 Corporate Social Responsibiliy Report that if a supplier consistently fails to comply with its policies, it "may discontinue the relationship".
4) In its Statement on the Prevention of Slavery and Human Trafficking Cisco states that corrective actions may include the return of passports or reimbursement of paid recruitment fees. Cisco discloses an example where workers in China had paid medical exam fees and foreign migrant workers had paid "excessive recruitment fees". It further details that in one case it "commissioned a thorough investigation to assess the supplier’s conformance to Cisco’s Code, local laws, and international standards on ethical recruitment and employment". It states that this process identified workers who had paid fees, that those fees were immediately reimbursed to workers and that it provided localized training to suppliers and labor recruitment agencies. </v>
          </cell>
          <cell r="EA45" t="str">
            <v>1) Cisco Systems (May 2019) "2018 Corporate Social Responsibility Report", https://www.cisco.com/c/dam/assets/csr/pdf/CSR-Report-2018.pdf, p. 94 and 99.
2)"2018 Corporate Social Responsibility Report", p. 98.
3)*Cisco Systems (revised January 2019), "Cisco Statement on the Prevention of Slavery and Human Trafficking", https://www.cisco.com/c/dam/en_us/about/supply-chain/cisco-antislavery-statement-2019.pdf, p. 3. 
*Cisco Systems (December 2019), "2019 Corporate Social Responsibility Report", https://www.cisco.com/c/dam/m/en_us/about/csr/csr-report/2019/_pdf/csr-report-2019.pdf, p. 117.
4)*"Cisco Statement on the Prevention of Slavery and Human Trafficking", p. 3.
*"2019 Corporate Social Responsibility Report", p. 127.</v>
          </cell>
          <cell r="EB45">
            <v>0</v>
          </cell>
          <cell r="EC45">
            <v>50</v>
          </cell>
          <cell r="ED45">
            <v>0</v>
          </cell>
          <cell r="EE45">
            <v>50</v>
          </cell>
          <cell r="EF45" t="str">
            <v>(1) Not disclosed. Cisco states in its Statement on the Prevention of Slavery and Human Trafficking that it conducts its own standard due diligence and "investigates and addresses allegations brought to our attention from all channels, internal and external. Issues detected outside of the Verification and Audit processes outlined above are tracked through our incident management system and follow the same corrective action, preventative action, accountability and reporting mechanisms as those we uncover from our due diligence processes." However, it does not disclose timeframes, engagement with affected stakeholders, responsible parties, approval procedures, etc. 
(2) In its Statement on the Prevention of Slavery and Human Trafficking Cisco states that corrective actions may include the return of passports or reimbursement of paid recruitment fees. It provides examples of the outcomes of corrective action processes from issues discovered during audits [it is presumed at different suppliers] and discusses several issues it remediated, including recruitment fees, health check costs (of workers in China), and relocation costs. It provides details on the issues identified and the states that it oversaw suppliers' reimbursement of about $400,000 in health check and recruitment fees to 2,150 workers and to make lasting changes it commits to "monitor and coach suppliers across multiple years if needed".  
It further details one case where migrant workers had to pay "excessive relocation costs," and noted that it ensured that the supplier repaid fees.
[It states that in financial year 2019 it did not discover any issues of "underage child labor" but that it "worked with supplliers to close [policy and management] gaps".]</v>
          </cell>
          <cell r="EG45" t="str">
            <v>(1) *Cisco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 p. 3.
(2)*"Cisco Statement on the Prevention of Slavery and Human Trafficking", p. 3.
*Cisco Systems (December 2019), "2019 Corporate Social Responsibility Report", https://www.cisco.com/c/dam/m/en_us/about/csr/csr-report/2019/_pdf/csr-report-2019.pdf, p. 127.</v>
          </cell>
          <cell r="EH45" t="str">
            <v>N/A</v>
          </cell>
          <cell r="EI45" t="str">
            <v>N/A</v>
          </cell>
          <cell r="EJ45" t="str">
            <v>N/A</v>
          </cell>
          <cell r="EK45" t="str">
            <v>N/A</v>
          </cell>
          <cell r="EL45" t="str">
            <v>N/A</v>
          </cell>
          <cell r="EM45" t="str">
            <v>N/A</v>
          </cell>
        </row>
        <row r="46">
          <cell r="A46" t="str">
            <v>Corning Inc.</v>
          </cell>
          <cell r="B46">
            <v>26.786759999999997</v>
          </cell>
          <cell r="C46" t="str">
            <v>United States</v>
          </cell>
          <cell r="D46" t="str">
            <v>North America</v>
          </cell>
          <cell r="E46">
            <v>2018</v>
          </cell>
          <cell r="F46" t="str">
            <v>Yes</v>
          </cell>
          <cell r="G46" t="str">
            <v>NYS:GLW</v>
          </cell>
          <cell r="H46">
            <v>100</v>
          </cell>
          <cell r="I46">
            <v>100</v>
          </cell>
          <cell r="J46" t="str">
            <v xml:space="preserve">The company states that it is "committed maintaining high standards of social responsibility and continuing to work toward combating human trafficking and slavery in its supply chains". In addition it discloses its supplier code of conduct which prohibits forced labor in its supply chains. 
</v>
          </cell>
          <cell r="K46" t="str">
            <v>*Corning Incorporated (25 March 2019), "2019 Statement on Efforts to Combat Human Trafficking and Slavery in Our Supply Chains", https://www.corning.com/media/worldwide/global/documents/Supply%20Chain%20Disclosure%203_25_19%20final.pdf, p. 5.
*Corning Incorporated (28 January 2020), "Supplier Code of Conduct", https://www.corning.com/media/worldwide/global/documents/Supplier%20Code%20of%20Conduct%20November%202018.pdf.</v>
          </cell>
          <cell r="L46">
            <v>90</v>
          </cell>
          <cell r="M46">
            <v>10</v>
          </cell>
          <cell r="N46">
            <v>20</v>
          </cell>
          <cell r="O46">
            <v>20</v>
          </cell>
          <cell r="P46">
            <v>20</v>
          </cell>
          <cell r="Q46">
            <v>20</v>
          </cell>
          <cell r="R46" t="str">
            <v>(1) The company states that its Supplier Code of Conduct "embraces the key principles of the ILO's eight fundamental conventions" and that suppliers are "expected to comply with this code" to fulfil their contractual obligations with Corning. The code covers forced labor, child labor, and discrimination, however, it limits the right to freedom of association and collective bargaining to "conformance with local law".
(2) Yes (Homepage &gt; Sustainability &gt; Supply Chain Social Responsibility &gt; Supplier Code of Conduct).
(3) It states in its Supplier Code of Conduct that it is updated annually. 
(4) Corning states that it "clearly communicates its expectations of all potential suppliers to abide by the policies in the Supplier Code of Conduct at multiple times within the sourcing process, including strategic sourcing events, the initial supplier onboarding process, and within the standard terms and conditions integrated into 100% of Corning’s contracts and purchase orders."
(5) The code states that "[s]uppliers are required to include provisions equivalent to Corning’s Supplier Code of Conduct and Human Rights Policy in their supply chain agreements and to flow down the same requirements throughout their supply chains".</v>
          </cell>
          <cell r="S46" t="str">
            <v>(1)-(5) Corning Incorporated (28 January 2020), "Supplier Code of Conduct", https://www.corning.com/media/worldwide/global/documents/Supplier%20Code%20of%20Conduct%20November%202018.pdf, p. 1.
(4) Corning Incorporated, "Supplier Responsibility", https://www.corning.com/worldwide/en/sustainability/processes/supply-chain-social-responsibility/supplier-responsibility.html. Accessed 4 February 2020.</v>
          </cell>
          <cell r="T46">
            <v>100</v>
          </cell>
          <cell r="U46">
            <v>50</v>
          </cell>
          <cell r="V46">
            <v>50</v>
          </cell>
          <cell r="W46" t="str">
            <v xml:space="preserve">(1) Corning states that it has a dedicated supply chain sustainability team which forms part of the company's global supply management organization. It states that the team is led by Jeanne Estep, Director of Compliance and Sustainability, Global Supply Management and that it "drives internal programs designed to ensure supply chain sustainability (social and environmental), with a particular focus on minimizing the risk of forced labor in the supply chain". It further states that this team works with colleagues across Corning "to provide ongoing oversight of the supplier management process" and that this process "provides Corning senior management with real-time data regarding supplier compliance and areas of needed improvement".
(2) The company states that its Corporate Relations Committee of its Board of Directors is responsible for overseeing strategies and policies in the areas of public relations and reputation, and specifically state that this includes supply chain and human rights policies. It states that this committee meets five times per year and "to discuss relevant topics". </v>
          </cell>
          <cell r="X46" t="str">
            <v>(1)-(2) Corning Incorporated, "Governance", https://www.corning.com/worldwide/en/sustainability/processes/supply-chain-social-responsibility/governance.html. Accessed 4 February 2020.
(2) Corning Incorporated (February 2020), "Corporate Relations Committee of the Board of Directors. Committee Charter," https://s22.q4cdn.com/662497847/files/board_committees/2020/02/07/3-Corp-Relations-Committee-Charter.pdf</v>
          </cell>
          <cell r="Y46">
            <v>45</v>
          </cell>
          <cell r="Z46">
            <v>30</v>
          </cell>
          <cell r="AA46">
            <v>15</v>
          </cell>
          <cell r="AB46">
            <v>0</v>
          </cell>
          <cell r="AC46" t="str">
            <v>(1) Corning states that in 2019 all members of its Global Supply Chain Management team "from senior leadership to supply chain personnel, participated in human trafficking, forced labor and modern slavery awareness training". It states that this was designed to "provide... leadership with the knowledge and skills to promote human rights compliance throughout [its] supply chain network". It also states that its Global Supply Management and Supply Chain organizations "are educated on supply chain social responsibility issues such as human trafficking, forced labor, modern slavery, transparency, child labor and human rights to build awareness and ensure that Corning’s supply chains reflect [its] values and respect for human rights. It states that "Supply Chain Social Responsibility training has been integrated into functional employee learning plans and new employee onboarding program". It also states that it trains supply management employees on best practices for dealing with Suppliers, including training on the Supplier Code - "what it means, and how it applies to Suppliers" which makes up part of the onboarding process for new employees".
(2)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states that high risk suppliers are currently being trained on these subjects as part of its third-party audit program. It states that as part of its CSR audit program for its highest risk suppliers either Corning or a third-party holds a training summit on the basis of its audit results. However, it does not disclose the percentage of suppliers trained on risks and policies that address forced labor.
(3) Not disclosed.</v>
          </cell>
          <cell r="AD46" t="str">
            <v>(1) Corning Incorporated (January 2020), "Corning Incorporated 2020 Statement on Efforts to Combat Human Trafficking and Slavery in Our Supply Chains", https://www.corning.com/worldwide/en/sustainability/processes/supply-chain-social-responsibility/supplier-responsibility/statement-on-human-trafficking-and-slavery.html. Accessed 4 February 2020.
(2)*"Corning Incorporated 2020 Statement on Efforts to Combat Human Trafficking and Slavery in Our Supply Chains".
*Corning Incorporated, "Accountability", https://www.corning.com/worldwide/en/sustainability/processes/supply-chain-social-responsibility/accountability.html. Accessed 4 February 2020.</v>
          </cell>
          <cell r="AE46">
            <v>0</v>
          </cell>
          <cell r="AF46">
            <v>0</v>
          </cell>
          <cell r="AG46">
            <v>0</v>
          </cell>
          <cell r="AH46" t="str">
            <v>(1) Not disclosed. 
(2) Not disclosed. The company states that it seeks imput from internal and external stakeholders to improve its supply chain oversight and reporting processes. However, it does not give any additional detail on this process.</v>
          </cell>
          <cell r="AI46" t="str">
            <v xml:space="preserve">(1)-(2) Corning Incorporated (undated), "Governance", https://www.corning.com/emea/en/sustainability/processes/supply-chain-social-responsibility/governance.html. Accessed 10 September 2019. </v>
          </cell>
          <cell r="AJ46">
            <v>50</v>
          </cell>
          <cell r="AK46">
            <v>0</v>
          </cell>
          <cell r="AL46">
            <v>25</v>
          </cell>
          <cell r="AM46">
            <v>25</v>
          </cell>
          <cell r="AN46">
            <v>0</v>
          </cell>
          <cell r="AO46" t="str">
            <v>(1) Not disclosed. [Corning states that in 2018 its supply chain was comprised of suppliers from 75 countries with 88 per cent of suppliers in 10 countries. It does not disclose the names and addresses of its first-tier suppliers. It discloses a full list of sourcing regions, and the names of its 10 largest sourcing countries, but not a full list of sourcing countries.]
(2) In its Specialized Disclosure Report, Corning discloses a list of smelters and refiners, including names and countries, of 3TG that are potentially used in its supply chains.
(3) It includes another list of potential countries of origin for conflict minerals. It discloses that it uses the Responsible Minerals Initiative ("RMI") Conflict Minerals Reporting Template. It also states that it requires its suppliers to source conflict-free raw materials in accordance with the Responsible Minerals Assurance Process (RMAP).
(4) Not disclosed.</v>
          </cell>
          <cell r="AP46" t="str">
            <v>(1) Corning Incorporated, "Governance", https://www.corning.com/worldwide/en/sustainability/processes/supply-chain-social-responsibility/governance.html. Accessed 4 February 2020.
(2)-(3) *Corning Incorporated (1 March 2019), "Conflict Minerals Policy", https://www.corning.com/media/worldwide/global/documents/Conflict_Minerals_Policy.pdf.
*Corning Incorporated (30 May 2019), "Specialized Disclosure Report", https://d18rn0p25nwr6d.cloudfront.net/CIK-0000024741/9eef91d8-6938-4bc4-8221-5f7896cd623a.pdf.</v>
          </cell>
          <cell r="AQ46">
            <v>0</v>
          </cell>
          <cell r="AR46">
            <v>0</v>
          </cell>
          <cell r="AS46">
            <v>0</v>
          </cell>
          <cell r="AT46" t="str">
            <v>(1) Not disclosed. Corning states that its supply chain management professionals conduct internal assessments of its strategic suppliers based on industry standards and on its quality framework. It states that it "is being expanded to include additional corporate social responsibility questions in alignment with RBA standards". Corning states: "[t]o ensure compliance and identify and mitigate social responsibility risks in the supply chain, Corning has developed a comprehensive supplier management process", leveraging technology platforms and internal processes "to closely monitor operations, capture data and share supply chain information faster, more efficiently, and accurately". It states that it takes steps to assess risks in its supply chain through supplier selection, onboarding and ongoing management processes. It states in its 2019 Additional Disclosure that "[f]orced labor risks are an integral part of every aspect of the supplier management process". However, it is unclear whether it assesses forced labor supply chain risks beyond monitoring and auditing of individual suppliers.
(2) Not disclosed. It states on its Governance page that 17 per cent of its suppliers and 13 per cent of its spend is in high risk countries. It states that it has determined that the risk of human trafficking in its supply chains is highest in relation to contract manufacturers. However, it does not disclose any more detail on this risk, such as particular at-risk countries for its contract manufacturing, or groups of workers. Furthermore, the company does not disclose risks identified in different tiers of its supply chains.</v>
          </cell>
          <cell r="AU46" t="str">
            <v>(1)*Corning Incorporated, "Accountability", https://www.corning.com/worldwide/en/sustainability/processes/supply-chain-social-responsibility/accountability.html. Accessed 4 February 2020.
*Corning, "KnowTheChain - ICT company disclosure", https://www.business-humanrights.org/en/knowthechain-ict-company-disclosure. Accessed 4 February 2020.
(2)*Corning Incorporated, "Governance", https://www.corning.com/worldwide/en/sustainability/processes/supply-chain-social-responsibility/governance.html. Accessed 4 February 2020.
*Corning Incorporated (25 March 2019), "2019 Statement on Efforts to Combat Human Trafficking and Slavery in Our Supply Chains", https://www.corning.com/media/worldwide/global/documents/Supply%20Chain%20Disclosure%203_25_19%20final.pdf, p. 3-4.</v>
          </cell>
          <cell r="AV46">
            <v>62.5</v>
          </cell>
          <cell r="AW46">
            <v>12.5</v>
          </cell>
          <cell r="AX46">
            <v>25</v>
          </cell>
          <cell r="AY46">
            <v>0</v>
          </cell>
          <cell r="AZ46">
            <v>25</v>
          </cell>
          <cell r="BA46" t="str">
            <v xml:space="preserve">(1) Corning has adopted a Conflict Minerals Policy. It states that in 2020 it will broaden its vigilance beyond conflict minerals to include cobalt and other minerals deemed to be from conflict-affected and high risk-areas. It states that it has become a member of the RMI “to expand our industry collaborative efforts through RMI membership and to utilize RMI’s flagship Responsible Minerals Assurance Process (RMAP) through our supply chain” and also discloses that it requires suppliers to source only from smelters that are compliant with RMAP. It further states that it requires suppliers to have a due diligence framework in place that is aligned with the OECD Due Diligence Guidance for Responsible Supply Chains of Minerals from Conflict-Affected and High-Risk Areas. It does not disclose further active efforts toward responsible raw material sourcing and how forced labor risks specifically are addressed.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(3) Not disclosed. As above, the company discloses adopting responsible purchasing practices. However, it notes that the "average length of contracts is two years," but does not disclose procurement incentives to reward good labor practices of suppliers or how such relationships are used to ensure good labor practices.
(4) As above in (2), Corning states that it "conducts responsible and sustainable procurement practices to encourage good labor practices and reduce the risk of human trafficking and forced labor with the supply chain". It states that efforts include that: "97% of small disadvantaged suppliers are paid in 60 days or less; average length of contracts is two years; [and] only 15% of orders are changed after an order is placed". </v>
          </cell>
          <cell r="BB46" t="str">
            <v xml:space="preserve">(1)*Corning Incorporated, "Social", https://www.corning.com/worldwide/en/sustainability/processes/supply-chain-social-responsibility/social.html. Accesseed 5 February 2020.
*Corning Incorporated, "Conflict Minerals Policy", https://www.corning.com/worldwide/en/sustainability/processes/supply-chain-social-responsibility/social/conflict-minerals-policy.html. Accessed 5 February 2020.
(2)-(4) Corning Incorporated, "Accountability", https://www.corning.com/worldwide/en/sustainability/processes/supply-chain-social-responsibility/accountability.html. Accessed 4 February 2020.
</v>
          </cell>
          <cell r="BC46">
            <v>50</v>
          </cell>
          <cell r="BD46">
            <v>50</v>
          </cell>
          <cell r="BE46" t="str">
            <v>Corning states that it has a risk management process that it engages in prior to suppliers joining its supply chains. It states that it uses Riskmethods, a supply risk rating solution to identify potential risks including labor rights and human rights. It further states that its introduction has increased oversight of new suppliers. However, it does not disclose the outcomes of this process.</v>
          </cell>
          <cell r="BF46" t="str">
            <v xml:space="preserve">*Corning Incorporated (25 March 2019), "2019 Statement on Efforts to Combat Human Trafficking and Slavery in Our Supply Chains", https://www.corning.com/media/worldwide/global/documents/Supply%20Chain%20Disclosure%203_25_19%20final.pdf.
*Corning Incorporated (undated), "Visibility", https://www.corning.com/emea/en/sustainability/processes/supply-chain-social-responsibility/supply-chain-visibility.html. Accessed 10 September 2019. </v>
          </cell>
          <cell r="BG46">
            <v>45</v>
          </cell>
          <cell r="BH46">
            <v>15</v>
          </cell>
          <cell r="BI46">
            <v>15</v>
          </cell>
          <cell r="BJ46">
            <v>15</v>
          </cell>
          <cell r="BK46" t="str">
            <v xml:space="preserve">(1) Corning states that its Supplier Code of Conduct is contained within the standard terms and conditions which make up all of its contracts and purchase orders. However, the company's supplier code limits the right of freedom of association and collective bargaining to compliance with local law only. 
(2) It states that 100% of supplier contracts and purchase orders include such standards. However, the company's supplier code limits the right of freedom of association and collective bargaining to compliance with local law only. 
(3) It states that suppliers are "required" to include equivalent provisions to those in its Supplier Code of Conduct in agreements with their own suppliers. However, while the company's supplier code addresses forced labor, child labor and discrimination, it limits the right to freedom of association to compliance with local law only. </v>
          </cell>
          <cell r="BL46" t="str">
            <v>(1) and (2) Corning Incorporated, "Supplier Responsibility", https://www.corning.com/worldwide/en/sustainability/processes/supply-chain-social-responsibility/supplier-responsibility.html. Accessed 5 February 2020.
(3)*Corning Incorporated (16 July 2019), "Supplier Code of Conduct", https://www.corning.com/media/worldwide/global/documents/Supplier%20Code%20of%20Conduct%20November%202018.pdf, p. 1.
* "Supplier Responsibility".</v>
          </cell>
          <cell r="BM46">
            <v>15</v>
          </cell>
          <cell r="BN46">
            <v>0</v>
          </cell>
          <cell r="BO46">
            <v>15</v>
          </cell>
          <cell r="BP46">
            <v>0</v>
          </cell>
          <cell r="BQ46" t="str">
            <v>(1) Not disclosed.
(2) The company states that it requires that all labor agents acting on its behalf or on behalf of its suppliers are required to have a policy in place that corresponds with its Supplier Code of Conduct which includes the ILO core labor standards, but limits the right to freedom of association and collective bargaining to adherence to local law. It also states that labor agents are required to conduct due diligence with employment and recruitment agencies and that sub-agencies are also required to ensure compliance to its Supplier Code of Conduct.
(3) Not disclosed.</v>
          </cell>
          <cell r="BR46" t="str">
            <v>(2) Corning Incorporated (16 July 2019), "Supplier Code of Conduct", https://www.corning.com/media/worldwide/global/documents/Supplier%20Code%20of%20Conduct%20November%202018.pdf, p. 1.</v>
          </cell>
          <cell r="BS46">
            <v>75</v>
          </cell>
          <cell r="BT46">
            <v>50</v>
          </cell>
          <cell r="BU46">
            <v>25</v>
          </cell>
          <cell r="BV46" t="str">
            <v>(1) Corning states that it prohibits the payment of recruitment fees and associated costs and that suppliers are required to repay any such fees where they are found to have been paid. 
(2) See (1). However, it does not disclose evidence of fees being reimbursed.</v>
          </cell>
          <cell r="BW46" t="str">
            <v xml:space="preserve">(1)-(2) Corning Incorporated (16 July 2019), "Supplier Code of Conduct", https://www.corning.com/media/worldwide/global/documents/Supplier%20Code%20of%20Conduct%20November%202018.pdf, p. 2. </v>
          </cell>
          <cell r="BX46">
            <v>25</v>
          </cell>
          <cell r="BY46">
            <v>25</v>
          </cell>
          <cell r="BZ46">
            <v>0</v>
          </cell>
          <cell r="CA46" t="str">
            <v>(1) Corning states that it requires labor agents acting on behalf of its suppliers to conduct due diligence with employment and recruitment agencies and sub-agents to ensure compliance with its Code of Conduct. However, it does not disclose what this process involves or evidence that audits have been conducted.
(2) Not disclosed.</v>
          </cell>
          <cell r="CB46" t="str">
            <v>(1)-(2) Corning Incorporated (16 July 2019), "Supplier Code of Conduct", https://www.corning.com/media/worldwide/global/documents/Supplier%20Code%20of%20Conduct%20November%202018.pdf, p. 1.</v>
          </cell>
          <cell r="CC46">
            <v>15</v>
          </cell>
          <cell r="CD46">
            <v>0</v>
          </cell>
          <cell r="CE46">
            <v>15</v>
          </cell>
          <cell r="CF46">
            <v>0</v>
          </cell>
          <cell r="CG46" t="str">
            <v xml:space="preserve">(1) Not disclosed.
(2) The company states that its suppliers or agents are not permitted to deny their workers access to their identity or immigration documents unless otherwise permitted by law. However, it does not demonstrate implementation of this policy.
(3) Not disclosed. </v>
          </cell>
          <cell r="CH46" t="str">
            <v>(1)-(3) Corning Incorporated (16 July 2019), "Supplier Code of Conduct", https://www.corning.com/media/worldwide/global/documents/Supplier%20Code%20of%20Conduct%20November%202018.pdf, p. 1.</v>
          </cell>
          <cell r="CI46">
            <v>0</v>
          </cell>
          <cell r="CJ46">
            <v>0</v>
          </cell>
          <cell r="CK46">
            <v>0</v>
          </cell>
          <cell r="CL46">
            <v>0</v>
          </cell>
          <cell r="CM46">
            <v>0</v>
          </cell>
          <cell r="CN46" t="str">
            <v>(1)-(4) Not disclosed.</v>
          </cell>
          <cell r="CO46" t="str">
            <v>(1)-(4) Corning Incorporated (16 July 2019), "Supplier Code of Conduct", https://www.corning.com/media/worldwide/global/documents/Supplier%20Code%20of%20Conduct%20November%202018.pdf.</v>
          </cell>
          <cell r="CP46">
            <v>0</v>
          </cell>
          <cell r="CQ46">
            <v>0</v>
          </cell>
          <cell r="CR46">
            <v>0</v>
          </cell>
          <cell r="CS46">
            <v>0</v>
          </cell>
          <cell r="CT46">
            <v>0</v>
          </cell>
          <cell r="CU46" t="str">
            <v>(1)-(4) Not disclosed.</v>
          </cell>
          <cell r="CV46" t="str">
            <v>(1)-(4) Corning Incorporated (16 July 2019), "Supplier Code of Conduct", https://www.corning.com/media/worldwide/global/documents/Supplier%20Code%20of%20Conduct%20November%202018.pdf, p. 1.</v>
          </cell>
          <cell r="CW46">
            <v>20</v>
          </cell>
          <cell r="CX46">
            <v>10</v>
          </cell>
          <cell r="CY46">
            <v>10</v>
          </cell>
          <cell r="CZ46">
            <v>0</v>
          </cell>
          <cell r="DA46">
            <v>0</v>
          </cell>
          <cell r="DB46">
            <v>0</v>
          </cell>
          <cell r="DC46" t="str">
            <v xml:space="preserve">(1) Corning states that in its Modern Slavery Statement that "suppliers and their employees are encouraged to use Corning's anonymous, third party reporting service to report complaints related to issues covered by the Supplier Code of Conduct, including concern related to human trafficking or slavery”. It states in its Supplier Code of Conduct that "suppliers and other relevant stakeholders" can use the mechanism. However, the mechanism itself does not seem to have a specific category that allows for reporting labor rights in supply chains.
(2) It states that the mechanism is available 24 hours a day, 7 days a week and that there is both a telephone and internet service. The mechanism itself is also available in several languages. However, the company does not disclose how the mechanism is actively communicated to suppliers' workers.
(3)-(5) Not disclosed. </v>
          </cell>
          <cell r="DD46" t="str">
            <v>(1) and (2) *Corning Incorporated (25 March 2019), "2019 Statement on Efforts to Combat Human Trafficking and Slavery in Our Supply Chains", https://www.corning.com/media/worldwide/global/documents/Supply%20Chain%20Disclosure%203_25_19%20final.pdf, p. 3.
*Corning Incorporated (16 July 2019), "Supplier Code of Conduct", https://www.corning.com/media/worldwide/global/documents/Supplier%20Code%20of%20Conduct%20November%202018.pdf, p. 1.
*Corning, "EthicsPoint", https://secure.ethicspoint.com/domain/media/en/gui/22540/index.html. Accessed 26 March 2020.
*Corning, "Code of Conduct", http://q4live.s22.clientfiles.s3-website-us-east-1.amazonaws.com/662497847/files/doc_downloads/code_of_conduct/Corning_Code_of_Conduct.pdf. Accessed 26 March 2020.</v>
          </cell>
          <cell r="DE46">
            <v>50</v>
          </cell>
          <cell r="DF46">
            <v>0</v>
          </cell>
          <cell r="DG46">
            <v>10</v>
          </cell>
          <cell r="DH46">
            <v>20</v>
          </cell>
          <cell r="DI46">
            <v>20</v>
          </cell>
          <cell r="DJ46">
            <v>0</v>
          </cell>
          <cell r="DK46" t="str">
            <v>It states that audits are conducted using RBA standards and are performed by RBA approved third-party audit firms. Auditors conduct on-site audits that include management interviews, employee interviews, site observations and document reviews relevant to human rights, human trafficking and working hours. In addition it states that the audits include supplier self-assessment questionnaires.
(1) Not disclosed.
(2) Corning states that audits include supplier self-assessment questionnaires and document reviews relevant to human rights, human trafficking and working hours. It does not disclose the type of documents reviewed, such as wage slips, information on labor recruiters, contracts, etc.
(3) Corning discloses that it conducts worker interviews off-site as part of supplier audits. More specifically, it details that "interviews are conducted privately, off-site, without the presence of managers, or other staff, and worker responses are confidential. Senior managers must agree to encourage workers to be open and honest during interviews. Managers are also required to actively protect any interviewed worker from retaliation."
(4) In addition to production facilities, Corning states that its site observations include dormitories, canteens and kitchens, toilets and sanitation and recreational facilities.
(5) Not disclosed.</v>
          </cell>
          <cell r="DL46" t="str">
            <v>Note: Corning Incorporated, "Social Responsibility Audit", https://www.corning.com/emea/en/sustainability/processes/supply-chain-social-responsibility/accountability/social-responsibility-audit.html. Accessed 10 September 2019.
(2) and (4) "Social Responsibility Audit".
(3) Corning Incorporated, "Accountability", https://www.corning.com/worldwide/en/sustainability/processes/supply-chain-social-responsibility/accountability.html. Accessed 4 February 2020.</v>
          </cell>
          <cell r="DM46">
            <v>20</v>
          </cell>
          <cell r="DN46">
            <v>0</v>
          </cell>
          <cell r="DO46">
            <v>0</v>
          </cell>
          <cell r="DP46">
            <v>10</v>
          </cell>
          <cell r="DQ46">
            <v>10</v>
          </cell>
          <cell r="DR46">
            <v>0</v>
          </cell>
          <cell r="DS46" t="str">
            <v>(1) Not disclosed. It states that in 2019 it expanded its monitoring template to include additional corporate social responsibility questions to align with RBA standards. It states that in 2019, 100 per cent of its "most strategic suppliers were evaluated" and that in 2020 its goal is to "extend supplier assessments to the remainder of its top suppliers representing 80 per cent of spend. However, it does not disclose the overall percentage of suppliers monitored in 2019 and its 2020 commitment is forward-looking.
(2) Not disclosed.
(3) Corning states that the number of workers interviewed in this process corresponds with RBA standards. While it may be referring to the RBA's VAP (which gives a formula for calculating the number of workers to be audited), this is unclear.
(4) Corning states: "[a]udits are conducted using Responsible Business Alliance (RBA) standard principles and performed by selected APSCA certified third-party auditors chosen from RBA’s approved audit firms, with reassessments to follow on a two-year cycle thereafter." It states that it has a "comprehensive audit program for its high risk strategic suppliers, including a specific focus on contract manufacturers where it has determined the risk of human trafficking in its supply chains to be the highest". It states that it has developed a matrix to identify high risk countries based on (i) the Amfori 6 factors and and (ii) a third-party tool, Risk Methods. However, it does not provide further detail on the qualification of the auditors to detect forced labor.
(5) Not disclosed.</v>
          </cell>
          <cell r="DT46" t="str">
            <v>(1) Corning Incorporated, "Accountability", https://www.corning.com/worldwide/en/sustainability/processes/supply-chain-social-responsibility/accountability.html. Accessed 4 February 2020.
(3) Corning Incorporated (undated), "Social Responsibility Audit", https://www.corning.com/emea/en/sustainability/processes/supply-chain-social-responsibility/accountability/social-responsibility-audit.html. Accessed 10 September 2019.
(4) *Corning Incorporated, "Accountability",  https://www.corning.com/worldwide/en/sustainability/processes/supply-chain-social-responsibility/accountability.html. Accessed 5 February 2020.
*Corning Incorporated, "Sustainability", https://www.corning.com/worldwide/en/sustainability/processes/supply-chain-social-responsibility/supplier-responsibility/statement-on-human-trafficking-and-slavery.html. Accessed 5 February 2020.</v>
          </cell>
          <cell r="DU46">
            <v>75</v>
          </cell>
          <cell r="DV46">
            <v>25</v>
          </cell>
          <cell r="DW46">
            <v>25</v>
          </cell>
          <cell r="DX46">
            <v>25</v>
          </cell>
          <cell r="DY46">
            <v>0</v>
          </cell>
          <cell r="DZ46" t="str">
            <v xml:space="preserve">(1) Corning states that a key part of its supplier assessment is the development of corrective action plans to remedy non-compliances identfiied. It states that these plans are created by Corning in collaboration with its third-party auditors and with the supplier's corporate social responsibility lead and senior management and that corrective action plans include timeframes. Where suppliers are deemed to have not made sufficient progress, it states that outcomes can include special programs to remedy compliance problems, warning letters, stop-work notices or termination of working agreements.
(2) Corning states that its suppliers will be subject to frequent progress reviews when working with a corrective action plan and that corrective action plans for the highest risk suppliers are reviewed by senior corporate leadership including its Corporate Risk Council. It states that it conducts follow-up meetings with suppliers either daily or weekly to assess their progress against remediation plans and that this is managed by certified in-house auditors. It states that this process is finalised however, by third-party auditors.
(3) Corning states that it reserves the right to terminate supplier relationships where corrective action plans are either not followed [or are inappropriate in the circumstances]. It states that other possible outcomes include the implementation of projects to remedy compliance problems, warning letters, third-party investigation and stop-work notices.
(4) Not disclosed. Corning does not disclose details of a corrective action plan in practice.
</v>
          </cell>
          <cell r="EA46" t="str">
            <v>(1) and (2) Corning Incorporated, "Accountability", https://www.corning.com/worldwide/en/sustainability/processes/supply-chain-social-responsibility/accountability.html. Accessed 4 February 2020.
(2) Corning Incorporated (undated), "Social Responsibility Audit", https://www.corning.com/emea/en/sustainability/processes/supply-chain-social-responsibility/accountability/social-responsibility-audit.html. Accessed 10 September 2019.
(3)*Corning Incorporated (25 March 2019), "2019 Statement on Efforts to Combat Human Trafficking and Slavery in Our Supply Chains", https://www.corning.com/media/worldwide/global/documents/Supply%20Chain%20Disclosure%203_25_19%20final.pdf.
*"Social Responsibility Audit". Accessed 10 September 2019.
*Corning Incorporated (undated), "Accountability", https://www.corning.com/emea/en/sustainability/processes/supply-chain-social-responsibility/accountability.html. Accessed 10 September 2019.</v>
          </cell>
          <cell r="EB46">
            <v>0</v>
          </cell>
          <cell r="EC46">
            <v>0</v>
          </cell>
          <cell r="ED46">
            <v>0</v>
          </cell>
          <cell r="EE46">
            <v>0</v>
          </cell>
          <cell r="EF46" t="str">
            <v>(1) Not disclosed. Corning discloses a process for handling allegations related to "(a) suspected misconduct, illegal activities, fraud or abuse relating to the company's accounting, internal accounting controls or auditing matters, (b) possible violations of federal or state securities laws or regulations, (c) possible violations of other federal or state laws, such as the U.S. Foreign Corrupt Practices Act, or (d) possible violations of Corning’s Code of Conduct." The company's code od conduct does not coverlabor or human rights nor its supply chains, and the company does not disclose such a process for handling allegations relating to its supply chain policies that address forced labor.
(2) Not disclosed.</v>
          </cell>
          <cell r="EG46" t="str">
            <v>(1)*Corning Incorporated (7 October 2019), "Corning Incorporated: Whistleblower Policy", https://s22.q4cdn.com/662497847/files/doc_downloads/governance_documents/2019/07/Whistleblower-Policy_7_10_2019_final.pdf.
*Corning Incorporated (undated), "Code of Conduct", http://q4live.s22.clientfiles.s3-website-us-east-1.amazonaws.com/662497847/files/doc_downloads/code_of_conduct/Corning_Code_of_Conduct.pdf. Accessed 10 February 2020.</v>
          </cell>
          <cell r="EH46" t="str">
            <v>N/A</v>
          </cell>
          <cell r="EI46" t="str">
            <v>N/A</v>
          </cell>
          <cell r="EJ46" t="str">
            <v>N/A</v>
          </cell>
          <cell r="EK46" t="str">
            <v>N/A</v>
          </cell>
          <cell r="EL46" t="str">
            <v>N/A</v>
          </cell>
          <cell r="EM46" t="str">
            <v>N/A</v>
          </cell>
        </row>
        <row r="47">
          <cell r="A47" t="str">
            <v>Dell Technologies Inc.</v>
          </cell>
          <cell r="B47">
            <v>38.99</v>
          </cell>
          <cell r="C47" t="str">
            <v>United States</v>
          </cell>
          <cell r="D47" t="str">
            <v>North America</v>
          </cell>
          <cell r="E47">
            <v>2020</v>
          </cell>
          <cell r="F47" t="str">
            <v>Yes</v>
          </cell>
          <cell r="G47" t="str">
            <v>NYS:DELL</v>
          </cell>
          <cell r="H47">
            <v>100</v>
          </cell>
          <cell r="I47">
            <v>100</v>
          </cell>
          <cell r="J47" t="str">
            <v xml:space="preserve">Dell discloses that, "[f]orced, bonded (including debt bondage) or indentured labor, involuntary prison labor, slavery or trafficking of persons of any age shall not be used at any tier of the supply chain." </v>
          </cell>
          <cell r="K47" t="str">
            <v>Dell (revised December 2017), "Dell Supplier Principles", https://i.dell.com/sites/doccontent/corporate/corp-comm/en/Documents/dell-supplier-principles.pdf, p. 2.</v>
          </cell>
          <cell r="L47">
            <v>90</v>
          </cell>
          <cell r="M47">
            <v>10</v>
          </cell>
          <cell r="N47">
            <v>20</v>
          </cell>
          <cell r="O47">
            <v>20</v>
          </cell>
          <cell r="P47">
            <v>20</v>
          </cell>
          <cell r="Q47">
            <v>20</v>
          </cell>
          <cell r="R47" t="str">
            <v>(1) Dell's Supplier Principles state that it "expects" its suppliers and their suppliers to comply with the RBA Code of Conduct (its supplier code links to RBA code version 6.0) which covers forced labor, child labor, and discrimination. However, the code limits the right to freedom of association and collective bargaining to conformance with local law.
(2) Yes. Homepage &gt; Corporate Responsibility &gt; (hover over Social Impact) Sustainable Supply Chain &gt; Accountability (Learn more) &gt; RBA Code of Conduct.
(3) The company uses the RBA Code of Conduct, which is reviewed every three years and includes input from RBA members and external stakeholders, as its supplier code of conduct.
(4) The company discloses that its Supplier Principles which include provisions to address forced labor and human trafficking form part of its standard contract language for all suppliers. It also states that new supplier orientations are hosted quarterly, and include training on the full RBA code and the company's vulnerable worker policy. 
(5) Dell discloses that it "expects" its suppliers and their suppliers to comply with the RBA Code of Conduct which has provisions on forced labor and human trafficking.</v>
          </cell>
          <cell r="S47" t="str">
            <v xml:space="preserve">(1) and (4) Dell (revised December 2017), "Dell Supplier Principles", https://i.dell.com/sites/doccontent/corporate/corp-comm/en/Documents/dell-supplier-principles.pdf, p. 2.
(1) Dell (undated), "Policies and Positions", https://corporate.delltechnologies.com/en-gb/social-impact/reporting/policies-and-positions.htm. Accessed 16 October 2019.
(4) *Dell (July 2019), "Statement Against Slavery and Human Trafficking",  https://i.dell.com/sites/doccontent/corporate/corp-comm/en/Documents/dell-california-trafficking.pdf, p.1.
*Dell (December 2019), "At Dell Technologies, people are a priority," https://blog.dell.com/en-us/at-dell-technologies-people-are-a-priority/. Accessed 3 January 2020. </v>
          </cell>
          <cell r="T47">
            <v>50</v>
          </cell>
          <cell r="U47">
            <v>50</v>
          </cell>
          <cell r="V47">
            <v>0</v>
          </cell>
          <cell r="W47" t="str">
            <v xml:space="preserve">(1) Dell discloses that its procurement executives review monthly reports on suppliers that include audit findings with any risks of forced labor and human trafficking and that they "hold suppliers accountable to address the risks". 
In addition, the company reports that its supply chain risk, tools and governance organization has a social and environmental responsibility (SER) team, which "consists of programs and operations teams responsible for reducing the risk of forced labor within the supply chain." It states this team works with procurement and manufacturing, and "includes specialists to monitor and train suppliers." 
(2) Not disclosed. Dell reports that its Board of Directors has an audit comittee, which "reviews updates from a multi-tier system of committees that meet quarterly, headed by the Global Risk and Compliance Council...which embeds risk management into operating processes and provides policy oversight." One such committee is the Enterprise Risk Steering Committee, which the company states coordinates "significant enterprise risk and response across business units, functions and geographies including review and approval of relevant risk management policies, standards and procedures." It states that there is a global enterprise risk assessment process "informed by external emerging risks, but also internal speak up mechanisms, investigations, remediation and continued improvement." However it is not clear that this includes oversight of forced labor risks in supply chains. </v>
          </cell>
          <cell r="X47" t="str">
            <v xml:space="preserve">(1) *Dell (July 2019), "Statement Against Slavery and Human Trafficking",  https://i.dell.com/sites/doccontent/corporate/corp-comm/en/Documents/dell-california-trafficking.pdf, p.2. 
*Dell (2020), "Additional Disclosure," https://www.business-humanrights.org/sites/default/files/KnowTheChain%202020%20ICT%20Benchmark%20-%20Additional%20Disclosure%20-%20Dell.pdf. Accessed 3 February 2020. 
(2) *Dell (2020), "Additional Disclosure." </v>
          </cell>
          <cell r="Y47">
            <v>75</v>
          </cell>
          <cell r="Z47">
            <v>30</v>
          </cell>
          <cell r="AA47">
            <v>15</v>
          </cell>
          <cell r="AB47">
            <v>30</v>
          </cell>
          <cell r="AC47" t="str">
            <v>(1) Dell discloses that it “conducts training for supply chain management professionals and manufacturing operations teams on the RBA Code of Conduct.” It discloses that global commodity managers and “other key relationship owners” receive this training and that it is conducted through a combination of in-person training, all-day workshops and online learning and that human trafficking is consistently covered in this training. 
(2) Dell discloses providing training to 811 leaders from 252 of its suppliers' factories in 2018. It discloses that instructors lead training sessions on its social and environmental requirements and on the RBA Code of Conduct. It also discloses that over 350 of its suppliers' factories are registered in its online training platforms which "supplement the RBA e-Learning Academy" and that the topics covered in 2018 include "managing worker feedback" and "working with labor brokers". It also discloses providing on-site training, roundtables, and networking sessions to "allow suppliers to connect with sustainability practitioners and provide deep dives into best practices" and that one of the topics covered in these sessions in 2018 included worker engagement and grievance mechanisms. It further discloses that in 2018 it held three workshops which covered the RBA Code of Conduct and which were attended by representatives from 45 supplier factories. The company also reports that new supplier orientations are hosted quarterly, and include training on the full RBA code and the company's vulnerable woker policy. However, it does not disclose the percentage of suppliers trained.
(3) The company discloses a pilot model which it states it is trialling with two of its larger suppliers "to assess and increase the efficiency of their own supplier audit organizations." It states that examples of what the model includes are a reinforcement of skills for social environmental responsibility focus areas, including capacity building in 2018 and 2019 "reaching auditors who perform multiple functions and have not yet received specific SER training." Other examples include "train-the-trainer" for sub-tier suppliers, and establishing risk assessment processes "and ensure the cascade into other stages of the supply chain to enable targeting of high-risk areas."
[Dell discloses holding workshops on the RBA audit protocols and sharing its own experience monitoring “OSPs”. It further discloses that it “provided suppliers with a self-assessment tool designed to monitor OSPs, audit tools, and included what we learned about closing corrective actions related to OSPs. In 2018, we shared our tools with 45 of our suppliers to support their efforts monitoring OSPs in their supply chain.” However, it is unclear what the company is referring to as “OSPs” and it does not seem to provide capacity-building for its suppliers to self-manage their supply chains.]</v>
          </cell>
          <cell r="AD47" t="str">
            <v xml:space="preserve">(1) Dell (July 2019), "Statement Against Slavery and Human Trafficking",  https://i.dell.com/sites/doccontent/corporate/corp-comm/en/Documents/dell-california-trafficking.pdf, p.2.
(2) *Dell (2018), "Supply Chain Sustainability Progress", https://corporate.delltechnologies.com/content/dam/delltechnologies/assets/corporate/pdf/progress-made-real-reports/scs-report-2018.pdf, pp. 4 and 11.
*Dell (December 2019), "At Dell Technologies, people are a priority," https://blog.dell.com/en-us/at-dell-technologies-people-are-a-priority/. Accessed 3 January 2020. 
(3) *"Supply Chain Sustainability Progress", p. 11.
*Dell (December 2019), "At Dell Technologies, people are a priority," https://blog.dell.com/en-us/at-dell-technologies-people-are-a-priority/. Accessed 3 January 2020. </v>
          </cell>
          <cell r="AE47">
            <v>50</v>
          </cell>
          <cell r="AF47">
            <v>0</v>
          </cell>
          <cell r="AG47">
            <v>50</v>
          </cell>
          <cell r="AH47" t="str">
            <v>(1) Not disclosed.
(2) Dell discloses that it is a member of the RBA. It also discloses working with “industry peers and the Responsible Labor Initiative to help prevent recruitment fees in the electronics supply chain” in collaboration with the Fair Hiring Initiative and its peers “to provide an in-person training to factory management and their labor agents on the risks and indicators of forced labor and unethical recruitment practices."</v>
          </cell>
          <cell r="AI47" t="str">
            <v>(2)*Dell (undated), "Accountability", https://corporate.delltechnologies.com/en-gb/social-impact/advancing-sustainability/sustainable-supply-chain/accountability.htm. Accessed 16 October 2019.
*Dell (2018), "Supply Chain Sustainability Progress", https://corporate.delltechnologies.com/content/dam/delltechnologies/assets/corporate/pdf/progress-made-real-reports/scs-report-2018.pdf, p. 12.</v>
          </cell>
          <cell r="AJ47">
            <v>75</v>
          </cell>
          <cell r="AK47">
            <v>25</v>
          </cell>
          <cell r="AL47">
            <v>25</v>
          </cell>
          <cell r="AM47">
            <v>25</v>
          </cell>
          <cell r="AN47">
            <v>0</v>
          </cell>
          <cell r="AO47" t="str">
            <v>(1) Dell provides a list of original design manufacturers, final assembly, and direct material first tier suppliers which covers at least 95% of its spend during fiscal year 2018, including names and addresses.
(2) Dell discloses that it requires suppliers to report using the Responsible Mineral Initiative's Conflict Minerals Reporting Template. It provides a list of smelters used including names and addresses.
(3) It also discloses a list of countries from which Dell products containing 3TG may have originated using the reasonable country of origin enquiry.
(4) Not disclosed.</v>
          </cell>
          <cell r="AP47" t="str">
            <v xml:space="preserve">(1) Dell (updated May 2019), "Dell Suppliers", https://i.dell.com/sites/doccontent/corporate/corp-comm/en/Documents/dell-suppliers.pdf?newtab=true&amp;newtab=true. 
(2) *Dell (revised December 2017), "Dell Supplier Principles", https://i.dell.com/sites/doccontent/corporate/corp-comm/en/Documents/dell-supplier-principles.pdf, p. 3. 
*Dell (2017), "Responsible Sourcing: Raw Materials Sourcing Report", https://i.dell.com/sites/doccontent/corporate/corp-comm/en/Documents/sourcing-report.pdf?newtab=true, pp. 18-26.
(3) "Responsible Sourcing: Raw Materials Sourcing Report", p. 27. </v>
          </cell>
          <cell r="AQ47">
            <v>50</v>
          </cell>
          <cell r="AR47">
            <v>50</v>
          </cell>
          <cell r="AS47">
            <v>0</v>
          </cell>
          <cell r="AT47" t="str">
            <v>(1) Dell discloses undertaking an “Internal assessment of supply chain risk based on commodity produced, independent research that identifies labor risks associated with geographic locations, spend, past performance, and other targeted risk factors. This risk assessment is conducted annually and incorporates data on human trafficking incidence from the U.S. State Department's annual "Trafficking in Persons Report," as well as other risk factors including human rights risk and country governance and accountability.”
(2) Not disclosed.</v>
          </cell>
          <cell r="AU47" t="str">
            <v>(1) Dell (July 2019), "Statement Against Slavery and Human Trafficking",  https://i.dell.com/sites/doccontent/corporate/corp-comm/en/Documents/dell-california-trafficking.pdf, p.1.</v>
          </cell>
          <cell r="AV47">
            <v>37.5</v>
          </cell>
          <cell r="AW47">
            <v>12.5</v>
          </cell>
          <cell r="AX47">
            <v>0</v>
          </cell>
          <cell r="AY47">
            <v>25</v>
          </cell>
          <cell r="AZ47">
            <v>0</v>
          </cell>
          <cell r="BA47" t="str">
            <v>(1) The company discloses that its Supply Chain Operations Steering Committee oversees its Responsible Raw Materials Program "and provides strategic direction and input to Dell's responsible minerals policy". 
Dell reports that it is a founding member of the Responsible Minerals Initiative, and that it “conducts due diligence in accordance with the OECD Due Diligence Guidance and request its use by our suppliers.” It also states that it uses the RMI's tool, Responsible Minerals Assurance Program, which "verifies that sourcing practices are aligned with the OECD framework," which includes assessment of forced labor risks. It states that 86% of its smelters and refiners are "active or conformant" to RMAP and that it has removed eight high risk smelters from its supply chains "because of a lack of audit validation and/or high risk for benefitting armed groups in the Covered Countries."
It also discloses undertaking a survey of its use of cobalt in its supply chains. Dell states that it is a member of the RMI's Cobalt Working Group and is "building the infrastructure necessary to map the cobalt supply chain and to certify smelters and mining companies with the right due diligence practices to safeguard against child labor and other human rights violations." It states it has "added requirements to our supplier expectations for battery suppliers to apply the OECD due diligence framework to cobalt sourcing." However, it does not disclose efforts to address forced labor risks specifically at raw material level.
(2) Not disclosed.
(3) Dell discloses that it conducts quarterly business reviews on key suppliers that includes "scoring of their supply chain sustainability risk and performance" and which influence purchasing decisions. It states that this includes suppliers' RBA audit scores (points are awarded for higher scores and "timely completion of corrective action plans"), and information on forced labor, including "inappropriate recruitment behaviors, including charging workers ofr health fees...high-level escalataions, and potentially negative business award decisions when risks of forced labor are discovered and not remediated." 
(4) Not disclosed.</v>
          </cell>
          <cell r="BB47" t="str">
            <v xml:space="preserve">(1) *Dell (2017), "Responsible Sourcing: Raw Materials Sourcing Report", https://i.dell.com/sites/doccontent/corporate/corp-comm/en/Documents/sourcing-report.pdf?newtab=true, pp. 3-4 and 6-8.
*Dell (2018), "Supply Chain Sustainability Progress", https://corporate.delltechnologies.com/content/dam/delltechnologies/assets/corporate/pdf/progress-made-real-reports/scs-report-2018.pdf, p. 19.
*Dell, "Conflict Minerals Report," https://www.sec.gov/Archives/edgar/data/1571996/000157199619000022/exhibit101.htm. Accessed 9 January 2020. 
*Dell, "Responsible Sourcing Policy," http://i.dell.com/sites/doccontent/corporate/corp-comm/en/Documents/conflict-minerals-policy.pdf?newtab=true. Accessed 9 January 2020.
(3) *Dell (revised December 2017), "Dell Supplier Principles", https://i.dell.com/sites/doccontent/corporate/corp-comm/en/Documents/dell-supplier-principles.pdf, p. 5.
*Dell (December 2019), "At Dell Technologies, people are a priority," https://blog.dell.com/en-us/at-dell-technologies-people-are-a-priority/. Accessed 3 January 2020. </v>
          </cell>
          <cell r="BC47">
            <v>50</v>
          </cell>
          <cell r="BD47">
            <v>50</v>
          </cell>
          <cell r="BE47" t="str">
            <v>Dell discloses in its Supplier Principles that compliance with these principles, which include provisions on forced labor "is a condition of doing business with Dell". Dell discloses that its “supplier governance begins with a thorough review of potential suppliers and partners prior to onboarding” that includes site surveys and manufacturing qualification. It states that the assessment includes an evaluation of factors that indicate risks of forced labor, and if a supplier is classified as high risk, they complete an audit based on the RBA code of conduct as part of the qualification process. It states that if a supplier does not meet the requirements, it works with them to improve their performance and complete corrective actions. However, it does not disclose outcomes of this process.</v>
          </cell>
          <cell r="BF47" t="str">
            <v xml:space="preserve">*Dell (2018), "Dell Supply Chain Assurance", https://i.dell.com/sites/csdocuments/CorpComm_Docs/en/supply-chain-assurance.pdf?newtab=true, p. 3.
*Dell (revised December 2017), "Dell Supplier Principles", https://i.dell.com/sites/doccontent/corporate/corp-comm/en/Documents/dell-supplier-principles.pdf, p. 1.
*Dell (2020), "Additional Disclosure," https://www.business-humanrights.org/sites/default/files/KnowTheChain%202020%20ICT%20Benchmark%20-%20Additional%20Disclosure%20-%20Dell.pdf. Accessed 3 February 2020. 
</v>
          </cell>
          <cell r="BG47">
            <v>15</v>
          </cell>
          <cell r="BH47">
            <v>15</v>
          </cell>
          <cell r="BI47">
            <v>0</v>
          </cell>
          <cell r="BJ47">
            <v>0</v>
          </cell>
          <cell r="BK47" t="str">
            <v>(1) Dell discloses that its Supplier Principles, which include provisions to address forced labor, human trafficking and child labor, form part of its standard contract language for all suppliers. However, it does not appear include the right to freedom of association and collective bargaining within these principles.
(2)-(3) Not disclosed.</v>
          </cell>
          <cell r="BL47" t="str">
            <v>(1)*Dell (July 2019), "Statement Against Slavery and Human Trafficking",  https://i.dell.com/sites/doccontent/corporate/corp-comm/en/Documents/dell-california-trafficking.pdf, p.1.
*Dell (revised December 2017), "Dell Supplier Principles", https://i.dell.com/sites/doccontent/corporate/corp-comm/en/Documents/dell-supplier-principles.pdf.</v>
          </cell>
          <cell r="BM47">
            <v>15</v>
          </cell>
          <cell r="BN47">
            <v>15</v>
          </cell>
          <cell r="BO47">
            <v>0</v>
          </cell>
          <cell r="BP47">
            <v>0</v>
          </cell>
          <cell r="BQ47" t="str">
            <v>(1) Dell discloses holding a workshop for suppliers in 2018 to which it "invited a supplier skilled in managing risks associated with labor agents to present on their practices". It disclosed that this supplier emphasised how direct hiring of workers reduces risks of excessive fees being charged to migrant workers. However, it does not disclose a policy requiring direct employment in its supply chains.
(2) Not disclosed. Dell discloses that its supplier audits include monitoring suppliers' management and oversight of their own suppliers "with a particular emphasis on labor brokers". However, it does not explicitly disclose requiring employment and recruitment agencies used by its suppliers to respect the ILO core labor standards.
In its 2020 additional disclosure, the company states "suppliers are to cascade RBA requirements down to their suppliers (including labor agents) per the management systems section of the RBA code." However it is not clear within the company's supplier principles or vulnerable worker policy that labor agents are required to comply. 
(3) Not disclosed.</v>
          </cell>
          <cell r="BR47" t="str">
            <v xml:space="preserve">(1) Dell (2018), "Supply Chain Sustainability Progress", https://corporate.delltechnologies.com/content/dam/delltechnologies/assets/corporate/pdf/progress-made-real-reports/scs-report-2018.pdf, p. 11.
(2)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*Dell, "Human Rights and Labor Policy Statement," https://i.dell.com/sites/doccontent/corporate/corp-comm/en/Documents/human-rights-labor.pdf. Accessed 3 February 2020. </v>
          </cell>
          <cell r="BS47">
            <v>100</v>
          </cell>
          <cell r="BT47">
            <v>50</v>
          </cell>
          <cell r="BU47">
            <v>50</v>
          </cell>
          <cell r="BV47" t="str">
            <v xml:space="preserve">(1) Dell discloses a policy that "[w]orkers shall not be required to pay employers or agents’ recruitment fees." 
(2) The company uses the RBA Code (version 6.0), which includes a provision that employment related fees paid by workers shall be reimbursed to the workers. Dell discloses that it identified 16 supplier sites in which workers were charged recruitment fees and worked with their suppliers to return $825,000 USD in fees to workers. 
</v>
          </cell>
          <cell r="BW47" t="str">
            <v>(1) Dell (April 2015), "Dell Vulnerable Worker Policy", https://i.dell.com/sites/doccontent/corporate/corp-comm/en/Documents/vulnerable-worker-policy.pdf, p. 2.
(2) Dell (July 2019), "Statement Against Slavery and Human Trafficking",  https://i.dell.com/sites/doccontent/corporate/corp-comm/en/Documents/dell-california-trafficking.pdf, p.1.</v>
          </cell>
          <cell r="BX47">
            <v>75</v>
          </cell>
          <cell r="BY47">
            <v>25</v>
          </cell>
          <cell r="BZ47">
            <v>50</v>
          </cell>
          <cell r="CA47" t="str">
            <v>(1) Dell discloses that its supplier audits include monitoring suppliers' management and oversight of their own suppliers "with a particular emphasis on labor brokers". However, it does not disclose evidence that audits of employment or recruitment agencies have been undertaken, such as a summary of the outcomes.
(2) Dell discloses holding a workshop for suppliers in 2018 to which it "invited a supplier skilled in managing risks associated with labor agents to present on their practices". It disclosed that this supplier emphasised how direct hiring of workers reduces risks of excessive fees being charged to migrant workers.
The company also discloses that it "shared research on labor and recruitment costs from the RBA's Responsible Labor Initiative with suppliers" to allow for "cost quote analysis of labor brokers to identify risk of costs borne by the workers."
[It discloses collaborating with industry peers through the Responsible Labor Initiative by using the "Fair Hiring Initiative to address identified risks in the supply chain to drive accountability and corrective actions with suppliers."]</v>
          </cell>
          <cell r="CB47" t="str">
            <v>(1) *Dell (July 2019), "Statement Against Slavery and Human Trafficking",  https://i.dell.com/sites/doccontent/corporate/corp-comm/en/Documents/dell-california-trafficking.pdf, p.1.
*Dell (2020), "Additional Disclosure," https://www.business-humanrights.org/sites/default/files/KnowTheChain%202020%20ICT%20Benchmark%20-%20Additional%20Disclosure%20-%20Dell.pdf. Accessed 3 February 2020. 
(2) *Dell (2018), "Supply Chain Sustainability Progress", https://corporate.delltechnologies.com/content/dam/delltechnologies/assets/corporate/pdf/progress-made-real-reports/scs-report-2018.pdf, p. 11.
*Dell (December 2019), "At Dell Technologies, people are a priority," https://blog.dell.com/en-us/at-dell-technologies-people-are-a-priority/. Accessed 3 January 2020. 
*Dell (July 2019), "Statement Against Slavery and Human Trafficking",  https://i.dell.com/sites/doccontent/corporate/corp-comm/en/Documents/dell-california-trafficking.pdf, p. 2.</v>
          </cell>
          <cell r="CC47">
            <v>60</v>
          </cell>
          <cell r="CD47">
            <v>30</v>
          </cell>
          <cell r="CE47">
            <v>30</v>
          </cell>
          <cell r="CF47">
            <v>0</v>
          </cell>
          <cell r="CG47" t="str">
            <v xml:space="preserve">In addition to its supplier code, Dell has a Vulnerable Worker Policy, which applies to "all workers including temporary, migrant, student, contract, direct employees, and any other."
The company discloses remediation of health-check fees, see 7.2(2). 
(1) Dell discloses that “migrant workers must be provided with a written employment agreement in their native language that contains a description of terms and conditions of employment prior to the worker departing from his or her country of origin." It also reports that it has provided training to more than 50,000 workers, which included training on its policy prohibiting worker-paid recruitment fees. It found that 93% of workers understood its no-fee policy as a result. 
(2) It also discloses that "employers and agents may not hold or otherwise destroy, conceal, confiscate or deny access by employees to employees’ identity or immigration documents, such as government-issued identification, passports or work permits, unless the holding of work permits is required by law." Dell reports that during an audit of a sub-tier supplier in September 2017, it found that the supplier was withholding the passports of seasonal workers "until all banking arrangements were established, which could take days or even weeks." It states that after it worked with the supplier, they stopped the practice of withholding passport and instead "used copies and an improved back account registration process by October 2017." 
(3) Not disclosed. </v>
          </cell>
          <cell r="CH47" t="str">
            <v xml:space="preserve">(1)-(2) *Dell (April 2015), "Dell Vulnerable Worker Policy", https://i.dell.com/sites/doccontent/corporate/corp-comm/en/Documents/vulnerable-worker-policy.pdf, p. 2.
*Dell (December 2019), "At Dell Technologies, people are a priority," https://blog.dell.com/en-us/at-dell-technologies-people-are-a-priority/. Accessed 3 January 2020. 
(2) *Dell (2020), "Additional Disclosure," https://www.business-humanrights.org/sites/default/files/KnowTheChain%202020%20ICT%20Benchmark%20-%20Additional%20Disclosure%20-%20Dell.pdf. Accessed 3 February 2020. 
</v>
          </cell>
          <cell r="CI47">
            <v>100</v>
          </cell>
          <cell r="CJ47">
            <v>25</v>
          </cell>
          <cell r="CK47">
            <v>25</v>
          </cell>
          <cell r="CL47">
            <v>25</v>
          </cell>
          <cell r="CM47">
            <v>25</v>
          </cell>
          <cell r="CN47" t="str">
            <v xml:space="preserve">(1) The company states that over 50,000 workers completed training courses on its policies related to forced labor. 
(2) and (3) Dell discloses providing a "[s]upplemented capability-building work with training provided directly to the people working on our suppliers’ factory floors. [It has] educated more than 50,000 workers via their mobile phones [on topics including emergency preparedness and how to use protective gear.] These workers’ awareness of labor rights and environmental, health, and safety measures increased by up to 6 percent after completing the mobile training."
It further reports that in a follow-up survey it found that 93% of workers understood its policy to prohibit recruitment fees, which was an increase from a previous result of 87%.  
(4) Dell discloses that it held supply chain tours and organized worker engagement sessions, in which workers could directly give feedback on their living and working conditions. It states that workers shared their likes and dislikes regarding their work at the factory, and that factory leadership also "engaged in the dialogue." 
See also (2). </v>
          </cell>
          <cell r="CO47" t="str">
            <v>(1) Dell (December 2019), "At Dell Technologies, people are a priority," https://blog.dell.com/en-us/at-dell-technologies-people-are-a-priority/. Accessed 3 January 2020. 
(2)-(3) Dell (2019), "FY 2018 Corporate Social Responsibility Report", https://corporate.delltechnologies.com/content/dam/delltechnologies/assets/corporate/pdf/progress-made-real-reports/dell-fy19-csr-report.pdf, p. 23.
(4) Dell, "Opening a window to our supply chain via virtual reality customer tours," https://www.delltechnologies.com/en-us/microsites/legacyofgood/2018/supply-chain/opening-a-window-to-our-supply-chain-via-customer-tours.htm. Accessed 3 January 2020.</v>
          </cell>
          <cell r="CP47">
            <v>0</v>
          </cell>
          <cell r="CQ47">
            <v>0</v>
          </cell>
          <cell r="CR47">
            <v>0</v>
          </cell>
          <cell r="CS47">
            <v>0</v>
          </cell>
          <cell r="CT47">
            <v>0</v>
          </cell>
          <cell r="CU47" t="str">
            <v>(1)-(4) Not disclosed.</v>
          </cell>
          <cell r="CV47" t="str">
            <v>N/A</v>
          </cell>
          <cell r="CW47">
            <v>40</v>
          </cell>
          <cell r="CX47">
            <v>20</v>
          </cell>
          <cell r="CY47">
            <v>10</v>
          </cell>
          <cell r="CZ47">
            <v>0</v>
          </cell>
          <cell r="DA47">
            <v>0</v>
          </cell>
          <cell r="DB47">
            <v>10</v>
          </cell>
          <cell r="DC47" t="str">
            <v xml:space="preserve">(1) In its modern slavery statement, Dell discloses having a publicly available Ethics Hotline which is available both to employees and to external parties. The site references the code of conduct which addresses human rights of supply chain workers and the "prevention of forced labor" and links to the RBA Code of Conduct which covers forced labor in supply chains. 
(2) The Ethics Hotline is available in several different languages. The company reports that it distributes communication cards to workers during audits which contain the details of its hotline It notes that its worker helpline is open to all workers incluidng migrant workers. However, the company does not disclose how the mechanism is communicated to all suppliers' workers.
(3) Not disclosed. The company reports that its "worker helpline" is operated by an independent third-party provider and states that while it can be used to report concerns related to labor conditions it can also be used to "assist workers in situations of stress, personal relationship and other contingencies" including consultation on personal issues and life skills. It also states that it "has contracted with an independent third-party service provider to run a helpline to protect rights and to enhance well-being of worker communities through tripartite communications." The company does not report that workers are involved in the design, implementation or management of the mechanism and does not provide information on how it ensures workers trust the mechanism.
(4) Not disclosed.
(5) The company states that in China, its auditors provide communication cards to workers with the helpline information "for use by workers interviewed during audits of factories in our first and sub-tiers" which implies that lower-tier workers have access to the mechanism. However, it does not disclose evidence that sub-tier suppliers' workers have used the helpline. </v>
          </cell>
          <cell r="DD47" t="str">
            <v>(1)*Dell (July 2019), "Statement Against Slavery and Human Trafficking",  https://i.dell.com/sites/doccontent/corporate/corp-comm/en/Documents/dell-california-trafficking.pdf, p. 2.
(1)-(2) *Dell (undated), "Ethics and Integrity at Dell", https://secure.ethicspoint.com/domain/media/en/gui/43926/index.html. Accessed 16 October 2019.
*Dell (approved September 2017), "How We Win: Dell Technologies Code of Conduct", https://www.delltechnologies.com/content/dam/delltechnologies/assets/whoweare/resources/Dell%20Technologies%20Code%20of%20Conduct%20-%20English.pdf. 
(2) Dell (December 2019), "At Dell Technologies, people are a priority," https://blog.dell.com/en-us/at-dell-technologies-people-are-a-priority/. Accessed 3 January 2020. 
(3) Dell (2020), "Additional Disclosure," https://www.business-humanrights.org/sites/default/files/KnowTheChain%202020%20ICT%20Benchmark%20-%20Additional%20Disclosure%20-%20Dell.pdf. Accessed 3 February 2020. 
(5) Dell (December 2019), "At Dell Technologies, people are a priority."</v>
          </cell>
          <cell r="DE47">
            <v>90</v>
          </cell>
          <cell r="DF47">
            <v>20</v>
          </cell>
          <cell r="DG47">
            <v>20</v>
          </cell>
          <cell r="DH47">
            <v>10</v>
          </cell>
          <cell r="DI47">
            <v>20</v>
          </cell>
          <cell r="DJ47">
            <v>20</v>
          </cell>
          <cell r="DK47" t="str">
            <v>Dell discloses that its "[a]udits monitor suppliers' adherence to over 40 areas covered by the RBA Code of Conduct, including an assessment of suppliers' policies and practices with regards to human trafficking risks and controls and their management and oversight of their own suppliers, with a particular emphasis on labor brokers."
(1) Dell discloses that it has "established a robust supplier audit monitoring process and unannounced investigation is an important part of the monitoring system." It gives an example of where an unannounced audit was used in response to a reported allegation. 
(2) The company reports that it uses the RBA's Validated Audit Protocol (VAP) for both initial and closure audits. It states that auditors review documents related "to the full Labor section of the code (including working hours, pay slips with pay, benefits and deductions)." 
(3) Dell reports that it uses the RBA's VAP and that worker interviews are part of the process. It states "worker interviews are key in identifying expenses not reflected in the factory pay slip if there was a labor recruiter." There is no indication that worker interviews are undertaken off-site. [The company makes reference to its helpline system and reports that workers at audited facilities are given a communication card to allow access to the helpline but does not report that off-site interviews are conducted as part of audit.] 
(4) Dell reports that it uses the RBA's VAP which includes inspecting facilities "within a 5 km radius that work under the same business license, including dormitories, canteens, storage and common areas."
(5) The company discloses findings in the labor and human rights category at different and sub-tier suppliers.</v>
          </cell>
          <cell r="DL47" t="str">
            <v xml:space="preserve">Note: Dell (July 2019), "Statement Against Slavery and Human Trafficking",  https://i.dell.com/sites/doccontent/corporate/corp-comm/en/Documents/dell-california-trafficking.pdf, p. 1.
(1)-(4) Dell (2020), "2020 Additional Disclosure," https://www.business-humanrights.org/sites/default/files/KnowTheChain%202020%20ICT%20Benchmark%20-%20Additional%20Disclosure%20-%20Dell.pdf. Accessed 3 February 2020. 
(5) Dell (2019), "Supply Chain Sustainability Progress 2018 Annual Report," https://corporate.delltechnologies.com/content/dam/delltechnologies/assets/corporate/pdf/progress-made-real-reports/scs-report-2018.pdf, p. 39. Accessed 3 January 2020. </v>
          </cell>
          <cell r="DM47">
            <v>60</v>
          </cell>
          <cell r="DN47">
            <v>0</v>
          </cell>
          <cell r="DO47">
            <v>0</v>
          </cell>
          <cell r="DP47">
            <v>20</v>
          </cell>
          <cell r="DQ47">
            <v>20</v>
          </cell>
          <cell r="DR47">
            <v>20</v>
          </cell>
          <cell r="DS47" t="str">
            <v>(1) Not disclosed. Dell discloses that it has audited 97% of its high risk suppliers over the past two years. It reports that a total of 1865 factories have been risk assessed, and 334 were audited. It does not disclose how it defines "high risk suppliers".
(2) Not disclosed. 
(3) Dell reports that 14,000 workers were interviewed as part of its supplier audits in 2018.
(4) Dell discloses that supplier audits are carried out by Dell or by third parties. It further discloses in its modern slavery statement that audits are carried out by RBA certified third party entities. It additionally reports that RBA auditors are trained on code requirements, worker inteview skills, and "particularly for forced labor or other labor issues that workers may be reticent to discuss." Furthermore, the company uses the RBA’s VAP, i.e. it conducts audits using an RBA approved audit firm with qualified auditors, with further quality assurance and verification undertaken by RBA.”
(5) Dell discloses that in 2018 it identified 16 sites where workers had been charged recruitment fees. It also discloses the results of its findings from RBA audits carried out in 2018, including how suppliers scored on freely chosen employment protections, anti-discrimination policies and freedom of association. This includes findings per commodity, such as batteries, parts/components, storage and servers, and sub-tier suppliers, and includes a comparions over time (2017 findings).</v>
          </cell>
          <cell r="DT47" t="str">
            <v>(1) *Dell (July 2019), "Statement Against Slavery and Human Trafficking",  https://i.dell.com/sites/doccontent/corporate/corp-comm/en/Documents/dell-california-trafficking.pdf, p. 2.
*Dell (2019), "Supply Chain Sustainability Progress 2018 Annual Report," https://corporate.delltechnologies.com/content/dam/delltechnologies/assets/corporate/pdf/progress-made-real-reports/scs-report-2018.pdf, p. 3. Accessed 3 January 2020. 
(3) Dell (2020), "Additional Disclosure," https://www.business-humanrights.org/sites/default/files/KnowTheChain%202020%20ICT%20Benchmark%20-%20Additional%20Disclosure%20-%20Dell.pdf. Accessed 3 February 2020. 
(4)*Dell (revised December 2017), "Dell Supplier Principles", https://i.dell.com/sites/doccontent/corporate/corp-comm/en/Documents/dell-supplier-principles.pdf, p. 5.
*"Statement Against Slavery and Human Trafficking", p. 2.
*Dell (2020), "Additional Disclosure." 
(5)*"Statement Against Slavery and Human Trafficking", p. 1. 
*Dell (2018), "Supply Chain Sustainability Progress", https://corporate.delltechnologies.com/content/dam/delltechnologies/assets/corporate/pdf/progress-made-real-reports/scs-report-2018.pdf, p. 34-39.</v>
          </cell>
          <cell r="DU47">
            <v>100</v>
          </cell>
          <cell r="DV47">
            <v>25</v>
          </cell>
          <cell r="DW47">
            <v>25</v>
          </cell>
          <cell r="DX47">
            <v>25</v>
          </cell>
          <cell r="DY47">
            <v>25</v>
          </cell>
          <cell r="DZ47" t="str">
            <v>(1) Dell discloses that it may undertake "frequent onsite compliance auditing at Supplier's expense". It discloses collaborating with industry peers through the Responsible Labor Initiative by using the Fair Hiring Initiative to address identified risks in the supply chain to drive accountability and corrective actions with suppliers." The company states that the social and environmental responsibility team work with suppliers "to determine the root cause, provide targeted capability building and monitor corrective action plans to closure." It also states that timeliness and completeness of corrective action plans are measured in supplier quarterly business reviews. 
(2) The company reports that suppliers are required to address non-compliances through developing corrective action plans, and states that audit findings remain open until they have been verified through closure audits. 
(3) Dell reports that if issues are not resolved within agreed time frames "they may be escalated for additional support or impact future business with a supplier." 
(4) [Dell discloses that it identified 16 supplier sites in which workers were charged recruitment fees and worked with their suppliers to return $825,000 USD in fees to workers.] In its sustainability report, it discloses that in one instance it discovered fees were being charged at a sub-tier supplier. It reports that in order to build the factory's capabilities to address the findings, it collaborated with the Fair Hiring Initiative to provide training for factory management and labor agents on the risks of forced labor and unethical recruitment practices. It states that the factory has successfully completed a corrective action plan "and a closure audit verified the issue has been remediated."</v>
          </cell>
          <cell r="EA47" t="str">
            <v xml:space="preserve">(1) *Dell (revised December 2017), "Dell Supplier Principles", https://i.dell.com/sites/doccontent/corporate/corp-comm/en/Documents/dell-supplier-principles.pdf, p. 5.
*Dell (July 2019), "Statement Against Slavery and Human Trafficking",  https://i.dell.com/sites/doccontent/corporate/corp-comm/en/Documents/dell-california-trafficking.pdf, p. 2.
*Dell (2020), "Additional Disclosure," https://www.business-humanrights.org/sites/default/files/KnowTheChain%202020%20ICT%20Benchmark%20-%20Additional%20Disclosure%20-%20Dell.pdf. Accessed 3 February 2020. 
(2) Dell (2019), "Supply Chain Sustainability Progress 2018 Annual Report," https://corporate.delltechnologies.com/content/dam/delltechnologies/assets/corporate/pdf/progress-made-real-reports/scs-report-2018.pdf, p. 34. Accessed 3 January 2020.
(3)  Dell (2019), "Supply Chain Sustainability Progress 2018 Annual Report," p. 40. 
(4) [*Dell (July 2019), "Statement Against Slavery and Human Trafficking", p. 1.]
*Dell (2019), "Supply Chain Sustainability Progress 2018 Annual Report," p. 40. </v>
          </cell>
          <cell r="EB47">
            <v>0</v>
          </cell>
          <cell r="EC47">
            <v>75</v>
          </cell>
          <cell r="ED47">
            <v>25</v>
          </cell>
          <cell r="EE47">
            <v>50</v>
          </cell>
          <cell r="EF47" t="str">
            <v>(1) Dell reports that through its helpline available to supply chain workers, workers will be responded to within 48 hours. It states that Dell must be notified by the helpline immediately if any report poses risks to the health or safety of workers or others, and that findings will be escalated to procurement teams "depending on issue and timeliness of supplier action." It also discloses an example whereby in response to a report from the helpline, its social and environmental responsibility team carried out an unannounced investigation which included worker interviews.
No further details are disclosed on the company's process for responding to reported violations, such as more systematic engagement with affected stakeholders, responsible parties, approval procedures, etc
(2) Dell discloses that it identified 16 supplier sites in which workers were charged recruitment fees and worked with their suppliers to return $825,000 USD in fees to workers. 
Dell also discloses that it has found an increase in supplier factories that withhold health check fees. It states "these fees are associated with health examinations legally required for migrant or other workers." It reports that it has put communications and training in place with its suppliers to prevent these fees being charged "alongside any other fees that could place a worker at risk of forced labor." Dell reports that it has returned almost $1.1 million in fees to suppliers' workers in 2018 (it is assumed this also includes recruitment fees). 
It also discloses that in 2019 it received several calls through its helpline, and one supply chain worker claimed "the employer was not allowing a worker to leave the position earlier than the employment contract stated as well as not giving salary to resigned workers." The company reports that it followed up on these cases with the supplier within two working days, and all cases were resolved within ten working days. It reports that it "informed the supplier on workers' rights and legal requirements along with providing solutions on how to care for employees and establish a harmonized working relation."
[The company also reports that its SER team followed up on a worker report of overtime and double books and on a review of production records, found inconsistencies with working hour sheets and overtime payments. It states the supplier has "agreed with the findings and developed an action plan" and that it is working with the suppplier to "resolve and promote worker wellbeing." However it does not report on what remediation was provided to workers in this instance. ]</v>
          </cell>
          <cell r="EG47" t="str">
            <v xml:space="preserve">(1) *Dell (2020), "Additional Disclosure," https://www.business-humanrights.org/sites/default/files/KnowTheChain%202020%20ICT%20Benchmark%20-%20Additional%20Disclosure%20-%20Dell.pdf. Accessed 3 February 2020. 
*Dell (July 2019), "Statement Against Slavery and Human Trafficking",  https://i.dell.com/sites/doccontent/corporate/corp-comm/en/Documents/dell-california-trafficking.pdf, p. 2.
*Dell (undated), "Ethics and Integrity at Dell", https://secure.ethicspoint.com/domain/media/en/gui/43926/index.html. Accessed 24 October 2019.
* Dell Ethics Helpline and online Ethics Web Form Frequently Asked Questions (FAQs), https://secure.ethicspoint.com/domain/media/en/gui/43926/faq.pdf. Accessed 24 October 2019.
(2) *Dell (July 2019), "Statement Against Slavery and Human Trafficking", p.1.
 *Dell (2020), "Additional Disclosure." 
Dell (2019), "Supply Chain Sustainability Progress 2018 Annual Report," https://corporate.delltechnologies.com/content/dam/delltechnologies/assets/corporate/pdf/progress-made-real-reports/scs-report-2018.pdf, p. 12. Accessed 3 January 2020. </v>
          </cell>
          <cell r="EH47" t="str">
            <v>N/A</v>
          </cell>
          <cell r="EI47" t="str">
            <v>N/A</v>
          </cell>
          <cell r="EJ47" t="str">
            <v>N/A</v>
          </cell>
          <cell r="EK47" t="str">
            <v>N/A</v>
          </cell>
          <cell r="EL47" t="str">
            <v>N/A</v>
          </cell>
          <cell r="EM47" t="str">
            <v>N/A</v>
          </cell>
        </row>
        <row r="48">
          <cell r="A48" t="str">
            <v>Hewlett Packard Enterprise Co. (HPE)</v>
          </cell>
          <cell r="B48">
            <v>26.139720000000001</v>
          </cell>
          <cell r="C48" t="str">
            <v>United States</v>
          </cell>
          <cell r="D48" t="str">
            <v>North America</v>
          </cell>
          <cell r="E48">
            <v>2018</v>
          </cell>
          <cell r="F48" t="str">
            <v>Yes</v>
          </cell>
          <cell r="G48" t="str">
            <v>NYS:HPE</v>
          </cell>
          <cell r="H48">
            <v>100</v>
          </cell>
          <cell r="I48">
            <v>100</v>
          </cell>
          <cell r="J48" t="str">
            <v>Hewlett Packard Enterprise states that it is committed to combatting the risk of modern slavery in its supply chains.</v>
          </cell>
          <cell r="K48" t="str">
            <v xml:space="preserve">Hewlett Packard Enterprise (approved 3 April 2019), "Statement Pursuant to the
California Transparency in
Supply Chains Act of 2010 and the
UK Modern Slavery Act of 2015", https://h20195.www2.hpe.com/V2/GetDocument.aspx?docname=A00005807ENW, p. 1. </v>
          </cell>
          <cell r="L48">
            <v>100</v>
          </cell>
          <cell r="M48">
            <v>20</v>
          </cell>
          <cell r="N48">
            <v>20</v>
          </cell>
          <cell r="O48">
            <v>20</v>
          </cell>
          <cell r="P48">
            <v>20</v>
          </cell>
          <cell r="Q48">
            <v>20</v>
          </cell>
          <cell r="R48" t="str">
            <v>(1) The company's Supplier Code of Conduct includes the ILO core labor standards.
(2) Yes [Home &gt; Supply Chain Transparency (PDF) &gt; Supplier Code of Conduct].
(3) It states that Version 2.0 of its Supplier Code of Conduct was published on 18 July 2019, indicating a regular review process. The company also notes that its supplier code is based on the RBA code (but includes additional expectations). The RBA code is updated every 3 years. [In its 2018 additional disclosure, the company discloses that its policies and standards were reviewed and approved by senior executives prior to release.]
(4) The company states on its Supplier Requirements page that it requires its suppliers to read and understand its Supplier Code of Conduct. It also states that this requirement makes up part of its supplier contracts and that it communicates its requirements to suppliers with a view to scoring them against those requirements, and communicates with suppliers about their compliance with regular business reviews. 
(5) It states that it requires its first tier suppliers to ensure that their own suppliers follow its social and environmental requirements. It also states in its Supplier Code of Conduct that it has established a process to communicate the requirements of its code to suppliers below the first tier and to monitor compliance.</v>
          </cell>
          <cell r="S48" t="str">
            <v>(1) Hewlett Packard Enterprise (13 January 2020), "Hewlett Packard Enterprise Supplier Code of Conduct"
https://h20195.www2.hpe.com/v2/getdocument.aspx?docname=c04797632, pp. 2-4.
(3) Hewlett Packard Enterprise (2018), "Additional Disclosure", https://www.business-humanrights.org/sites/default/files/2018-04%20KTC%20ICT_disclosure%202018%20HPE.pdf, p. 1.
(4) Hewlett Packard Enterprise (February 2019), "Supplier SER Requirements", https://www.hpe.com/us/en/pdfViewer.html?docId=a00029574&amp;parentPage=/us/en/about/human-progress/supply-chain-responsibility&amp;resourceTitle=Supplier+SER+requirements+legal+and+regulatory.
(5) *Hewlett Packard Enterprise (reviewed June 2018), "HPE Supply Chain Responsibility: Our Approach", https://h20195.www2.hpe.com/V2/GetDocument.aspx?docname=A00001852ENW.
*"Hewlett Packard Enterprise Supplier Code of Conduct", p. 7.</v>
          </cell>
          <cell r="T48">
            <v>75</v>
          </cell>
          <cell r="U48">
            <v>50</v>
          </cell>
          <cell r="V48">
            <v>25</v>
          </cell>
          <cell r="W48" t="str">
            <v>(1) Hewlett Packard Enterprise states that its Global Social and Environmental Responsibility Team in the Ethics and Compliance Office holds responsibility for establishing policies, processes and programs on human rights and ethical conduct in its supply chains and that this team works closely with employees across the company to manage these policies and programs. 
It also states that its Chief Sustainability Officer manages its Living Progress program (which includes a commitment to eradicate forced labor in its supply chains). 
(2) HPE discloses that its CEO and Board of Directors oversees ESG issues. It states that the HPE Board of Directors’ Nominating, Governance, and Social Responsibility Committee oversees the Living Progress program (which includes a commitment to eradicating forced labor in its supply chains). It discloses the names of the three members of this Committee and notes that the Committee "may review, assess, report and provide guidance to management ... regarding HPE’s policies and programs relating to global citizenship (which includes, among other things, human rights"). However, it does disclose further details, such as board discussions on forced labor.</v>
          </cell>
          <cell r="X48" t="str">
            <v>(1)-(2)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*Hewlett Packard Enterprise (undated), "Living Progress",  https://www.hpe.com/us/en/living-progress.html#latestInformation. Accessed 4 September 2019. 
*Hewlett Packard Enterprise (undated), "Leadership" https://www.hpe.com/uk/en/leadership.html. Accessed 4 September 2019.
*Hewlett Packard Enterprise (undated), "Board of Directors", https://investors.hpe.com/governance. Accessed 4 September 2019.
(2) HPE, Nominating, Governance and Social Responsibility Committee, https://investors.hpe.com/governance/committees/nominating-governance-and-social-responsibility-committee. Accessed 23 October 2019.</v>
          </cell>
          <cell r="Y48">
            <v>75</v>
          </cell>
          <cell r="Z48">
            <v>30</v>
          </cell>
          <cell r="AA48">
            <v>15</v>
          </cell>
          <cell r="AB48">
            <v>30</v>
          </cell>
          <cell r="AC48" t="str">
            <v>(1) The company states that it provides training courses on key corporate social responsibility issues and on the effective management of suppliers’ corporate social responsibility performance. It states that while this training is available to employees broadly, it is aimed at particular staff, including procurement staff. It further states that it provides targeted training for employees on human trafficking awareness through its virtual university, Accelerating-U.
(2) It states that in 2011 it established a supplier training program that focuses on forced labor risks to help suppliers to understand the company’s expectations, as well as the standards and requirements of the RBA, governments and other institutions. It also states that it has established a reward system for participating suppliers whereby suppliers receive additional points on their company scorecard for participating in this program. It states that it also encourages suppliers to take courses through the RBA’s eLearning Academy on forced labor topics. It further states that in 2017 it promoted training courses which were provided by the RLI to suppliers and recruitment agencies. It provided on-site capability building to a supplier in Taiwan which focused on its policy on recruitment fees and conducted root cause and gap analyses and developed new processes and policies with the supplier. However, it does not disclose the percentage of suppliers trained. 
(3) The company states that in 2018 it extended its training to indirect suppliers. It also states that for the past several years it has partnered for the past with a number of ICT companies and suppliers, including Google, Dell and NVIDIA and facilitated by Impact Limited and supplier training in three Asian countries "to deepen the reach of the program beyond [its] first tier suppliers." One of the four focus areas of the training was "assessing key risks in their supply chains and developing the tools, knowledge, and resources to mitigate these risks."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this policy (However this is already covered under  4.2 and 7.2)]</v>
          </cell>
          <cell r="AD48" t="str">
            <v>(1)-(3) *Hewlett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v>
          </cell>
          <cell r="AE48">
            <v>100</v>
          </cell>
          <cell r="AF48">
            <v>50</v>
          </cell>
          <cell r="AG48">
            <v>50</v>
          </cell>
          <cell r="AH48" t="str">
            <v>(1) HPE discloses that through the NGO Verité, it provided a two day training in Malaysia on managing forced and bonded labor risks. 
It also discloses serving as a member of the UK Home Office Business Against Slavery Working Group which, it states, is designed to build partnerships between government and business to address modern slavery in supply chains.
It states that in 2019 it joined the Indian Responsible Gold Sourcing Workshop in New Delhi, India, a multi-stakeholder event, organized in partnership between the OECD and a number of Indian responsible gold sourcing organizations " to drive the uptake of responsible gold sourcing practices in India." It states that one discussion focused on " risks of serious human rights abuses, including all forms of torture, cruel, inhuman, and degrading treatment; any form of forced or compulsory labor; and the worst forms of child labor, such as exposure to hazardous substances or the use of dangerous machinery" and states that the OECD aligned this with the extraction of minerals. It states that an outcome of this event was that participants agreed that "gold responsible sourcing in India should align with the OECD Due Diligence Guidance [which covers forced labor], and applies to all gold supply chain actors, including gold traders, refiners, bullion dealers, jewelers, and exporters" and states that refiners agreed to be audited in line with the OECD's responsible sourcing guidance and that these audits incorporate risk assessment for the mitigation of forced labor. AH10
(2) The company discloses that it is a member of the Leadership Group for Responsible Recruitment and that it works with the Institute for Human Rights and Business. It states that it worked with the RBA's Responsible Labor Initiative (RLI) and Global Reporting Initiative to develop a toolkit for companies reporting on efforts to combat modern slavery. It also states that it partnered with the RLI and other companies to develop supplier guidance on repaying and eliminating worker recruitment fees. 
[It states that in 2018 it appeared on a panel on recruitment fees and the “Employer Pays Principle” at the UN Forum on Business and Human Rights in Geneva, Switzerland.  The company also states that it spoke about mapping recruitment corridors on a panel at the Regional Roundtable for Responsible Recruitment, hosted by the Consumer Goods Forum and the Leadership Group for Responsible Recruitment in Malaysia.]</v>
          </cell>
          <cell r="AI48" t="str">
            <v xml:space="preserve">(1)-(2)*Hewlett Packard Enterprise (approved 3 April 2019), "Statement Pursuant to the
California Transparency in
Supply Chains Act of 2010 and the
UK Modern Slavery Act of 2015", https://assets.ext.hpe.com/is/content/hpedam/documents/a00005000-5999/a00005807/a00005807enw.pdf, p. 5 and 7. 
*Hewlett Packard Enterprise (reviewed June 2018), "HPE Supply Chain Responsibility: Our Approach", https://h20195.www2.hpe.com/V2/GetDocument.aspx?docname=A00001852ENW.
(1) Hewlett Packard Enterprise (2020), "2020 Additional Disclosure", https://www.business-humanrights.org/sites/default/files/2020-01%20HPE%20Supplement%20for%20KTC.pdf, p. 1. </v>
          </cell>
          <cell r="AJ48">
            <v>87.5</v>
          </cell>
          <cell r="AK48">
            <v>25</v>
          </cell>
          <cell r="AL48">
            <v>25</v>
          </cell>
          <cell r="AM48">
            <v>25</v>
          </cell>
          <cell r="AN48">
            <v>12.5</v>
          </cell>
          <cell r="AO48" t="str">
            <v>(1) The company lists the names and addresses of its production suppliers and provides information on their sustainability practices. It states that this list covers 95% of first tier production suppliers by spend.
(2) It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includes another list of potential countries of origin for conflict minerals.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(4) It discloses that suppliers in China with student workers represents 20% or less of their total number of workers. However, it does not disclose a second data point.</v>
          </cell>
          <cell r="AP48" t="str">
            <v>(1) *Hewlett Packard Enterprise (revised June 2019), "Hewlett Packard Enterprise Suppliers", https://www.hpe.com/us/en/pdfViewer.html?docId=a00000377&amp;parentPage=/us/en/about/human-progress/supply-chain-responsibility&amp;resourceTitle=Hewlett+Packard+Enterprise+Suppliers+reference+guide.
*Hewlett Packard Enterprise (reviewed June 2018), "HPE Supply Chain Responsibility: Our Approach", https://h20195.www2.hpe.com/V2/GetDocument.aspx?docname=A00001852ENW, p. 4. 
(2)-(3) Hewlett Packard Enterprise (30 May 2019), "Specialized Disclosure Report", https://h20195.www2.hpe.com/V2/GetDocument.aspx?docname=A00016059ENW.
(4) Hewlett Packard Enterprise (May 2019) "Living Progress Data Summary", https://h20195.www2.hpe.com/v2/Getdocument.aspx?docname=a00071279enw&amp;page=18, p. 17 and 20.</v>
          </cell>
          <cell r="AQ48">
            <v>75</v>
          </cell>
          <cell r="AR48">
            <v>50</v>
          </cell>
          <cell r="AS48">
            <v>25</v>
          </cell>
          <cell r="AT48" t="str">
            <v xml:space="preserve">(1) HPE discloses that it works to identify supply chain risks at global, regional, and local levels. The company states that it engages with a broad range of stakeholders including industry bodies, governments, and NGOs, to better understand practices that could lead to modern slavery in its supply chains, and gathers external data from research, reports, and indices from governments to inform the design of our SCR program." The company states that it evaluates suppliers for practices that could lead to forced labor through supplier self-assessment questionaires, on-site audits, monthly key performance indicator reports and in-person specialized assessments including worker interviews. It states that these assessments focus on: “employment of vulnerable worker groups, the use of third-party agents in the recruitment or management of workers, and supplier operations in geographic areas with potential for elevated risks of forced labor, bonded labor, and human trafficking.” 
In its 2020 Additional Disclosure it states that it "uses various tools made available through [its] memberships and partnerships with various organizations to assess risk and understand the needs of workers beyond tier one in the supply chain." It states that it uses migrant worker data from a tracker provided by the RBA which, it states, is complimented by its own research on supplier challenges to implement and monitor their labor providers. It states that it "put forward a group of HPE suppliers for Verite’s online data platform (Cumulus) to monitor and risk assess their recruitment agencies for compliance and adoption of best labor practices".
The company states that in 2018 it began an initiative through the service provider, Elevate, to complement its on-site Foreign Migrant Worker Assessments. It provides factory workers (in its supply chains) with mobile surveys to report anonymously to management on their recruitment and employment experiences.
(2) It states that through a combination of on-site due diligence, engagement with supplier facilities and industry groups it identified risks of forced student labor in China and forced labor for migrant workers in Taiwan, Malaysia, and Singapore. It states that its Supply Chain Responsibility (SCR) program incorporates its ongoing risk assessments and that these risk assessments indicate that forced labor risks in its supply chains are at the highest at the sites where its products are manufactured. While it assesses risks in different tiers of its supply chains, it does not disclose the outcomes identified in different tiers.
</v>
          </cell>
          <cell r="AU48" t="str">
            <v xml:space="preserve">(1)-(2)*Hewlett Packard Enterprise (approved 3 April 2019), "Statement Pursuant to the California Transparency in Supply Chains Act of 2010 and the
UK Modern Slavery Act of 2015", https://h20195.www2.hpe.com/V2/GetDocument.aspx?docname=A00005807ENW.
*Hewlett Packard Enterprise (reviewed June 2018), "HPE Supply Chain Responsibility: Our Approach", https://h20195.www2.hpe.com/V2/GetDocument.aspx?docname=A00001852ENW.
* Hewlett Packard Enterprise (2020), "2020 Additional Disclosure", https://www.business-humanrights.org/sites/default/files/2020-01%20HPE%20Supplement%20for%20KTC.pdf, p. 1. </v>
          </cell>
          <cell r="AV48">
            <v>62.5</v>
          </cell>
          <cell r="AW48">
            <v>12.5</v>
          </cell>
          <cell r="AX48">
            <v>25</v>
          </cell>
          <cell r="AY48">
            <v>25</v>
          </cell>
          <cell r="AZ48">
            <v>0</v>
          </cell>
          <cell r="BA48" t="str">
            <v xml:space="preserve">(1) It discloses that it uses the Responsible Minerals Initiative ("RMI") Conflict Minerals Reporting Template. It states that it participates in a number of working groups with the RMI, including the Smelter Engagement Team and the Multistakeholder Group. It also states that it requires its suppliers to source conflict-free raw materials in accordance with the Responsible Minerals Assurance Process (RMAP). However, it does not disclose further information as to how forced labor risks are addressed in raw material sourcing.
(2) HPE discloses that it shares its business outlook including forecasting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it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
(4) Not disclosed. </v>
          </cell>
          <cell r="BB48" t="str">
            <v xml:space="preserve">(1)-(4) *Hewlett Packard Enterprise (undated), "Living Progress",  https://www.hpe.com/us/en/living-progress.html#latestInformation. Accessed 4 September 2019, p. 61.
*Hewlett Packard Enterprise (30 May 2019), "Specialized Disclosure Report", https://h20195.www2.hpe.com/V2/GetDocument.aspx?docname=A00016059ENW.
(2) Hewlett Packard Enterprise (2018), "Additional Disclosure", https://www.business-humanrights.org/sites/default/files/2018-04%20KTC%20ICT_disclosure%202018%20HPE.pdf, p. 4. </v>
          </cell>
          <cell r="BC48">
            <v>50</v>
          </cell>
          <cell r="BD48">
            <v>50</v>
          </cell>
          <cell r="BE48" t="str">
            <v>The company states: “[w]e consider the risk profile of every supplier and conduct a formal preliminary risk assessment if necessary.” It states in its 2020 Additional Disclosure that it confirms that forced labor is a risk factor considered in this context and that during 2019 it carried out preliminary risk assessments "with respect to several shortlisted suppliers." Throughout various bidding processes, HPE applied as part of its assessment Social and Environmental Responsibility (“SER”) questions, calls for policy or procedural evidence, and interviews with workers (including with respect to labor practices) in order to select suppliers that align with our values and requirements." However, it does not report on the outcomes of this process such as the number or percentage of suppliers rejected due to poor management of forced labor risks.</v>
          </cell>
          <cell r="BF48" t="str">
            <v xml:space="preserve">*Hewlett Packard Enterprise (reviewed June 2018), "HPE Supply Chain Responsibility: Our Approach", https://h20195.www2.hpe.com/V2/GetDocument.aspx?docname=A00001852ENW, p. 6. 
*Hewlett Packard Enterprise (May 2019) "Living Progress Data Summary", https://h20195.www2.hpe.com/v2/Getdocument.aspx?docname=a00071279enw&amp;page=27, p. 18. 
*Hewlett Packard Enterprise (2020), "2020 Additional Disclosure", https://www.business-humanrights.org/sites/default/files/2020-01%20HPE%20Supplement%20for%20KTC.pdf, p. 2. </v>
          </cell>
          <cell r="BG48">
            <v>30</v>
          </cell>
          <cell r="BH48">
            <v>30</v>
          </cell>
          <cell r="BI48">
            <v>0</v>
          </cell>
          <cell r="BJ48">
            <v>0</v>
          </cell>
          <cell r="BK48" t="str">
            <v>(1) The company states that its supplier agreements require its suppliers to comply with its Supplier Code of Conduct. In its 2020 Additional Disclosure the company also discloses the language of the standard contract provisions used in supplier contracts that incorporates its Supplier Code of Conduct.
(2) Not disclosed.
(3) Not disclosed. It states that its Supplier Code of Conduct requires its suppliers to communicate the requirements contained within it to next-tier suppliers and to monitor their compliance with its requirements. It further states that this compliance is evaluated through its third party audits. It states that "[t]he HPE Code is a total supply chain requirement. At a minimum, Suppliers shall require their next tier Suppliers to acknowledge and implement the HPE Code and flow down the requirements of the HPE Code down to their sub-tier Suppliers." However it does not appear to require its suppliers to integrate such standards as a contractual obligation with their own suppliers.</v>
          </cell>
          <cell r="BL48" t="str">
            <v xml:space="preserve">(1)*Hewlett Packard Enterprise (February 2019), "Supplier SER Requirements", https://www.hpe.com/us/en/pdfViewer.html?docId=a00029574&amp;parentPage=/us/en/about/human-progress/supply-chain-responsibility&amp;resourceTitle=Supplier+SER+requirements+legal+and+regulatory.
*Hewlett Packard Enterprise (2020), "2020 Additional Disclosure", https://www.business-humanrights.org/sites/default/files/2020-01%20HPE%20Supplement%20for%20KTC.pdf, p. 2. 
(3)*Hewlett Packard Enterprise (approved 3 April 2019), "Statement Pursuant to the
California Transparency in
Supply Chains Act of 2010 and the
UK Modern Slavery Act of 2015", https://h20195.www2.hpe.com/V2/GetDocument.aspx?docname=A00005807ENW.
*Hewlett Packard Enterprise (13 January 2020), "Hewlett Packard Enterprise Supplier Code of Conduct"
https://h20195.www2.hpe.com/v2/getdocument.aspx?docname=c04797632, pp. 2 and 8.
*Hewlett Packard Enterprise (2019), "2019 Additional Disclosure", https://www.business-humanrights.org/sites/default/files/2020-01%20HPE%20Supplement%20for%20KTC.pdf, p. 2. </v>
          </cell>
          <cell r="BM48">
            <v>75</v>
          </cell>
          <cell r="BN48">
            <v>30</v>
          </cell>
          <cell r="BO48">
            <v>30</v>
          </cell>
          <cell r="BP48">
            <v>15</v>
          </cell>
          <cell r="BQ48" t="str">
            <v>(1) The company’s Foreign Migrant Worker Standard states that it requires suppliers' workers' employment contracts be signed directly with the supplier, and that workers must be employed and managed directly by suppliers. 
(2) The company states that only recruitment agents who can fulfil the company's Supplier Code of Conduct which includes the ILO core labor standards may be used. [The company prohibits the use of employment agencies.]
(3) The company states that it is a founding member of the Leadership Group for Responsible Recruitment, and as such is required to map supply chains for recruitment risk. However, the company does not disclose information about the recruitment agencies in its supply chains or any related risks identified.</v>
          </cell>
          <cell r="BR48" t="str">
            <v>(1)-(2)*Hewlett Packard Enterprise (1 November 2015), "Hewlett Packard Enterprise Supply Chain Foreign Migrant Worker
Standard", https://h20195.www2.hpe.com/v2/getdocument.aspx?docname=c04797669. 
*Hewlett Packard Enterprise (reviewed June 2018), "HPE Supply Chain Responsibility: Our Approach", https://h20195.www2.hpe.com/V2/GetDocument.aspx?docname=A00001852ENW, p. 10. 
(3) Hewlett Packard Enterprise (undated), "Supply Chain Responsibility", https://www.hpe.com/us/en/about/human-progress/supply-chain-responsibility.html. Accessed 5 September 2019.</v>
          </cell>
          <cell r="BS48">
            <v>100</v>
          </cell>
          <cell r="BT48">
            <v>50</v>
          </cell>
          <cell r="BU48">
            <v>50</v>
          </cell>
          <cell r="BV48" t="str">
            <v>(1) The company states that its Supply Chain Foreign Migrant Worker standard prohibits worker paid recruitment fees. It is also a member of the Leadership Group for responsible recruitment.
(2) It states that where it discovered a violation of its Foreign Migrant Worker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(also see 7.2.2)
As one step towards ensuring preventing fees from being paid by workers, it also states that in collaboration with Verité, it mapped the legal regulations and financial costs of recruitment along a number of common recruitment corridors (also see 4.3)</v>
          </cell>
          <cell r="BW48" t="str">
            <v>(1)-(2) 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 p. 5.</v>
          </cell>
          <cell r="BX48">
            <v>75</v>
          </cell>
          <cell r="BY48">
            <v>25</v>
          </cell>
          <cell r="BZ48">
            <v>50</v>
          </cell>
          <cell r="CA48" t="str">
            <v>(1) The company requires its suppliers to establish due diligence and monitoring programs to screen and manage any recruitment agencies used. It is also a member of the Leadership Group for Responsible Recruitment, and as such is required to audit recruitment agencies in its supply chains. The company does not disclose details of the audits undertaken, such as a summary of audit outcomes or the number or percentage of agencies audited. 
(2) The company is a member of the Leadership Group for Responsible Recruitment, and as such is required to brief suppliers and offer guidance and training for hiring managers on the Employer Pays Principle, share tools and guidance in the Responsible Recruitment Gateway, and promote the Employer Pays Principle within respective industry sectors. 
It also states that in collaboration with Verité, it mapped the legal regulations and financial costs of recruitment along a number of common recruitment corridors and that it donated the ensuing document to the Responsible Labor Initiative. (also see 4.2)
It also provided a two-day training in Malaysia with suppliers and their receiving and sending country agents on forced labor risks in conjunction with Verité. It states that more than 40 participants from Malaysia, Indonesia, Thailand and the United States attended. (also see 1.4)
[The company states that in 2016 it donated, in conjunction with HP, a Foreign Migrant Worker Supplier Transition Guidance Document to the RBA.] It also states that in 2017, it donated an Enterprise Migration Corridor Database to the RBA.
Additionally,  HPE partnered with the RLI and other companies to develop supplier guidance on repaying and eliminating worker recruitment fees.</v>
          </cell>
          <cell r="CB48" t="str">
            <v>(1)-(2)*Hewlett Packard Enterprise (1 November 2015), "Hewlett Packard Enterprise Supply Chain Foreign Migrant Worker
Standard", https://h20195.www2.hpe.com/v2/getdocument.aspx?docname=c04797669.
*Hewlett Packard Enterprise (approved 3 April 2019), "Statement Pursuant to the California Transparency in Supply Chains Act of 2010 and the UK Modern Slavery Act of 2015", https://h20195.www2.hpe.com/V2/GetDocument.aspx?docname=A00005807ENW.</v>
          </cell>
          <cell r="CC48">
            <v>60</v>
          </cell>
          <cell r="CD48">
            <v>30</v>
          </cell>
          <cell r="CE48">
            <v>30</v>
          </cell>
          <cell r="CF48">
            <v>0</v>
          </cell>
          <cell r="CG48" t="str">
            <v xml:space="preserve">(1) The company's Foreign Migrant Worker Policy provides that workers must be employed and paid directly by the supplier and that they must be provided with a written employment contract in their native language prior to departure from the sending country that details all of the terms of their contract. Where a worker is illiterate, the terms of the contract must be explained in the worker's native language. All of the suppliers' facility policies and payslips must be provided in the worker's native language and grievance mechanisms are required to be made available in the worker's native language. The Foreign Migrant Worker Standard further notes that “suppliers shall also establish systems to oversee the training and management of foreign migrant workers on equal terms with local workers, consistent with local law and the requirements in Hewlett Packard Enterprise’s Supplier Code of Conduct (which includes the Migrant Worker Standard).” 
(2) It states in its Supplier Code of Conduct that suppliers and agents are not permitted to hold, destroy, conceal, confiscate or deny access to workers’ identity or immigration documents, including passports. Further, the company's Migrant Worker Standard  notes that "where suppliers are legally required to hold documents, they shall securely store and protect the document and must implement alternative means to ensure worker freedom of movement." It also states that it requires its suppliers to provide foreign migrant workers with "individual, safe, secure, lockable storage for documents and other valuables. Such storage shall be adequately protected from unauthorized access." [This gives an indication as to how the policy is implemented.]
(3) Not disclosed. </v>
          </cell>
          <cell r="CH48" t="str">
            <v xml:space="preserve">(1) and (2)*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p. 2-3.
</v>
          </cell>
          <cell r="CI48">
            <v>62.5</v>
          </cell>
          <cell r="CJ48">
            <v>12.5</v>
          </cell>
          <cell r="CK48">
            <v>25</v>
          </cell>
          <cell r="CL48">
            <v>25</v>
          </cell>
          <cell r="CM48">
            <v>0</v>
          </cell>
          <cell r="CN48" t="str">
            <v xml:space="preserve">(1) The company's code requires suppliers to have a process in place for communicating their policies, expectations and performance to workers and other stakeholders. No further detail is disclosed, such as whether this must include training for workers.
[The company states in its Foreign Migrant Worker Policy that suppliers must provide their workers with a written employment contract in their native language and that the supplier's policies must be provided in the worker's native language. However it does not disclose training for suppliers' workers relevant to labor rights.]
(2) The company states that it has a "Worker Voice" program in place "to engage workers and create capability-building initiatives driven by their needs." It does not disclose more information on how this focuses on labor rights. See also (3).
(3) The company states that in 2019 it worked with Impactt "to facilitate improvements in understanding and collaboration between workers and management using social psychology techniques". It states that outcomes included an increase in workers "trusting that overtime is voluntary, feeling comfortable refusing overtime without repercussion, and reporting stronger understanding of site policies and procedures", outcomes which it ascertained through regular monitoring with workers that included surveys and follow-up interviews.
(4) Not disclosed. </v>
          </cell>
          <cell r="CO48" t="str">
            <v xml:space="preserve">(1) *Hewlett Packard Enterprise (1 November 2015), "Hewlett Packard Enterprise Supply Chain Foreign Migrant Worker Standard", https://h20195.www2.hpe.com/v2/getdocument.aspx?docname=c04797669.
*Hewlett Packard Enterprise (revised 18 July 2019), "Hewlett Packard Enterprise Supplier Code of Conduct" https://h20195.www2.hpe.com/v2/getdocument.aspx?docname=c04797632.
(2) Hewlett Packard Enterprise (reviewed June 2018), "HPE Supply Chain Responsibility: Our Approach", https://h20195.www2.hpe.com/V2/GetDocument.aspx?docname=A00001852ENW, p. 7.
(3) Hewlett Packard Enterprise (2020), "2020 Additional Disclosure", https://www.business-humanrights.org/sites/default/files/2020-01%20HPE%20Supplement%20for%20KTC.pdf, p. 3.
(4)*Hewlett Packard Enterprise (2018), "Living Progress Report",  https://assets.ext.hpe.com/is/content/hpedam/documents/a00069000-9999/a00069386/a00069386enw.pdf, p. 61.
*Hewlett Packard Enterprise (2018), "Additional Disclosure", https://www.business-humanrights.org/sites/default/files/2018-04%20KTC%20ICT_disclosure%202018%20HPE.pdf, p. 8. </v>
          </cell>
          <cell r="CP48">
            <v>0</v>
          </cell>
          <cell r="CQ48">
            <v>0</v>
          </cell>
          <cell r="CR48">
            <v>0</v>
          </cell>
          <cell r="CS48">
            <v>0</v>
          </cell>
          <cell r="CT48">
            <v>0</v>
          </cell>
          <cell r="CU48" t="str">
            <v>(1) Not disclosed. The company discloses a 0% rate of major non-conformance with freedom of association of its suppliers' workforce in 2018 but it does not disclose details on working with unions to support freedom of association in its supply chains.
(2)-(4) Not disclosed.</v>
          </cell>
          <cell r="CV48" t="str">
            <v>(1)-(4) *Hewlett Packard Enterprise (May 2019) "Living Progress Data Summary", https://h20195.www2.hpe.com/v2/Getdocument.aspx?docname=a00071279enw&amp;page=18, p. 20.
*Hewlett Packard Enterprise (1 November 2015), "Hewlett Packard Enterprise Supply Chain Foreign Migrant Worker Standard", https://h20195.www2.hpe.com/v2/getdocument.aspx?docname=c04797669.
*Hewlett Packard Enterprise (2018), "Living Progress Report",  https://assets.ext.hpe.com/is/content/hpedam/documents/a00069000-9999/a00069386/a00069386enw.pdf#page=72.</v>
          </cell>
          <cell r="CW48">
            <v>30</v>
          </cell>
          <cell r="CX48">
            <v>20</v>
          </cell>
          <cell r="CY48">
            <v>10</v>
          </cell>
          <cell r="CZ48">
            <v>0</v>
          </cell>
          <cell r="DA48">
            <v>0</v>
          </cell>
          <cell r="DB48">
            <v>0</v>
          </cell>
          <cell r="DC48" t="str">
            <v>(1) Hewlett Packard Enterprise states in its 2020 Additional Disclosure that it has many reporting channels. It states that third-party operator, Navex, handles its anonymous grievance channel, Ethics Point, "a global service that allows individuals (employees, partners, suppliers’ workers, community members, and the general public) to raise concerns in any language by phone or the internet and to access Navex's global team of translators." It states that topics that may be reported include forced labor and human trafficking. Complaints can be made anonymously.
Its Foreign Migrant Worker Standard requires suppliers to have effective and confidential grievance mechanisms available, in migrant workers' native languages. 
(2) It states in its 2020 Additional Disclosure that Navex provides coverage in over 150 languages "which covers all appropriate languages in each country where HPE operates". It states that "when HPE or a trusted third party has an opportunity to speak with workers, we inform them of this reporting channel" and that it discloses information on the reporting channels available in its annual Living Progress Report. It also states that it has posted informational posters in public spaces at a supplier facility in Singapore "specifically to raise awareness among contingent workers about various means of communication that can be used to report a concern or violation with respect to the HPE Standards of Business Conduct".
However, it does not disclose systematic efforts to communicate to suppliers' workers the available mechanisms through which complaints relating to forced labor in its supply chains can be made. 
(3)-(5) Not disclosed.</v>
          </cell>
          <cell r="DD48" t="str">
            <v>(1)-(2)*Hewlett Packard Enterprise (2020), "2020 Additional Disclosure", https://www.business-humanrights.org/sites/default/files/2020-01%20HPE%20Supplement%20for%20KTC.pdf, p. 3.
*Hewlett Packard Enterprise (revised 18 July 2019), "Hewlett Packard Enterprise Supplier Code of Conduct" https://h20195.www2.hpe.com/v2/getdocument.aspx?docname=c04797632.
*Hewlett Packard Enterprise (approved 3 April 2019), "Statement Pursuant to the California Transparency in Supply Chains Act of 2010 and the UK Modern Slavery Act of 2015", https://h20195.www2.hpe.com/V2/GetDocument.aspx?docname=A00005807ENW. 
*Hewlett Packard Enterprise (2018), "Living Progress Report",  https://assets.ext.hpe.com/is/content/hpedam/documents/a00069000-9999/a00069386/a00069386enw.pdf#page=72, p 61. 
*Hewlett Packard Enterprise (2018), "Report Ethics Concerns", https://www.hpe.com/us/en/about/governance/report-ethics-concerns.html. Accessed 9 September 2019.</v>
          </cell>
          <cell r="DE48">
            <v>90</v>
          </cell>
          <cell r="DF48">
            <v>20</v>
          </cell>
          <cell r="DG48">
            <v>20</v>
          </cell>
          <cell r="DH48">
            <v>10</v>
          </cell>
          <cell r="DI48">
            <v>20</v>
          </cell>
          <cell r="DJ48">
            <v>20</v>
          </cell>
          <cell r="DK48" t="str">
            <v xml:space="preserve">HPE states that it commissions independent third-party audits to evaluate suppliers against its Supplier Code of Conduct and that it supplements its audits "with specialized assessments that target key risk areas such as recruitment and employment practices for foreign migrant workers".
(1) The company states that as a general practice, it announces audits in advance and conducts them in the presence of a facility manager as this contributes to building strong relationships with its suppliers. It also states that it conducts non-scheduled visits "if circumstances call for it". The company confirms that unannounced supplier audits have been undertaken in the last 18 months. 
(2) The company states that its suppliers are required to complete self-assessments as part of its auditing process. It also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It states that it also utilizes other forms of assessment and investigation of labor standards which may include off-site interviews. HPE reports that it has undertaken off-site interviews in 2019 during the investigation of an allegation. However, this does not appear to be a systematic part of its audits.
(4) The company uses the RBA’s VAP, which includes visits to associated production facilities, and related worker housing (including dormitories, hostels and any off-site housing of workers/migrant workers).
(5) The company states that it works with its first tier suppliers to monitor its suppliers below the first tier. It states in its 2019 Additional Disclosure: "[w]here a tier one supplier lacks capacity to carry out this requirement, we have included HPE tier two suppliers in our audit assurance program. In 2019, approximately 20 percent of our audit assurance program was comprised of facilities from tier two relationships." </v>
          </cell>
          <cell r="DL48" t="str">
            <v xml:space="preserve">Note: Hewlett Packard Enterprise (approved 3 April 2019), "Statement Pursuant to the California Transparency in Supply Chains Act of 2010 and the
UK Modern Slavery Act of 2015", https://h20195.www2.hpe.com/V2/GetDocument.aspx?docname=A00005807ENW, p. 4.
(1) *Hewlett Packard Enterprise (undated), "Supply Chain Responsibility", https://h20195.www2.hpe.com/V2/GetDocument.aspx?docname=A00001852ENW, p. 6.
*Hewlett Packard Enterprise (2020), "2020 Additional Disclosure," https://www.business-humanrights.org/sites/default/files/2020-01%20HPE%20Supplement%20for%20KTC_v2.pdf, p. 4. 
(2)-(4)*Hewlett Packard Enterprise (revised 18 July 2019), "Hewlett Packard Enterprise Supplier Code of Conduct" https://h20195.www2.hpe.com/v2/getdocument.aspx?docname=c04797632, p. 8.
*"Statement Pursuant to the California Transparency in Supply Chains Act of 2010 and the UK Modern Slavery Act of 2015", p. 3-4.
*Hewlett Packard Enterprise (2020), "2020 Additional Disclosure," p. 4.
(5) "Supply Chain Responsibility", p. 4.  
*Hewlett Packard Enterprise (2020), "2020 Additional Disclosure", https://www.business-humanrights.org/sites/default/files/2020-01%20HPE%20Supplement%20for%20KTC_v2.pdf, p. 1. </v>
          </cell>
          <cell r="DM48">
            <v>60</v>
          </cell>
          <cell r="DN48">
            <v>0</v>
          </cell>
          <cell r="DO48">
            <v>0</v>
          </cell>
          <cell r="DP48">
            <v>20</v>
          </cell>
          <cell r="DQ48">
            <v>20</v>
          </cell>
          <cell r="DR48">
            <v>20</v>
          </cell>
          <cell r="DS48" t="str">
            <v>(1) Not disclosed. The company states that it conducted 292 SER audits and assessments in 2018, with 103 conducted at supplier facilities. However, it does not disclose the percentage of suppliers audited.
(2) Not disclosed. 
(3) The company discloses that it uses the RBA's Validated Assessment Program (VAP) audits, which conduct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The company discloses that labor-related findings represented 30% of all major nonconformancees in 2018. It discloses the number of critical findings relating to the ILO Declaration on Fundamental Principles and Rights at Work including freedom of association, freedom from forced, bonded, or indentured labor, freedom from child labor, and freedom from discrimination.</v>
          </cell>
          <cell r="DT48" t="str">
            <v xml:space="preserve">(1)-(2) Hewlett Packard Enterprise (May 2019) "Living Progress Data Summary", https://h20195.www2.hpe.com/v2/Getdocument.aspx?docname=a00071279enw&amp;page=27.
*Hewlett Packard Enterprise (approved 3 April 2019), "Statement Pursuant to the
California Transparency in
Supply Chains Act of 2010 and the
UK Modern Slavery Act of 2015",  https://h20195.www2.hpe.com/V2/GetDocument.aspx?docname=A00005807ENW, p. 6.
(3) and (4) "Statement Pursuant to the
California Transparency in
Supply Chains Act of 2010 and the
UK Modern Slavery Act of 2015", p. 4.
(5)*"Living Progress Data Summary", p. 17.
*"Statement Pursuant to the California Transparency in Supply Chains Act of 2010 and the UK Modern Slavery Act of 2015", p. 6. </v>
          </cell>
          <cell r="DU48">
            <v>75</v>
          </cell>
          <cell r="DV48">
            <v>25</v>
          </cell>
          <cell r="DW48">
            <v>25</v>
          </cell>
          <cell r="DX48">
            <v>0</v>
          </cell>
          <cell r="DY48">
            <v>25</v>
          </cell>
          <cell r="DZ48" t="str">
            <v>(1) In any case of non-compliance the company states that its suppliers are required to produce a detailed corrective action plan within 30 days of discovery of any non-conformance which outlines the steps it will take to resolve the issue. The company then reviews this corrective action plan and either approves it or requires amendments.
(2) The company states that it verifies the implementation of corrective action plans through audits carried out by either company employees or third-party auditors who will re-examine the initial finding through a site visit. It also requires suppliers in high-risk locations to provide monthly reporting on key performance indicators including working hours and the employment of vulnerable worker groups.
(3) Not disclosed. The company states that if a supplier fails to meet its requirements in terms of preventing risks of forced labor and human trafficking in its supply chains or has a critical finding this will have a direct impact on business awards. In any instance of non-compliance each supplier receives “a significant penalty” in their SER scorecard which directly influences the company’s procurement relationships with suppliers. It further states that violations of the company policies "may result in disciplinary action, up to and including termination." However, the company does not disclose that termination will occur only where corrective actions aren't taken. In its 2020 additional disclosure, the company states that as a first step, it works with suppliers to improve labor conditions. It states that it adheres to the UNGP approach of using company leverage to incentivize suppliers to prevent, mitigate or remediate human rights impacts, but does not clarify consequences taken in cases of repeated non-confirmance. 
(4) HPE discloses that it received allegations regarding labor abuses at a supplier in China. It states that it conducted an unannounced investigation at the supplier and that its senior procurement team engaged with the supplier management to communicate the improvements that it required. It states it "commissioned a third party to review findings, assess root causes, co-create an improvement plan with supplier management; help supplier management engage with their workers, facilitate improvements and training, and monitor supplier improvements and performance, including regular check-ins with workers to ensure the improvements impact their experience."</v>
          </cell>
          <cell r="EA48" t="str">
            <v xml:space="preserve">(1) Hewlett Packard Enterprise (reviewed June 2018), "HPE Supply Chain Responsibility: Our Approach", https://h20195.www2.hpe.com/V2/GetDocument.aspx?docname=A00001852ENW, p. 7.
(2)-(4) *Hewlett Packard Enterprise (approved 3 April 2019), "Statement Pursuant to the California Transparency in Supply Chains Act of 2010 and the UK Modern Slavery Act of 2015", https://h20195.www2.hpe.com/V2/GetDocument.aspx?docname=A00005807ENW, p. 6.
*Hewlett Packard Enterprise (2020), "2020 Additional Disclosure," https://www.business-humanrights.org/sites/default/files/2020-01%20HPE%20Supplement%20for%20KTC_v2.pdf, p. 4. </v>
          </cell>
          <cell r="EB48">
            <v>0</v>
          </cell>
          <cell r="EC48">
            <v>100</v>
          </cell>
          <cell r="ED48">
            <v>50</v>
          </cell>
          <cell r="EE48">
            <v>50</v>
          </cell>
          <cell r="EF48" t="str">
            <v>(1) The company states that it "promptly investigates third-party allegations related to forced labor" and that where the investigation reveals that a violation has occurred, its approach includes: "internal escalation to align priorities and expectations, a senior management meeting between HPE and our partner to secure supplier commitment to improvement, co-creation of an improvement plan, and improvement and monitoring." It states that it "seek[s] to investigate critical concerns immediately and build capacity over a three to nine month program". It further states that allegations made through its 24-7 hotline "are handled according to a clear internal process". It states that complaints made will be followed-up within two business days with confirmation of a submittal or to request additional information and that a summary of the call is made available to the HPE Ethics and Compliance Office.
(2) The company discloses that following its discovery of two critical findings relating to risks of forced labor in 2018, it worked with suppliers in each instance to both remediate the issues and to strengthen the suppliers' policies to prevent reoccurances. It states that the remedial actions included: "repayment of recruitment fees, return of deposits, changes to company policies and procedures, updates to worker contracts, amendments to labor agent contracts, enhanced labor agent due diligence and monitoring, structured communications to workers on changes to policies and practices and mandatory trainings on compliance with HPE’s Foreign Migrant Worker Standard". 
Further, in its Foreign Migrant Worker Standard it states that where it discovered a violation of this standard involving worker payment of recruitment fees at a recycling supplier, it provided the supplier with guidance and training and paired it with a local supplier that had successfully implemented the company’s policy. It states that as a result of this capacity building, the supplier reimbursed all recruitment fees to its workers. (see also 4.2)</v>
          </cell>
          <cell r="EG48" t="str">
            <v>(1)*Hewlett Packard Enterprise (2019), "2019 Additional Disclosure", https://www.business-humanrights.org/sites/default/files/2020-01%20HPE%20Supplement%20for%20KTC.pdf, p. 4. 
*Hewlett Packard Enterprise, "EthicsPoint", https://secure.ethicspoint.com/domain/media/en/gui/44841/index.html. Accessed 7 January 2020.
*Hewlett Packard Enterprise (undated), "About EthicsPoint", https://secure.ethicspoint.com/domain/media/en/gui/44841/faq.pdf, p. 3. 
(2)*"Statement Pursuant to the California Transparency in Supply Chains Act of 2010 and the UK Modern Slavery Act of 2015", p. 6.
*Hewlett Packard Enterprise (approved 3 April 2019), "Statement Pursuant to the
California Transparency in Supply Chains Act of 2010 and the UK Modern Slavery Act of 2015", https://h20195.www2.hpe.com/V2/GetDocument.aspx?docname=A00005807ENW, p. 5.</v>
          </cell>
          <cell r="EH48" t="str">
            <v>N/A</v>
          </cell>
          <cell r="EI48" t="str">
            <v>N/A</v>
          </cell>
          <cell r="EJ48" t="str">
            <v>N/A</v>
          </cell>
          <cell r="EK48" t="str">
            <v>N/A</v>
          </cell>
          <cell r="EL48" t="str">
            <v>N/A</v>
          </cell>
          <cell r="EM48" t="str">
            <v>N/A</v>
          </cell>
        </row>
        <row r="49">
          <cell r="A49" t="str">
            <v>HP Inc.</v>
          </cell>
          <cell r="B49">
            <v>38.366730000000004</v>
          </cell>
          <cell r="C49" t="str">
            <v>United States</v>
          </cell>
          <cell r="D49" t="str">
            <v>North America</v>
          </cell>
          <cell r="E49">
            <v>2016</v>
          </cell>
          <cell r="F49" t="str">
            <v>Yes</v>
          </cell>
          <cell r="G49" t="str">
            <v>NYS:HPQ</v>
          </cell>
          <cell r="H49">
            <v>100</v>
          </cell>
          <cell r="I49">
            <v>100</v>
          </cell>
          <cell r="J49" t="str">
            <v xml:space="preserve">HP states that it is committed to taking action against human trafficking and forced labor in its supply chains and operations. </v>
          </cell>
          <cell r="K49" t="str">
            <v xml:space="preserve">HP (2019), "HP Sustainable Impact and Human Rights Policy," http://www8.hp.com/h20195/v2/GetPDF.aspx/c05075378.pdf, p. 3. Accessed 9 September 2019. </v>
          </cell>
          <cell r="L49">
            <v>90</v>
          </cell>
          <cell r="M49">
            <v>10</v>
          </cell>
          <cell r="N49">
            <v>20</v>
          </cell>
          <cell r="O49">
            <v>20</v>
          </cell>
          <cell r="P49">
            <v>20</v>
          </cell>
          <cell r="Q49">
            <v>20</v>
          </cell>
          <cell r="R49" t="str">
            <v xml:space="preserve">(1) HP discloses its supplier code of conduct which incorporates RBA Code version 6. The company uses the RBA Code as its supplier code of conduct, which covers forced labor, child labor, and discrimination. However, the code limits the right to freedom of association and collective bargaining to conformance with local law.
(2) Yes. Home &gt; Sustainable Impact &gt; People &gt; Supplier SER Requirements
(3) The company uses the RBA Code of Conduct, which is reviewed every three years and includes input from RBA members and external stakeholders, as its supplier code of conduct. 
(4) HP reports that suppliers must review and sign its supplier social and environmental responsibility agreement, which requires confirmation that suppliers have read and understood the supplier code of conduct. The company also reports that it has conducted training for suppliers on changes to the RBA Code. 
(5) HP discloses that its supplier code of conduct is "a total supply chain requirement" and suppliers must require their next tier suppliers to acknowledge and implement the code, and hand it down to their sub-tier suppliers. </v>
          </cell>
          <cell r="S49" t="str">
            <v>HP (2018), "HP Supplier Code of Conduct", http://h20195.www2.hp.com/v2/GetDocument.aspx?docname=c04797684. Accessed 6 September 2019. 
(4) *HP (2015), "Supplier Social &amp; Environmental Responsibility Agreement", http://www8.hp.com/h20195/v2/GetPDF.aspx/c05075378.pdf. Accessed 9 September 2019.
*HP (March 2019), "Modern Slavery Act Transparency Statement", https://h20195.www2.hp.com/V2/GetDocument.aspx?docname=c05388050, p. 6. Accessed 5 September 2019. 
(5) HP (2018), "HP Supplier Code of Conduct", p. 2.</v>
          </cell>
          <cell r="T49">
            <v>100</v>
          </cell>
          <cell r="U49">
            <v>50</v>
          </cell>
          <cell r="V49">
            <v>50</v>
          </cell>
          <cell r="W49" t="str">
            <v>(1) HP reports that it arranges a Human Rights Council bi-annually to review the results of its human rights assessment, and come up with an action plan. It states that the council is chaired by the head of the Human Rights Office and also includes senior management from ethics and investigations, global indirect procurement, human resources, privacy, and supply chain responsibility. It discloses that this includes overseeing human rights and reviewing the results of annual human rights assessments. 
(2) HP discloses that its board of directors has a Nominating, Governance and Social Responsibility Committee which is responsible for overseeing HP’s sustainability initiatives and receives regular updates on key sustainability metrics. The committee also reviews the annual human rights assessment. A formal charter outlining the "purpose and authority" of the committee notes that its role is to "review, assess, report and provide guidance to management and the full Board regarding HP’s policies and programs relating to global citizenship (which includes... human rights...) and the impact of HP’s operations on ... suppliers... as well as reviewing the annual Global Citizenship Report." Further, in a sustainability video from 2016 the names and affiliations of the Committee member names are made public.</v>
          </cell>
          <cell r="X49" t="str">
            <v>(1) HP (March 2019), "Modern Slavery Act Transparency Statement", https://h20195.www2.hp.com/V2/GetDocument.aspx?docname=c05388050, p. 3. Accessed 5 September 2019. 
(2) HP (2019), "Sustainable Impact Report 2018", http://h20195.www2.hp.com/v2/GetDocument.aspx?docname=c06293935, p. 55, 58, 66. Accessed 9 September 2019. 
HP (2018), "Board of Directors Nominating, Governance and Social Responsibility Committee Charter," https://s2.q4cdn.com/602190090/files/doc_downloads/board_committee/hpq-nominating-governance-and-social-responsibility-charter-updated-november-2018.pdf. 
HP, "HP Board of Directors discusses sustainability," https://www.youtube.com/watch?v=iZ2MkB-k30k.</v>
          </cell>
          <cell r="Y49">
            <v>100</v>
          </cell>
          <cell r="Z49">
            <v>30</v>
          </cell>
          <cell r="AA49">
            <v>30</v>
          </cell>
          <cell r="AB49">
            <v>40</v>
          </cell>
          <cell r="AC49" t="str">
            <v>(1) HP discloses that it conducts annual training for its procurement staff that "provides the context of forced labor and slavery, how to identify the signs of forced labor conditions, a summary of HP's policies and standards to combat modern slavery, who to contact for help, and how to report information."
In its sustainable impact report it also discloses that it trains its procurement teams, supplier managers, and other employees to "be vigilant and report instances of practices that violate our standards."
(2) HP reports that its supply chain capability building programs have included four 2-day workshops on the changes to the RBA's newest Code. It reports that these workshops were held in Thailand, Singapore, and Malaysia, and were attended by 189 supplier factory managers (118 suppliers). [It is not clear what percentage of suppliers this covers.] It also reports that it offers foreign migrant workers training, and RBA code of conduct training to suppliers.
The company also reports data on compliance with its supplier code of conduct. The code requires suppliers to put management systems in place to ensure compliance with the code, including providing training programs for managers and workers to implement the supplier's policies and procedures. It reports that 95% of supplier sites audited in 2018 were compliant with this training requirement of the code. 
(3) HP discloses that a Weihai Supplier RBA code training was held in Weihai in China for three days with 58 participants from twenty suppliers. It states that "the main objective was to raise the awareness level and increase knowledge of the RBA code" and that this included "the requirement that the suppliers then cascade these requirements down to their own suppliers." 
It further provides evidence of training lower tier suppliers, noting that "through a large-scale program of coaching, training, and capability building, a small but critical sub-tier component supplier went from having concerning working conditions to reaching a preferred audit score in April 2018."</v>
          </cell>
          <cell r="AD49" t="str">
            <v xml:space="preserve">(1) *HP (March 2019), "Modern Slavery Act Transparency Statement", https://h20195.www2.hp.com/V2/GetDocument.aspx?docname=c05388050, p. 6. Accessed 5 September 2019. 
*HP (2019), "Sustainable Impact Report 2018", http://h20195.www2.hp.com/v2/GetDocument.aspx?docname=c06293935, p. 74. Accessed 9 September 2019. 
(2) *HP (March 2019), "Modern Slavery Act Transparency Statement", https://h20195.www2.hp.com/V2/GetDocument.aspx?docname=c05388050, p. 6. Accessed 5 September 2019. 
*HP (2019), "Sustainable Impact Report 2018", p. 73 and 83. 
(3) *HP (2020), "Additional HP Disclosure for Know The Chain," https://www.business-humanrights.org/sites/default/files/2020-01%20KTC%20HP%20additional%20disclosure.pdf. Accessed 4 February 2020. 
* HP (2019), "Sustainable Impact Report 2018", p. 74. </v>
          </cell>
          <cell r="AE49">
            <v>100</v>
          </cell>
          <cell r="AF49">
            <v>50</v>
          </cell>
          <cell r="AG49">
            <v>50</v>
          </cell>
          <cell r="AH49" t="str">
            <v xml:space="preserve">(1) HP discloses that it "worked with the International Organization for Migration in 2018 to conduct initial training on ethical recruitment with labor agents in Thailand and Myanmar."
It also reports that it is partnering with the NGO Issara Institute, "to monitor the recruitment process in Yangon", Myanmar. In addition it states that it has entered into a strategic alliance with the Issara Institute who will monitor the recruitment process and "use their tools to provide an alternative mechanism for workers to report any concerns."
(2) The company is a member of the Responsible Business Alliance. It reports that it chairs the steering committee of the RBA's Responsible Labor Initiative.
The company also reports it participates in the Truckers Against Trafficking initiative, which "helps to combat trafficking in the United States by educating and mobilizing members of the trucking and busing industries and coordinating with law enforcement agencies." </v>
          </cell>
          <cell r="AI49" t="str">
            <v xml:space="preserve">(1)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2. Accessed 5 September 2019. 
*HP (2019), "Sustainable Impact Report 2018", http://www8.hp.com/h20195/v2/GetPDF.aspx/c06293935.pdf, p. 74. Accessed 6 September 2019. </v>
          </cell>
          <cell r="AJ49">
            <v>100</v>
          </cell>
          <cell r="AK49">
            <v>25</v>
          </cell>
          <cell r="AL49">
            <v>25</v>
          </cell>
          <cell r="AM49">
            <v>25</v>
          </cell>
          <cell r="AN49">
            <v>25</v>
          </cell>
          <cell r="AO49" t="str">
            <v xml:space="preserve">(1) HP discloses a list of suppliers representing more than 95% of its procurement spend for materials, manufacturing, and assembly. The list includes the name, address, product type made by the supplier, and the number of workers on HP production lines. 
(2) The company lists its commodity suppliers and the countries in which they are based. In its conflict minerals report, it lists smelters and refiners in its supply chains.  
(3) HP lists possible countries of origin for 3TG in its supply chains. 
(4) HP's supplier list includes the number of workers per factory for its first-tier suppliers.
The company also states that during 2018, all sites monitored maintained their student worker levels at no more than 20% of the total workforce on HP production lines. </v>
          </cell>
          <cell r="AP49" t="str">
            <v xml:space="preserve">(1-2) HP (July 2019), "HP Supplier List," http://h20195.www2.hp.com/V2/GetPDF.aspx/c03728062.pdf. Accessed 5 September 2019. 
(2-3) HP (2019), "Specialized Disclosure Report," http://www8.hp.com/us/en/pdf/sustainability/conflictminerals.pdf. Accessed 9 September 2019. 
(4) HP, "CA Transparency in Supply Chains Act of 2010," http://h20195.www2.hp.com/V2/GetDocument.aspx?docname=c06009255, p. 2. Accessed 5 September 2019. </v>
          </cell>
          <cell r="AQ49">
            <v>75</v>
          </cell>
          <cell r="AR49">
            <v>50</v>
          </cell>
          <cell r="AS49">
            <v>25</v>
          </cell>
          <cell r="AT49" t="str">
            <v xml:space="preserve">(1) HP discloses that it assesses emerging risks in its supply chains at global, regional, and local levels. It uses information from its supplier monitoring program, worker engagement, its stakeholder network, and other external sources to look for risks of forced labor and human trafficking. It reports that it engages with stakeholders through interviews and capability building, including industry bodies, governments, socially responsible investors, and NGOs to understand risks of forced labor. It also refers to external data including research, reports, indices from governments and reputable research institutions. It considers risk indicators for forced labor to be the employment of vulnerable groups, the use of third party agent in the recruitment or management of workers, and supplier operations in at-risk geographic areas. The company specifies that it has direct business relationships with suppliers that represent up to four tiers of manufacturing "including materials, components, sub-assemblies, branded components, and final assembly suppliers" and states all these tiers are included in its supplier risk assessment program. 
HP states that its foreign migrant worker risk assessment for manufacturing suppliers considers where the supplier is based, the manufacturing process, supplier reputational and business information, and external stakeholder information. 
(2) HP discloses that it believes foreign migrant workers are especially at risk "for exploitative labor practices and forced labor." It also notes that student dispatch workers in its supply chains may be more vulnerable to risks of modern slavery. 
Additionally, the company states that forced labor risks occur through the recruitment process, highlighting that labor agents may withhold workers' documentation, charge fees, "give deceptive information, and provide contracts that foreign worker cannot understand."
The company states that its supplier risk assessment program includes multiple tiers of its supply chains but does not specify which tiers of its supply chain it has identified forced labor risks in. </v>
          </cell>
          <cell r="AU49" t="str">
            <v xml:space="preserve">(1) *HP, "CA Transparency in Supply Chains Act of 2010," http://h20195.www2.hp.com/V2/GetDocument.aspx?docname=c06009255, pp. 1-2.
*HP (March 2019), "Modern Slavery Act Transparency Statement", https://h20195.www2.hp.com/V2/GetDocument.aspx?docname=c05388050, p. 2. Accessed 5 September 2019. 
*HP (2020), "Additional HP Disclosure for Know The Chain," https://www.business-humanrights.org/sites/default/files/2020-01%20KTC%20HP%20additional%20disclosure.pdf. Accessed 4 February 2020. 
(2) *HP (March 2019), "Modern Slavery Act Transparency Statement", p. 3.
*HP, "People: Labor", https://www8.hp.com/us/en/hp-information/global-citizenship/society/capabilitybuilding.html?jumpid=in_r138_us/en/corp/supplier_ser_requirements/in-page-nav/labor. Accessed 9 September 2019. 
*HP (2020), "Additional HP Disclosure for Know The Chain." </v>
          </cell>
          <cell r="AV49">
            <v>87.5</v>
          </cell>
          <cell r="AW49">
            <v>12.5</v>
          </cell>
          <cell r="AX49">
            <v>25</v>
          </cell>
          <cell r="AY49">
            <v>25</v>
          </cell>
          <cell r="AZ49">
            <v>25</v>
          </cell>
          <cell r="BA49" t="str">
            <v>(1) HP discloses that it was part of the launch of the Responsible Cobalt Initiative, and as such conducts due diligence consistent with the OECD Due Diligence Guidelines, promotes cooperation with the Democratic Republic of the Congo and civil society, and develops a communication strategy to communicate progress to workers. 
The company is also a member of the Responsible Minerals Initiative, through which it reports that it develops and shares training, templates, and white papers. The company states that it has been instrumental in the development of the RMI's RMAP. It also reports that it is a member of the European Partnership for Responsible Minerals.
However, it does not disclose further information on how it addresses forced labor risks specifically through this initiative. 
It does not disclose other initiatives which address forced labor in raw material sourcing. 
(2) HP discloses that it is supporting suppliers "to improve their forecasting ability, track shifts and working hours more accurately, and hire workers directly instead of by contract." It also states that its suppliers have implemented IT systems to improve management of shifts. It further notes that "improved communication and longer lead times" provided to one of its suppliers led to "better scheduling and less volatility, with workers now assigned 8-hour instead of 12-hour shifts."
(3) HP reports that it uses its social and environmental responsibility manufacturing supplier scorecard to measure and incentivize supplier performance. It states that this includes audit results, and "suppliers who have exceptional performance in these areas are scored with a multiplier and realize a benefit in their commercial relationship with HP." Additionally, it states that it used the scorecard to evaluate suppliers representing about 43% of manufacturing spend in 2018. [HP also reports that its average supplier score on scorecards is 87.5%, and that this has increased from 75% in 2016.]  
(4) HP discloses that by increasing its lead times with one of its final assembly suppliers and improving communication, workers are now assigned 8 hour instead of 12 hour shifts. It reports that this has led to better scheduling and less volatility. 
As per (2), the company additionally states that it used social and environmental responsibility manufacturing scorecards to evaluate suppliers representing about 43% of manufacturing spend in 2018.</v>
          </cell>
          <cell r="BB49" t="str">
            <v xml:space="preserve">(1) *HP (July 2018), "HP Inc. Report on Cobalt", http://h20195.www2.hp.com/V2/GetDocument.aspx?docname=c05532620. Accessed 10 September 2019. 
*HP (2019), "Sustainable Impact Report 2018", http://www8.hp.com/h20195/v2/GetPDF.aspx/c06293935.pdf, p. 76. Accessed 6 September 2019. 
*HP (2019), "Specialized Disclosure Report," http://www8.hp.com/us/en/pdf/sustainability/conflictminerals.pdf. Accessed 9 September 2019. 
(2) HP (2019), "Sustainable Impact Report 2018", http://www8.hp.com/h20195/v2/GetPDF.aspx/c06293935.pdf, p. 74 and 82. Accessed 6 September 2019. 
(3) *HP (March 2019), "Modern Slavery Act Transparency Statement", https://h20195.www2.hp.com/V2/GetDocument.aspx?docname=c05388050, p. 5. Accessed 5 September 2019. 
(4) *HP (2019), "Sustainable Impact Report 2018", http://www8.hp.com/h20195/v2/GetPDF.aspx/c06293935.pdf, p. 34. Accessed 6 September 2019. </v>
          </cell>
          <cell r="BC49">
            <v>50</v>
          </cell>
          <cell r="BD49">
            <v>50</v>
          </cell>
          <cell r="BE49" t="str">
            <v>HP refers to 8 onboarding assessments conducted in 2018. 
The company reports that as part of the onboarding process, key new suppliers are evaluated against the company's social and environmental responsibility (SER) requirements. It states that once a supplier is selected, the SER requirements are included in business contracts. The SER requirements include the supplier code of conduct, student and dispatch worker standard, and foreign migrant worker standard. HP reports that any non-conformances are reviewed with the supplier and a corrective action plan will be developed. However, it does not report on the outcomes of this process.</v>
          </cell>
          <cell r="BF49" t="str">
            <v xml:space="preserve">*HP (2019), "Sustainable Impact Report 2018", http://www8.hp.com/h20195/v2/GetPDF.aspx/c06293935.pdf, p. 81. Accessed 6 September 2019. 
*HP (2016), "Supply chain responsibility: our approach," http://www8.hp.com/h20195/v2/getpdf.aspx/c04945685.pdf, p. 5, 3. Accessed 9 September 2019.
*HP (2020), "Additional HP Disclosure for Know The Chain," https://www.business-humanrights.org/sites/default/files/2020-01%20KTC%20HP%20additional%20disclosure.pdf. Accessed 4 February 2020. </v>
          </cell>
          <cell r="BG49">
            <v>30</v>
          </cell>
          <cell r="BH49">
            <v>15</v>
          </cell>
          <cell r="BI49">
            <v>0</v>
          </cell>
          <cell r="BJ49">
            <v>15</v>
          </cell>
          <cell r="BK49" t="str">
            <v xml:space="preserve">(1) HP discloses that it has purchasing agreements or purchase order terms and conditions in place with direct suppliers, which requires them to comply with regulations on forced labor and human trafficking as specified in its supplier code of conduct. However, it does not disclose the contract language and the supplier code of conduct limits the right to freedom of association to conformance with local law only. 
(2) Not disclosed. The company states the percentage of suppliers with such contracts may vary as it onboards new suppliers and terminates others. 
(3) The company's foreign migrant worker standard requires suppliers to have direct contracts with recruitment agents which include adherence to the HP supplier code of conduct. However, the supplier code of conduct limits the right to freedom of association to conformance with local law only, and this appears to apply to agencies only rather than lower-tier suppliers. </v>
          </cell>
          <cell r="BL49" t="str">
            <v xml:space="preserve">(1) HP, "CA Transparency in Supply Chains Act of 2010," http://h20195.www2.hp.com/V2/GetDocument.aspx?docname=c06009255, p. 3. 
(2) *HP (2020), "Additional HP Disclosure for Know The Chain," https://www.business-humanrights.org/sites/default/files/2020-01%20KTC%20HP%20additional%20disclosure.pdf. Accessed 4 February 2020. 
(3) HP (2015), "HP Supply Chain Foreign Migrant Worker Standard", http://h20195.www2.hp.com/V2/GetDocument.aspx?docname=c04484646. Accessed 6 September 2019. </v>
          </cell>
          <cell r="BM49">
            <v>60</v>
          </cell>
          <cell r="BN49">
            <v>30</v>
          </cell>
          <cell r="BO49">
            <v>15</v>
          </cell>
          <cell r="BP49">
            <v>15</v>
          </cell>
          <cell r="BQ49" t="str">
            <v>(1) HP's foreign migrant worker standard dictates that workers shall be employed and managed directly by the supplier. It also stipulates that employment contracts must be signed directly between suppliers and workers, and not with recruitment agents. 
(2) The company's foreign migrant worker standard states that suppliers must have direct contracts with recruitment agents, specifying terms and conditions for recruitment and hiring, including adherence to the requirements of the foreign migrant worker standard and the supplier code of conduct. However the company's policies limit the right to freedom of association and collective bargaining to conformance with local law. 
(3) The company is a member of the Leadership Group for Responsible Recruitment, and as such is required to map supply chains for recruitment risk. However, the company does not disclose information about the recruitment agencies in its supply chains.</v>
          </cell>
          <cell r="BR49" t="str">
            <v xml:space="preserve">*HP (2015), "HP Supply Chain Foreign Migrant Worker Standard", http://h20195.www2.hp.com/V2/GetDocument.aspx?docname=c04484646. Accessed 6 September 2019. </v>
          </cell>
          <cell r="BS49">
            <v>100</v>
          </cell>
          <cell r="BT49">
            <v>50</v>
          </cell>
          <cell r="BU49">
            <v>50</v>
          </cell>
          <cell r="BV49" t="str">
            <v xml:space="preserve">(1) HP's foreign migrant worker standard states that foreign migrant workers shall not be required to pay for employment, and the costs and fees associated with recruitment (including travel and processing) should be covered by the supplier. 
(2) The company's foreign migrant worker standard states that suppliers should pay the costs of recruitment directly wherever possible, and where it is not possible or where the worker is legally required to pay a fee, the worker should be reimbursed "as soon as practicable upon arrival, but no later than one month after the worker's arrival in the receiving country." HP reports that it has "confirmed" remediation to more than 1000 workers in its operations and supply chains "including more than $1.2 million USD in repayments." 
It also provides some information on how it works to prevent payment of fees: It reports that it works to build suppliers' capabilities through partnering with external organizations "that can provide guidance on the ethical management of recruiting foreign migrant workers" and states that this can involve the external organization conducting their own worker interviews, reviewing documentation, and researching migration costs. </v>
          </cell>
          <cell r="BW49" t="str">
            <v xml:space="preserve">(1) HP (2015), "HP Supply Chain Foreign Migrant Worker Standard", http://h20195.www2.hp.com/V2/GetDocument.aspx?docname=c04484646. Accessed 6 September 2019. 
(2) *HP (March 2019), "Modern Slavery Act Transparency Statement", https://h20195.www2.hp.com/V2/GetDocument.aspx?docname=c05388050, p. 6. Accessed 5 September 2019. 
*HP (2020), "Additional HP Disclosure for Know The Chain," https://www.business-humanrights.org/sites/default/files/2020-01%20KTC%20HP%20additional%20disclosure.pdf. Accessed 4 February 2020. </v>
          </cell>
          <cell r="BX49">
            <v>75</v>
          </cell>
          <cell r="BY49">
            <v>25</v>
          </cell>
          <cell r="BZ49">
            <v>50</v>
          </cell>
          <cell r="CA49" t="str">
            <v>(1) HP's foreign migrant worker standard requires that suppliers should "conduct regular audits of recruitment agents to ensure that they meet the requirements specified in the contract, this standard, and the HP supplier code of conduct." Furthermore, it requires that recruitment agents should conduct due diligence on their sub-agents, and should disclose the details of sub-agents to suppliers, including the terms of agreement.  
The company does not disclose details of the audits undertaken, such as a summary of audit outcomes or the number or percentage of agencies audited. 
(2) HP reports that its Director of Human Rights and Supply Chain Responsibility is the chair for the steering committee of the RBA Responsible Labor Initiative (RLI), which it describes as "a multi-industry, multi-stakeholder initiative focused on ensuring that the rights of workers are consistently respected and promoted." The company states that with the RLI, it is working to certify recruitment agencies and "train them on proper practices that uphold workers' rights."
HP also discloses that it is a founding member of the Leadership Group for Responsible Recruitment, focusing on eradicating worker-paid fees.
HP further held a workshop for three suppliers in Taiwan to " to provide suppliers in depth knowledge on implementing ethical recruitment processes."</v>
          </cell>
          <cell r="CB49" t="str">
            <v xml:space="preserve">(1) HP (2015), "HP Supply Chain Foreign Migrant Worker Standard", http://h20195.www2.hp.com/V2/GetDocument.aspx?docname=c04484646, p. 3. Accessed 6 September 2019. 
(2) *HP (March 2019), "Modern Slavery Act Transparency Statement", https://h20195.www2.hp.com/V2/GetDocument.aspx?docname=c05388050, p. 2. Accessed 5 September 2019. 
*HP (2019), "Sustainable Impact Report 2018", http://h20195.www2.hp.com/v2/GetDocument.aspx?docname=c06293935, p. 34. Accessed 9 September 2019. 
*HP (2020), "Additional HP Disclosure for Know The Chain," https://www.business-humanrights.org/sites/default/files/2020-01%20KTC%20HP%20additional%20disclosure.pdf. Accessed 4 February 2020. </v>
          </cell>
          <cell r="CC49">
            <v>75</v>
          </cell>
          <cell r="CD49">
            <v>30</v>
          </cell>
          <cell r="CE49">
            <v>30</v>
          </cell>
          <cell r="CF49">
            <v>15</v>
          </cell>
          <cell r="CG49" t="str">
            <v xml:space="preserve">(1) HP's foreign migrant worker standard stipulates that workers must be provided with a signed copy of their employment contract in their native language, prior to the departure from the sending country. The company discloses that its protocol for assessment against the foreign migrant worker standard includes a review of management systems, policies, procedures, documentation and records, site observations, and confidential worker interviews. This will include a review of employee contracts and working hour records. The Foreign Migrant Worker Standard further notes that “suppliers shall also establish systems to oversee the training and management of foreign migrant workers on equal terms with local workers, consistent with local law and the requirements in HP's Supplier Code of Conduct.” 
(2) The standard also states that "neither suppliers, recruitment agents nor any other third parties shall hold original foreign migrant worker identification documents, passports, travel papers, or other personal documents, unless required by law." It states that where suppliers are legally required to hold documents they should securely store and protect documents, and implement "alternative means to ensure worker freedom of movement." [It does not provide further details on contexts where employers would be legally required to withold passports, nor what aternative means it provides to ensure worker movement.] It reports that it has required suppliers to return passports to workers.
(3) HP discloses that in 2018, it worked with a supplier to improve working hours and give longer lead times. It additionally states that "training was held with 450 migrant workers about their rights." It also reports that the supplier in question transitioned its temporary workers to direct hire "to improve visibility and avoid discrimination and unfair treatment." However, no second example is provided. </v>
          </cell>
          <cell r="CH49" t="str">
            <v xml:space="preserve">(1-2) *HP (2015), "HP Supply Chain Foreign Migrant Worker Standard", http://h20195.www2.hp.com/V2/GetDocument.aspx?docname=c04484646. Accessed 6 September 2019. 
*HP (2020), "Additional HP Disclosure for Know The Chain," https://www.business-humanrights.org/sites/default/files/2020-01%20KTC%20HP%20additional%20disclosure.pdf. Accessed 4 February 2020. 
(2) HP (March 2019), "Modern Slavery Act Transparency Statement", https://h20195.www2.hp.com/V2/GetDocument.aspx?docname=c05388050, p. 5. Accessed 5 September 2019. 
(3) HP (2019), "Sustainable Impact Report 2018", http://h20195.www2.hp.com/v2/GetDocument.aspx?docname=c06293935, p. 74. Accessed 9 September 2019. </v>
          </cell>
          <cell r="CI49">
            <v>25</v>
          </cell>
          <cell r="CJ49">
            <v>25</v>
          </cell>
          <cell r="CK49">
            <v>0</v>
          </cell>
          <cell r="CL49">
            <v>0</v>
          </cell>
          <cell r="CM49">
            <v>0</v>
          </cell>
          <cell r="CN49" t="str">
            <v xml:space="preserve">(1) HP's supplier code of conduct requires suppliers to have a management system in place that includes communicating the contents of the code to suppliers workers. It reports audits in 2018 found that 98% of suppliers were compliant with this requirement. 
(2) Not disclosed. HP discloses that in 2018, "training was held with 450 migrant workers [in its supply chains] about their rights." It also reports that the supplier in question transitioned its temporary workers to direct hire "to improve visibility and avoid discrimination and unfair treatment." [Example has already been credited under 3.1 and 4.4.]
The company also states that at one supplier where working hours were improved, training was held for workers to strengthen their awareness of the right to refuse overtime without repercussions. 
[HP also reports that 12,000 supplier factory workers have been trained since the beginning of 2015 to develop their skills and improve their wellbeing, but no further information is disclosed as to whether this focuses on labor rights.
It also reports that in 2019 it launched a worker empowerment program in China for three suppliers "aiming to promote life skills and occupational health and safety awareness" for 2,300 direct workers from the production line, but it does not disclose any focus on labor rights.]
(3) Not disclosed. 
(4) [Not disclosed. The examples under (2) appear to refer to the same group of workers at the same supplier. </v>
          </cell>
          <cell r="CO49" t="str">
            <v xml:space="preserve">(1) *HP (2019), "Sustainable Impact Report 2018", http://h20195.www2.hp.com/v2/GetDocument.aspx?docname=c06293935, p. 83. Accessed 9 September 2019. 
*HP (2018), "HP Supplier Code of Conduct", http://h20195.www2.hp.com/v2/GetDocument.aspx?docname=c04797684. Accessed 6 September 2019. 
(2) HP (2019), "Sustainable Impact Report 2018", http://h20195.www2.hp.com/v2/GetDocument.aspx?docname=c06293935, p. 74. Accessed 9 September 2019.
(4) HP (2020), "Additional HP Disclosure for Know The Chain," https://www.business-humanrights.org/sites/default/files/2020-01%20KTC%20HP%20additional%20disclosure.pdf. Accessed 4 February 2020.  </v>
          </cell>
          <cell r="CP49">
            <v>0</v>
          </cell>
          <cell r="CQ49">
            <v>0</v>
          </cell>
          <cell r="CR49">
            <v>0</v>
          </cell>
          <cell r="CS49">
            <v>0</v>
          </cell>
          <cell r="CT49">
            <v>0</v>
          </cell>
          <cell r="CU49" t="str">
            <v>Not disclosed.</v>
          </cell>
          <cell r="CV49" t="str">
            <v>N/A</v>
          </cell>
          <cell r="CW49">
            <v>50</v>
          </cell>
          <cell r="CX49">
            <v>20</v>
          </cell>
          <cell r="CY49">
            <v>20</v>
          </cell>
          <cell r="CZ49">
            <v>10</v>
          </cell>
          <cell r="DA49">
            <v>0</v>
          </cell>
          <cell r="DB49">
            <v>0</v>
          </cell>
          <cell r="DC49" t="str">
            <v xml:space="preserve">(1) HP's foreign migrant worker standard requires suppliers to have effective and confidential grievance mechanisms available, in migrant workers' native languages. Grievance mechanisms are also required at supplier level by the company's supplier code of conduct. 
Additionally, HP reports that it has multiple reporting channels at company level for human rights concerns, available to employees and other stakeholders (though it does not link to a publicly available mechanism). 
The company also reports that it has an agreement with CEREAL in Mexico, who will notify them when grievance issues arise. 
It participates in RBA's Workplace of Choice program in Malaysia, with a view to exploring different grievance mechanism options. 
(2) The company states that its reporting channel is accessible 24 hours a day via phone "with translation, mail, or in person." In its 2018 additional disclosure, the company discloses that it has reviewed "suppliers' responses to the RBA code grievance mechanism requirement by reviewing non-conformances found during the audits conducted in 2017; only one minor non-conformance was found. In addition, [it] surveyed a few of [its] larger suppliers to better understand the mechanisms the types and effectiveness of systems in place, and plan to engage more suppliers in FY18."
(3) HP discloses that it has been exploring different grievance mechanism options in the RBA's program for supplier factories in Malaysia. It also has an agreement with CEREAL [Centre for Reflection and Action on Labour Issues, a local NGO] in Mexico to be notified of worker grievance issues. However, no further information is disclosed as to how it ensures workers trust the mechanism. 
(4) Not disclosed. 
(5) Not disclosed. </v>
          </cell>
          <cell r="DD49" t="str">
            <v>(1) *HP (2015), "HP Supply Chain Foreign Migrant Worker Standard", http://h20195.www2.hp.com/V2/GetDocument.aspx?docname=c04484646. Accessed 6 September 2019.
*HP (2019), "Sustainable Impact Report 2018", http://h20195.www2.hp.com/v2/GetDocument.aspx?docname=c06293935, p. 67. Accessed 9 September 2019. 
*HP (2018), "Additional Disclosure", https://www.business-humanrights.org/sites/default/files/2017%20Additional%20disclosure%20-%20HP.pdf. Accessed P September 2019. 
(2) * *HP (2019), "Sustainable Impact Report 2018," p. 67.
HP (2018), "Additional Disclosure." Accessed 24 October 2019. 
(3) HP (2018), "Additional Disclosure", https://www.business-humanrights.org/sites/default/files/2017%20Additional%20disclosure%20-%20HP.pdf. Accessed 9 September 2019.</v>
          </cell>
          <cell r="DE49">
            <v>90</v>
          </cell>
          <cell r="DF49">
            <v>20</v>
          </cell>
          <cell r="DG49">
            <v>20</v>
          </cell>
          <cell r="DH49">
            <v>10</v>
          </cell>
          <cell r="DI49">
            <v>20</v>
          </cell>
          <cell r="DJ49">
            <v>20</v>
          </cell>
          <cell r="DK49" t="str">
            <v xml:space="preserve">HP reports that its supplier audits measure conformance with its supplier code of conduct. 
(1) The company reports that it has conducted one unannounced audit in 2019. It states that it will "continue to conduct unannounced audits for suppliers as one of the many tools in our risk sensing and identifying program." [It is not clear that unannounced audits are used regularly in practice.]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HP discloses that it launched a program in 2019 to understand how final assembly suppliers are auditing their own suppliers, based on the RBA code. It states that in annual partner business reviews, suppliers are expected to present their programs to show "how they are covering the RBA requirements by auditing their own supply chain for 85% of their own spend." It states this has taken place for six major PC suppliers and in 2020 the company plans to implement the same for display and printer suppliers. </v>
          </cell>
          <cell r="DL49" t="str">
            <v xml:space="preserve">(1) HP (2020), "Additional HP Disclosure for Know The Chain," https://www.business-humanrights.org/sites/default/files/2020-01%20KTC%20HP%20additional%20disclosure.pdf. Accessed 4 February 2020. 
(2-4) HP (2019), "Sustainable Impact Report 2018", http://h20195.www2.hp.com/v2/GetDocument.aspx?docname=c06293935, p. 129. Accessed 9 September 2019. 
(5) *HP (2019), "Sustainable Impact Report 2018", p. 80. 
*HP (2020), "Additional HP Disclosure for Know The Chain." </v>
          </cell>
          <cell r="DM49">
            <v>60</v>
          </cell>
          <cell r="DN49">
            <v>0</v>
          </cell>
          <cell r="DO49">
            <v>0</v>
          </cell>
          <cell r="DP49">
            <v>20</v>
          </cell>
          <cell r="DQ49">
            <v>20</v>
          </cell>
          <cell r="DR49">
            <v>20</v>
          </cell>
          <cell r="DS49" t="str">
            <v xml:space="preserve">(1) Not disclosed. HP discloses that it conducted 17 initial audits, 45 follow-up audits, and 55 full re-audits in 2018. It is not clear what percentage of the company's suppliers, or percentage of supplier spend that this covers.
(2) Not disclosed. The company reports conducting one unannounced audit in 2019 and does not disclose a percentage. In 2017 the company did not undertake unannounced audits, noting that 0% of its suppliers required an unannounced audit.
(3) HP discloses that during audits in 2017 it conducted interviews with 2,251 workers, 1,094 of which were male and 1,158 of which were female. 
(4) The company uses the RBA’s Validated Assessment Program (VAP), i.e. it conducts audits using an RBA approved audit firm with qualified auditors, with further quality assurance and verification undertaken by RBA.
(5) The company discloses that labor violations comprised 35% of major non-conformances identified with its supplier code of conduct in 2018. It also discloses that it identified eight "immediate priority findings" in 2018 (the most serious non-conformances) including four instances of recruitment-related fees and two issues of passport retention. 
HP also discloses rates of conformance of sites audited, with an 82% rate of conformance for risks of forced labor in 2018. </v>
          </cell>
          <cell r="DT49" t="str">
            <v xml:space="preserve">(1) HP (2019), "Sustainable Impact Report 2018", http://h20195.www2.hp.com/v2/GetDocument.aspx?docname=c06293935, p. 84. Accessed 9 September 2019. 
(2) *HP (2018), "Additional Disclosure", https://www.business-humanrights.org/sites/default/files/2017%20Additional%20disclosure%20-%20HP.pdf. Accessed 9 September 2019.
*HP (2020), "Additional HP Disclosure for Know The Chain," https://www.business-humanrights.org/sites/default/files/2020-01%20KTC%20HP%20additional%20disclosure.pdf. Accessed 4 February 2020. 
(3) HP (2018), "Modern Slavery Act Transparency Statement", http://www.modernslaveryregistry.org/companies/7585-hp-inc/statements/9413. Accessed 9 September 2019. [Link to 2017 statement only available on modern slavery registry]
(4) "Sustainable Impact Report 2018", p. 129. 
(5) HP (2019), "Sustainable Impact Report 2018", p. 81 and 83. Accessed 9 September 2019. </v>
          </cell>
          <cell r="DU49">
            <v>100</v>
          </cell>
          <cell r="DV49">
            <v>25</v>
          </cell>
          <cell r="DW49">
            <v>25</v>
          </cell>
          <cell r="DX49">
            <v>25</v>
          </cell>
          <cell r="DY49">
            <v>25</v>
          </cell>
          <cell r="DZ49" t="str">
            <v xml:space="preserve">(1) HP reports that following a finding of non-conformance, suppliers are required to implement a corrective action plan to address the issues. It states that in the case of "immediate priority audit findings" including forced labor, suppliers must "immediate cease all practices contributing to an immediate priority audit finding and report their corrective action no later than 30 days after the original audit."
(2) The company states that audit findings will be re-examined in a site visit by a third party or HP auditor, to ensure that the issue has been resolved. 
(3) HP discloses that where progress is inadequate, it will "intervene to help create a more effective plan." It further states that it will not necessarily terminate the supplier, but work with them to improve working conditions. 
(4) The company reports that it found two issues related to passport and personal document retention in 2018, required the issues to be "immediately addressed and [is] working with the suppliers to complete remediation to the workers and implement corrective actions to adjust their management systems". 
In relation to remediating fees, the company states it works with HP procurement and the supplier to agree on a corrective action plan and relies on local auditing teams to support suppliers in providing remedy to workers that have paid fees.  It states that progress through corrective actions is tracked through its KPI program and the report is shared with executives that manage the business and oversee the human rights program. Additionally, it reports that its procurement team incentivize suppliers to complete corrective actions. </v>
          </cell>
          <cell r="EA49" t="str">
            <v xml:space="preserve">(1-2) HP (March 2019), "Modern Slavery Act Transparency Statement", https://h20195.www2.hp.com/V2/GetDocument.aspx?docname=c05388050, p. 4. Accessed 5 September 2019. 
(3) HP (2016), "Supply chain responsibility: our approach," http://www8.hp.com/h20195/v2/getpdf.aspx/c04945685.pdf, p. 9. Accessed 9 September 2019.
*HP (2019), "Sustainable Impact Report 2018", http://h20195.www2.hp.com/v2/GetDocument.aspx?docname=c06293935, p. 144. Accessed 9 September 2019. 
(4) *HP (2019), "Sustainable Impact Report 2018", http://h20195.www2.hp.com/v2/GetDocument.aspx?docname=c06293935, p. 81. Accessed 9 September 2019.
*HP (2020), "Additional HP Disclosure for Know The Chain," https://www.business-humanrights.org/sites/default/files/2020-01%20KTC%20HP%20additional%20disclosure.pdf. Accessed 4 February 2020. </v>
          </cell>
          <cell r="EB49">
            <v>2</v>
          </cell>
          <cell r="EC49">
            <v>31.25</v>
          </cell>
          <cell r="ED49">
            <v>12.5</v>
          </cell>
          <cell r="EE49" t="str">
            <v>N/A</v>
          </cell>
          <cell r="EF49" t="str">
            <v>(1) HP reports that it has a central tracking system for monitoring sustainability compliance allegations "and priority issues that are identified externally or internally." It states that the system includes the type of risk of non-compliances, validation, description, background, root cause analysis, status of resolution or remedy and the dates, parties involved, stakeholders involved, and product. It reports that quarterly calls are conducted with senior management and the legal team to review the status of the issues in the system. However it does not report on timeframes, how it engages with affected stakeholders, or responsible parties. 
[The company states that it responds quickly to reports of violations of its code of business conduct (which focuses on its own operations, and references its supplier code) and uses a range of disciplinary sanctions. It states representatives from its legal, controllership, and human resources teams will conduct investigations locally. However, this appears to be for ethics violations within its own operations, and the company does not disclose a similar process for human rights violations in its supply chains and disclose details such as timeframes, engagement with affected stakeholders, responsible parties, approval procedures, etc.]</v>
          </cell>
          <cell r="EG49" t="str">
            <v xml:space="preserve">*HP (2020), "Additional HP Disclosure for Know The Chain," https://www.business-humanrights.org/sites/default/files/2020-01%20KTC%20HP%20additional%20disclosure.pdf. Accessed 4 February 2020. 
*HP (2019), "Sustainable Impact Report 2018", http://h20195.www2.hp.com/v2/GetDocument.aspx?docname=c06293935, p. 65. Accessed 9 September 2019. 
*HP, "Integrity at HP," https://s2.q4cdn.com/602190090/files/doc_downloads/integrity_at_hp/hp-coc-external-180518.pdf. Accessed 24 October 2019. </v>
          </cell>
          <cell r="EH49" t="str">
            <v>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almost all workers at Petchaburi identified HP as one of the brands making up the bulk of work for migrant and Thai workers.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response: https://www.business-humanrights.org/en/hps-response</v>
          </cell>
          <cell r="EI49">
            <v>0</v>
          </cell>
          <cell r="EJ49">
            <v>25</v>
          </cell>
          <cell r="EK49">
            <v>12.5</v>
          </cell>
          <cell r="EL49" t="str">
            <v>(2) Not disclosed. HP discloses that it has engaged with the supplier through assessing them and working with them on the ground to drive improvements. It also reports working with industry peers and a third-party audit firm to look further into the allegations. However, it is not clear that it has engaged with the workers affected by the allegation. 
(3) HP reports that has conducted multiple assessments of the supplier in question and worked with them directly to make improvements - including returning personal documentation to workers, directly hiring workers, and reimbursing fees. 
(4) The Electronics Watch reports states that "workers expressed some level of satisfaction with the results" of the remediation to Migrant Worker Rights Network, in relation to direct hiring and the return of passports. No further details are provided.</v>
          </cell>
          <cell r="EM49" t="str">
            <v>(2) *Electronics Watch, "Compliance report update: Cal-Comp Electronics, Thailand. Brands: HP, Western Digital", accessed 22 July 2019, http://electronicswatch.org/compliance-report-update-cal-comp-samut-sakorn-and-petchaburi-thailand-october-2018_2555998.pdf, p. 8.
* Business &amp; Human Rights Resource Centre (7 March 2019), "HP's Response", https://www.business-humanrights.org/en/thailand-ngos-allege-ongoing-recruitment-fees-migrant-worker-abuses-at-supplier-to-global-electronics-brands-incl-co-responses/?page=1#c185547. Accessed 10 September 2019. 
(3) Business &amp; Human Rights Resource Centre (7 March 2019), "HP's Response". Accessed 10 September 2019. 
(4) *Electronics Watch, "Compliance report update: Cal-Comp Electronics, Thailand. Brands: HP, Western Digital", p. 8.</v>
          </cell>
        </row>
        <row r="50">
          <cell r="A50" t="str">
            <v>Intel Corp.</v>
          </cell>
          <cell r="B50">
            <v>225.29520000000002</v>
          </cell>
          <cell r="C50" t="str">
            <v>United States</v>
          </cell>
          <cell r="D50" t="str">
            <v>North America</v>
          </cell>
          <cell r="E50">
            <v>2016</v>
          </cell>
          <cell r="F50" t="str">
            <v>Yes</v>
          </cell>
          <cell r="G50" t="str">
            <v>NAS:INTC</v>
          </cell>
          <cell r="H50">
            <v>100</v>
          </cell>
          <cell r="I50">
            <v>100</v>
          </cell>
          <cell r="J50" t="str">
            <v xml:space="preserve">In its modern slavery statement, Intel discloses that it takes steps to minimize the risks of slavery and human trafficking in its supply chains. It states that to reinforce its commitment, it collaborates with others to address industry-wide improvements. 
Intel is an RBA Full Member, and as such publicly commits to the RBA code, which addresses forced labor in its own operations and supply chains.
Furthermore, Intel's own Code of Conduct states that "human trafficking, forced, debt bonded, indentured and slave labor are unacceptable, and we are committed to preventing these practices in our operations and supply chain." </v>
          </cell>
          <cell r="K50" t="str">
            <v>*Intel Corporation (May 2019), "Anti-slavery and human trafficking statement",
https://www.intel.com/content/www/us/en/policy/policy-human-trafficking-and-slavery.html, p. 1. Accessed 1 August 2019. 
*Intel Corporation (January 2019), "Code of Conduct", https://www.intel.co.uk/content/www/uk/en/policy/policy-code-conduct-corporate-information.html. Accessed 7 August 2019.</v>
          </cell>
          <cell r="L50">
            <v>90</v>
          </cell>
          <cell r="M50">
            <v>10</v>
          </cell>
          <cell r="N50">
            <v>20</v>
          </cell>
          <cell r="O50">
            <v>20</v>
          </cell>
          <cell r="P50">
            <v>20</v>
          </cell>
          <cell r="Q50">
            <v>20</v>
          </cell>
          <cell r="R50" t="str">
            <v xml:space="preserve">(1) Intel requires its suppliers to adhere to RBA Code version 6.0, which covers forced labor, child labor, and discrimination. However, the code limits the right to freedom of association and collective bargaining to conformance with local law.
The company's Global Human Rights Principles also apply to its suppliers. However the document also notes that  the right to freedom of associaton and collective bargaining cane be exercised "in accordance with local law."
(2) Yes. The RBA Code is hyperlinked within the company's modern slavery statement at Home &gt; Supply Chain Transparency &gt; RBA Code of Conduct. 
(3) The company uses the RBA Code of Conduct, which is reviewed every three years and includes input from RBA members and external stakeholders, as its supplier code of conduct.
(4) Intel discloses that it sends an annual letter to suppliers reminding them of their responsibilities under the Intel Code of Conduct and the RBA Code. Furthermore, it states that it makes suppliers aware of its expectations through webinars, workshops, and its supplier website. Contract language requiring suppliers to commit to the Code is also included in supplier contracts. 
(5) The company is an RBA Full Member, i.e. it has publicly committed to progressively apply the RBA code of conduct to its first-tier suppliers, to monitor its application, and to encourage and support its suppliers to do the same. 
Intel discloses that it send an annual letter to its suppliers where reminding them to"hold their suppliers
accountable to the RBA Code." It also reinforces this expectation during annual training webinars. Further, in 2019 it "co-hosted face-to face workshops in Asia in which suppliers created supply chain action plans for implementation in 2020." </v>
          </cell>
          <cell r="S50" t="str">
            <v>(1)* Intel Corporation (2018), "Corporate Responsibility Report", http://csrreportbuilder.intel.com/pdfbuilder/pdfs/CSR-2018-Full-Report.pdf, p. 40. Accessed 1 August 2019.
* Intel (updated Nov 2019), "Intel Global Human Rights Principles," https://www.intel.com/content/dam/www/public/us/en/documents/corporate-information/policy-human-rights.pdf, p. 1-2.
3) Intel Corporation (2018), "Corporate Responsibility Report", p. 40. .
(2, 4) Intel Corporation (May 2019), "Anti-slavery and human trafficking statement",
https://www.intel.com/content/www/us/en/policy/policy-human-trafficking-and-slavery.html, p. 3. Accessed 1 August 2019.
(5) * "Corporate Responsibility Report", p. 40.
* Intel (Jan 2020), "2020 Additional Disclosure," https://www.business-humanrights.org/sites/default/files/2020-01%20Additional%20Disclosure%20-%20KnowTheChain%20ICT%20benchmark%20-%20Intel%20submission.pdf, p. 7.</v>
          </cell>
          <cell r="T50">
            <v>75</v>
          </cell>
          <cell r="U50">
            <v>50</v>
          </cell>
          <cell r="V50">
            <v>25</v>
          </cell>
          <cell r="W50" t="str">
            <v>(1) Intel discloses that its Corporate Responsibility Office manages its human rights program. The company also reports that it has established a cross-functional Human Rights Steering Group. It states that multiple teams are responsible for conducting due diligence and implementing policies/procedures to address salient human rights risks (includes forced labor). 
In its Salient Human Rights Risks Mapping report the company discloses the units/teams in charge to implement its policy commitments for each one of the issues. With regards to forced labor risks, "oversight" lies with the "Supply Chain Sustainability" team, and "internal teams" engaged include "Corporate Responsibility Office, Employment Labor and Benefits, Global Supply Management, Government, Markets, and Trade Group, Legal."
(2) Intel discloses that its Board of Directors is briefed at least twice a year on the company's corporate responsibility performance, including "a review of ... specific corporate responsibility issues such as ... human rights issues." In its 2020 Additional Disclosure, the company notes that "as forced labor is a Human Rights issue it is in the scope of the Board's oversight." [It states that "as evidence of this, the Intel Anti-Slavery and Human Trafficking Statement was reviewed by the Board and signed by the Chair in May 2019."] It does not disclose further detail on whether the board has oversight of supply chain policies on forced labor, such as the supplier code, or outcomes of board discussions.</v>
          </cell>
          <cell r="X50" t="str">
            <v>(1) *Intel Corporation (2018), "Corporate Responsibility Report", http://csrreportbuilder.intel.com/pdfbuilder/pdfs/CSR-2018-Full-Report.pdf, p. 22. Accessed 1 August 2019.
*Intel Corporation (updated November 2019), "Global Human Rights Principles", https://www.intel.co.uk/content/www/uk/en/policy/policy-human-rights.html. 
*Intel Corporation (2018), "Salient Human Rights Risk Mapping", https://www.intel.com/content/www/us/en/corporate-responsibility/csr-report-builder.html, p. 1. Accessed 23 October 2019.
(2) * Intel Corporation (May 2019), "Anti-slavery and human trafficking statement",
https://www.intel.com/content/www/us/en/policy/policy-human-trafficking-and-slavery.html, p. 6. Accessed 1 August 2019.
*Intel Corporation (2018), "Corporate Responsibility Report", http://csrreportbuilder.intel.com/pdfbuilder/pdfs/CSR-2018-Full-Report.pdf, p. 19.
* Intel (Jan 2020), "2020 Additional Disclosure," https://www.business-humanrights.org/sites/default/files/2020-01%20Additional%20Disclosure%20-%20KnowTheChain%20ICT%20benchmark%20-%20Intel%20submission.pdf, p. 2.</v>
          </cell>
          <cell r="Y50">
            <v>100</v>
          </cell>
          <cell r="Z50">
            <v>30</v>
          </cell>
          <cell r="AA50">
            <v>40</v>
          </cell>
          <cell r="AB50">
            <v>30</v>
          </cell>
          <cell r="AC50" t="str">
            <v xml:space="preserve">(1) Intel reports that it integrated its expectations of combatting slavery and human trafficking risks into its internal procurement team training in 2018. Furthermore, it states that it provides staff with direct responsibility for supply chain management with training on slavery and human trafficking "particularly with respect to mitigating risks within our product supply chain". 
(2) Intel reports that in May 2018 it worked with peer companies and Elevate to provide training to over 150 suppliers and their recruiting agents in Malaysia, Singapore, and Thailand. 
The company also reports that it delivers online training through its Supplier Sustainability Resource Center, including on topics such as working hours. It states that it delivered 20 webinars in three languages in 2018, and the platform allows for two-way dialogue and supplier feedback. Intel discloses that it enrolled 648 new users on the platform in 2018, to a total number of 2,900, and that it has seen an 80% increase in supplier participation in its webinar series. Online training includes that on the RBA Code of Conduct and on combatting forced labor. 
In its 2020 Additional Disclosure, the company notes in relation to supplier training on forced labor, that in at supplier trainings it co-hosted in June and July 2019, over 200 suppliers were trained, including 60 Intel suppliers, representing approximately 20% of the company's "major first-tier suppliers." The company further notes that it estimates that since 2014 its annual webinars and trained covered "over 50% of [its] Major first-tier suppliers."  
(3) Intel discloses that in 2018 it asked 50 first-tier suppliers to "work with" at least three of their own suppliers to assess and address forced labor risks. This resulted in a number of improvements, such as improvements of policies and procedures at lower tier suppliers, as well as stronger enagagement with labor agencies. Further, it provided materials and webinars on forced / bonded labor risks to around 135 second-tier suppliers.
[Intel discloses its Supplier Program to Accelerate Responsibility and Commitment (SPARC). It reports that suppliers are selected for the program based on risk, with 350 participating in 2018 (representing 60% of Intel's spend). The program is designed to help suppliers build internal capacity around corporate responsibility "through rigorous annual commitments to compliance, transparency, and capacity-building." It is not clear whether, or to what extent, this program focuses on the RBA Code and suppliers' ability to cascade this to lower tier suppliers.] </v>
          </cell>
          <cell r="AD50" t="str">
            <v>(1) Intel Corporation (May 2019), "Anti-slavery and human trafficking statement",
https://www.intel.com/content/www/us/en/policy/policy-human-trafficking-and-slavery.html, p. 6. Accessed 1 August 2019.
(2) *"Anti-slavery and human trafficking statement", p. 6.
*Intel Corporation (2018), "Corporate Responsibility Report", http://csrreportbuilder.intel.com/pdfbuilder/pdfs/CSR-2018-Full-Report.pdf, p. 40. Accessed 1 August 2019.
*Intel Corporation, "Supplier Training", https://www.intel.com/content/www/us/en/supplier/resources/training/webcasts.html. Accessed 8 August 2019.
* Intel (Jan 2020), "2020 Additional Disclosure," https://www.business-humanrights.org/sites/default/files/2020-01%20Additional%20Disclosure%20-%20KnowTheChain%20ICT%20benchmark%20-%20Intel%20submission.pdf, p. 2.
(3) * Intel (Jan 2020), "2020 Additional Disclosure," p. 2-3.
* Intel Corporation (2018), "Corporate Responsibility Report", http://csrreportbuilder.intel.com/pdfbuilder/pdfs/CSR-2018-Full-Report.pdf, p. 41. Accessed 1 August 2019.</v>
          </cell>
          <cell r="AE50">
            <v>100</v>
          </cell>
          <cell r="AF50">
            <v>50</v>
          </cell>
          <cell r="AG50">
            <v>50</v>
          </cell>
          <cell r="AH50" t="str">
            <v xml:space="preserve">(1) Intel discloses several engagements with policy makers:
* In 2018, it met with government representatives from the UK, the US, and the Netherlands "to share our work, challenges, and perspectives" on how government can support efforts to combat slavery and human trafficking in supply chains. 
* In 2018, alongside other peers, it met with "European policy makers working on combatting forced labor. This event included a session with representatives from the UK Home Office, the Dutch Ministry of Foreign Affairs, and [NGO] Global Witness on how corporations were addressing the principles of the UK Modern Slavery Act."
* In 2019, it met twice with the Malaysia Department of Labour to discuss "the situations we observed, successes we feel we have had and the challenges remaining." 
In 2018, it also "participated on the Corporate Panel at [an] ILO training on combatting forced labor at the UN facility in Turin, Italy. This event was attended by governmental representatives from around the globe and approximately 30 NGOs, including ILO, IOM (International Organization for Migration) and the WEC (World Employment Confederation). Discussions on fee guidance was a key topic and Intel shared its requirement of no recruiting fees."]
(2) Intel reports that it co-founded the Responsible Labor Initiative (RLI) and is a member of the RLI Steering Committee and RLI Working Group. It is also a member of the Responsible Business Alliance. 
[The company states that in late 2016 it co-hosted supplier trainings jointly with other brands which were led by the consultancy Impactt in Malaysia, Singapore, and Taiwan. These covered slavery and human trafficking risks and mitigation. 
Furthermore, in May 2018 it states it worked with peer companies and the consultancy Elevate to provide training to over 150 suppliers and their recruiting agents in Malaysia, Singapore, and Thailand.]
</v>
          </cell>
          <cell r="AI50" t="str">
            <v>(1) *Intel Corporation (May 2019), "Anti-slavery and human trafficking statement",
https://www.intel.com/content/www/us/en/policy/policy-human-trafficking-and-slavery.html, p. 6. Accessed 1 August 2019.
*Intel Corporation (2018), "Additional Disclosure 2018", https://www.business-humanrights.org/sites/default/files/Intel%20-%20Additional%20Disclosure%20April%202018%20Final.pdf, p. 2. Accessed 8 August 2019.
* Intel (Jan 2020), "2020 Additional Disclosure," https://www.business-humanrights.org/sites/default/files/2020-01%20Additional%20Disclosure%20-%20KnowTheChain%20ICT%20benchmark%20-%20Intel%20submission.pdf, p. 3.
(2) Intel Corporation (May 2019), "Anti-slavery and human trafficking statement",
https://www.intel.com/content/www/us/en/policy/policy-human-trafficking-and-slavery.html, p. 6. Accessed 1 August 2019.</v>
          </cell>
          <cell r="AJ50">
            <v>75</v>
          </cell>
          <cell r="AK50">
            <v>12.5</v>
          </cell>
          <cell r="AL50">
            <v>25</v>
          </cell>
          <cell r="AM50">
            <v>25</v>
          </cell>
          <cell r="AN50">
            <v>12.5</v>
          </cell>
          <cell r="AO50" t="str">
            <v xml:space="preserve">(1) Intel discloses a list of the names of its top 100 production, capital, services, and logistics suppliers. It discloses that in 2018 "spending with these 100 suppliers represented greater than 70% of total procurement spending." However, it does not disclose the addresses.
[The company also states that "more than 11,000 suppliers in over 90 countries provide direct materials for our production processes, tools and machines for our factories, and logistics and packing services, office materials, and travel services."]
(2) Intel states that it has identified 257 smelter and refiner facilities. It discloses the names and countries of suppliers from which it sources gold, tungsten, tantalum and tin. The company reports that its direct suppliers were asked to provide data on their suppliers from whom they source cobalt, as part of its efforts to trace whether its cobalt originated in the DRC. Intel discloses that the names of these cobalt suppliers are Dynatech Madagascar Company, Glencore Nikkelverk AS, Freeport Kokkola, Sumitomo Metal Mining Co. Ltd., Zhejiang Huayou Cobalt Co. Ltd, and Quzhou Huayou Cobalt New Material Co. Ltd. 
(3) The company lists the country of origins of minerals including gold, tungsten, tantalum, and tin. 
(4) Intel discloses that each year it collects demographic data "on nearly 200 supplier facilities." It notes that "a conservative calculation is that we have assessed facilities representing at least 750,000 workers since 2017, of which greater than 38,000 were foreign workers." However it does not provide further details, such as demographics across its first-tier suppliers (other than accumulated over several years) for selected suppliers only. </v>
          </cell>
          <cell r="AP50" t="str">
            <v>(1)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4.
(2) *Intel Corporation (2018), "Corporate Responsibility Report", p. 47. 
(3) Intel Corporation (May 2019), "Conflict Minerals Report", https://www.intel.com/content/dam/www/public/us/en/documents/reports/form-sd-and-conflict-minerals-report.pdf. Accessed 8 August 2019.
(4) Intel (Jan 2020), "2020 Additional Disclosure," p. 4.</v>
          </cell>
          <cell r="AQ50">
            <v>100</v>
          </cell>
          <cell r="AR50">
            <v>50</v>
          </cell>
          <cell r="AS50">
            <v>50</v>
          </cell>
          <cell r="AT50" t="str">
            <v>(1) As part of its risk assessment, Intel discloses that it uses the US Department of State's Responsible Sourcing Tool, the Trafficking in Persons Report, and the List of Goods produced by child labor or forced labor. The company states that these materials help it to identify higher-risk countries in its supply chains. It also engages with experts such as Verite, the FAIR Hiring Initiative, Elevate, and other third parties with knowledge of slavery and trafficking. Further to this, it states that some companies may be considered higher risk based on their geographical location, foreign migrant worker population, or other factors. [The company also uses information collected in supplier self-assessments to create a risk profile.]
In order to assess for risks associated with migrant workers, the company asked 17 of its suppliers to map the journeys of their migrant workers and the risks associated with those journeys. It states that it has used this information to conduct a gap analysis. In 2018 it expanded this to 51 of its critical suppliers, who were asked to roll the plan out to at least three of their own major suppliers to assess and address risks of forced labor. 
The company's human rigths policy also notes that it "regularly assess[es] human rights related risks and potential impacts, review[s its] policies and management processes, and seek input from stakeholders on [its] approach." 
(2) Intel discloses that it has focused on suppliers in Malaysia, Singapore, Taiwan, and Thailand, as these countries have been identified as higher-risk, due to higher employment of foreign migrant workers through "recruitment agencies in countries of known risk". The company highlights that it is common in Taiwan for migrant workers to pay recruitment fees to obtain employment, as well as ongoing service fees - as a result, it discloses that it has audited additional suppliers in Taiwan. Additionally, it states that it has worked with suppliers in China who were found to be charging workers fees. It also states that it will increase its focus on "Japan's Technical Intern Training Program prompted in part by the US State Department Trafficking in Persons Report, which stated that this program has not been fully enforced and is allowing employers to charge candidates and workers fees." 
Intel discloses that as a result of asking 50 of its suppliers to work with at least three of their own major suppliers to assess and address risks of forced labor, its work in the second tier has resulted in stronger engagements with recruiting and labor agents, and uncovering and addressing issues such as fees and passport retention.</v>
          </cell>
          <cell r="AU50" t="str">
            <v>(1) * Intel Corporation (May 2019), "Anti-slavery and human trafficking statement",
https://www.intel.com/content/www/us/en/policy/policy-human-trafficking-and-slavery.html, p. 3 and 2. Accessed 1 August 2019.
* Intel (updated Nov 2019), "Intel Global Human Rights Principles," https://www.intel.com/content/dam/www/public/us/en/documents/corporate-information/policy-human-rights.pdf.
(2) *Intel Corporation (May 2019), "Anti-slavery and human trafficking statement",
https://www.intel.com/content/www/us/en/policy/policy-human-trafficking-and-slavery.html, p. 3. Accessed 1 August 2019.
*Intel Corporation (2018), "Corporate Responsibility Report", http://csrreportbuilder.intel.com/pdfbuilder/pdfs/CSR-2018-Full-Report.pdf, p. 44. Accessed 1 August 2019.</v>
          </cell>
          <cell r="AV50">
            <v>25</v>
          </cell>
          <cell r="AW50">
            <v>12.5</v>
          </cell>
          <cell r="AX50">
            <v>0</v>
          </cell>
          <cell r="AY50">
            <v>12.5</v>
          </cell>
          <cell r="AZ50">
            <v>0</v>
          </cell>
          <cell r="BA50" t="str">
            <v xml:space="preserve">(1) The company states that it is a member of the International Tin Association's International Tin Supply Chain Initiative, but provides no further detail as to whether this addresses forced labor.
It further discloses that it is a member of the "Responsible Minerals Initiative and the European Partnership for Responsible Mineral (EPRM)s, where we collaborate with companies in the electronics and other industries and stakeholders, such as public authorities and civil society groups, to address responsible mineral sourcing issues."
Intel reports that of 257 smelter and refiner facilities that process 3TG, 100% participate in an independent third party assurance program, or the company has ensured through its own efforts that the products are conflict free. It further notes that the design of its responsible minerals program is "in conformity with" the OECD's due diligence guidance.
However, it does not disclose further detail on efforts to address forced labor risks specifically, at raw material level. 
(2) Not disclosed.
(3) Intel discloses that it uses a Supplier Report Card, which grades suppliers for a number of factors including sustainability, ethics, and human rights performance. It does not disclose how these cards are used in buying decisions, but notes that it awards "public supplier recognitions" to suppliers which meet the RBA code (which covers forced labor) as well as other deliverables, "e.g. mapping the journey of foreign workers in their supply chain."
Additionally, Intel discloses that it integrates corporate responsibility considerations into its supplier awards and Supplier Continuous Quality Improvement (SCQI) program. It states that suppliers in the program can receive an award for outstanding performance, and to be eligible for the awards suppliers must meet requirements related to their overall sustainability compliance (including anti-slavery and trafficking expectations, conducting audits, and mapping the extended labor supply chain). However it is not clear how this influences business decisions. 
(4) Not disclosed. </v>
          </cell>
          <cell r="BB50" t="str">
            <v>(1) *Intel Corporation (May 2019), "Conflict Minerals Report", https://www.intel.com/content/dam/www/public/us/en/documents/reports/form-sd-and-conflict-minerals-report.pdf, p. 1. Accessed 8 August 2019.
*Intel Corporation (2018), "Corporate Responsibility Report", http://csrreportbuilder.intel.com/pdfbuilder/pdfs/CSR-2018-Full-Report.pdf, p. 47. Accessed 1 August 2019.
* Intel (Jan 2020), "2020 Additional Disclosure," https://www.business-humanrights.org/sites/default/files/2020-01%20Additional%20Disclosure%20-%20KnowTheChain%20ICT%20benchmark%20-%20Intel%20submission.pdf, p. 5.
(3) *Intel Corporation (2018), "Corporate Responsibility Report", http://csrreportbuilder.intel.com/pdfbuilder/pdfs/CSR-2018-Full-Report.pdf, p. 41. Accessed 1 August 2019.
*Intel Corporation (2018) "Additional Disclosure 2018", https://www.business-humanrights.org/sites/default/files/Intel%20-%20Additional%20Disclosure%20April%202018%20Final.pdf. Accessed 8 August 2019.
* Intel (Jan 2020), "2020 Additional Disclosure," p. 5.</v>
          </cell>
          <cell r="BC50">
            <v>100</v>
          </cell>
          <cell r="BD50">
            <v>100</v>
          </cell>
          <cell r="BE50" t="str">
            <v>Intel further discloses that it its supplier selection process includes a CSR self-assessment questionnaire "which includes questions about staffing practices, in order to determine if there are risk factors for forced labor."
The suryey result may lead to additional due diligence measures. For example, in the case of a prospective Malaysian supplier, Intel conducted an RBA VAP audit in 2016, which identified several non-compliances such as recruitment fees and passport retention. Intel discloses that it "worked with the supplier to return passports and repay fees, before revenue product was produced. [It] visited the site a number of times though to 2018 and met with workers to verify the corrective actions were implemented."
[The company states that a short survey is sent to new suppliers to determine whether they are high risk or not. It states that it works with suppliers during the onboarding phase to remedy any identified issues.]</v>
          </cell>
          <cell r="BF50" t="str">
            <v>* Intel (Jan 2020), "2020 Additional Disclosure," https://www.business-humanrights.org/sites/default/files/2020-01%20Additional%20Disclosure%20-%20KnowTheChain%20ICT%20benchmark%20-%20Intel%20submission.pdf, p. 5-6.
* Intel Corporation (2018), "Corporate Responsibility Report", http://csrreportbuilder.intel.com/pdfbuilder/pdfs/CSR-2018-Full-Report.pdf, p. 42. Accessed 1 August 2019.</v>
          </cell>
          <cell r="BG50">
            <v>30</v>
          </cell>
          <cell r="BH50">
            <v>15</v>
          </cell>
          <cell r="BI50">
            <v>15</v>
          </cell>
          <cell r="BJ50">
            <v>0</v>
          </cell>
          <cell r="BK50" t="str">
            <v>(1) Intel discloses that supplier contracts "contain language where suppliers affirm their commitment to comply with" the RBA Code and Intel Code of Conduct. However, the RBA Code limits the right to freedom of association and collective bargaining to conformance with local law.
(2) Intel reports that the "vast majority" of its supplier contracts include references to the RBA Code. It further discloses that over 90% of its supplier contracts require adherence to the RBA Code of Conduct and that this is also required in all of its purchasing orders. 
However, the RBA Code limits the right to freedom of association and collective bargaining to conformance with local law.
(3) Not disclosed. The company notes that since 2018 it focused on working with "suppliers in the construction sector due to the added risk brought on by subcontracting and the common use of foreign workers. [It] created a special addendum to the contract to address the risk of subcontracting and foreign
worker recruitment. [It has] verified that the direct supplier waterfalled these additional contractual expectations to their sub-contractors." However there is no evidence that the company requires all of its suppliers to integrate the ILO core labor standards into contracts with their own suppliers.</v>
          </cell>
          <cell r="BL50" t="str">
            <v>(1) Intel Corporation (May 2019), "Anti-slavery and human trafficking statement",
https://www.intel.com/content/www/us/en/policy/policy-human-trafficking-and-slavery.html, p. 3. Accessed 1 August 2019.
(2) * Intel Corporation (May 2019), "Anti-slavery and human trafficking statement",
p. 3.
* Intel (Jan 2020), "2020 Additional Disclosure," https://www.business-humanrights.org/sites/default/files/2020-01%20Additional%20Disclosure%20-%20KnowTheChain%20ICT%20benchmark%20-%20Intel%20submission.pdf, p. 6.
(3) Intel (Jan 2020), "2020 Additional Disclosure," p. 6-7.</v>
          </cell>
          <cell r="BM50">
            <v>30</v>
          </cell>
          <cell r="BN50">
            <v>0</v>
          </cell>
          <cell r="BO50">
            <v>15</v>
          </cell>
          <cell r="BP50">
            <v>15</v>
          </cell>
          <cell r="BQ50" t="str">
            <v>(1) Not disclosed.
(2) While the RBA Code does not require employment and recruitment agencies to adhere to it, Intel discloses that through its use of the Supplemental VAP audit (which focuses on foreign/migrant worker recruitment) some labor agents have been audited. In addition, the 17 suppliers who were asked to map the journeys of their migrant workers were also asked to align their policies to the RBA Code and cascade the policy to recruitment agents. 
The company also states that it has multiple recruiters from suppliers participating in the Responsible Recruitment Program, which "provides a path foir recruiters to demonstrate conformance with the RBA standards." 
However, no formal policy or guidance is appilicable to all agencies in the company's supply chains. 
(3) The company discloses a process for mapping the journeys of migrant workers in its supply chains and associated recruitment channels. However, it does not disclose any details on the recruitment agencies used by its suppliers., noting that names of labor agents cannot be disclosed due to confidentialty agreements.</v>
          </cell>
          <cell r="BR50" t="str">
            <v>(2-3) *Intel Corporation (May 2019), "Anti-slavery and human trafficking statement",
https://www.intel.com/content/www/us/en/policy/policy-human-trafficking-and-slavery.html, p. 2 and 7. Accessed 1 August 2019.
* Intel (Jan 2020), "2020 Additional Disclosure," https://www.business-humanrights.org/sites/default/files/2020-01%20Additional%20Disclosure%20-%20KnowTheChain%20ICT%20benchmark%20-%20Intel%20submission.pdf, p. 7-8.</v>
          </cell>
          <cell r="BS50">
            <v>100</v>
          </cell>
          <cell r="BT50">
            <v>50</v>
          </cell>
          <cell r="BU50">
            <v>50</v>
          </cell>
          <cell r="BV50" t="str">
            <v>(1) The company uses the RBA Code (version 6), which includes a provision that workers shall not be required to pay employers’ or agents’ recruitment fees or other related fees for their employment. 
(2) Intel discloses that repayment of fees to workers is its most challenging corrective action and that it is currently working with ten suppliers on fee repayments. It states that there are several examples where suppliers' workers paid recruitment and other fees that amounted to two times their monthly base pay, and continued to pay fees of 7% or more of their monthly base pay. 
It further reports that since 2014, its suppliers have returned approximately USD 14 million in fees to more than 12,600 workers, and have implemented new practices to ensure that this does not re-occur. 
Additionally, the company reports that it identified fee payments in the second tier of its supply chains, and its suppliers have worked with the second-tier suppliers to repay those fees in three out of four cases (the fourth is still in progress). (also see 6.2.5) In its 2020 Additional Disclosure, it notes that eight such cases in its second tier have been resolved with fees being paid back to workers. It further cites a case that involved "returned monies and passports" at a third-tier supplier.</v>
          </cell>
          <cell r="BW50" t="str">
            <v>(1) Intel Corporation (May 2019), "Anti-slavery and human trafficking statement",
https://www.intel.com/content/www/us/en/policy/policy-human-trafficking-and-slavery.html, p. 1. Accessed 1 August 2019.
(2) * Intel Corporation (May 2019), "Anti-slavery and human trafficking statement",
https://www.intel.com/content/www/us/en/policy/policy-human-trafficking-and-slavery.html, p. 4. Accessed 1 August 2019.
* Intel (Jan 2020), "2020 Additional Disclosure," https://www.business-humanrights.org/sites/default/files/2020-01%20Additional%20Disclosure%20-%20KnowTheChain%20ICT%20benchmark%20-%20Intel%20submission.pdf, p. 2, 3, 11.</v>
          </cell>
          <cell r="BX50">
            <v>100</v>
          </cell>
          <cell r="BY50">
            <v>50</v>
          </cell>
          <cell r="BZ50">
            <v>50</v>
          </cell>
          <cell r="CA50" t="str">
            <v>(1) Intel states that since 2017 it has required certain suppliers or their recruiters to undergo an SVAP audit, which focuses specifically on forced or migrant labor. It reports that audits conducted on five agencies found positive results overall, with consistent findings relating to monitoring, management systems, and inconsistent communciations.  
It further notes that in "in 2017 [it] drove critical Tier 1 suppliers who employed foreign workers to ensure the 14 specific prohibitions and expectations were included in their agreements with their labor agents." It also discloses that it has "led industry efforts to positively influence the labor recruitment business model [and] driven many of the initial RBA (Supplemental VAP (SVAP) Audits, which focus on the risk of forced labor."
(2) The company discloses that in 2017, it asked 17 suppliers who employ migrant workers to carry out an in-depth analysis of their risk-management policies. The suppliers were required to align their policies to the RBA, cascade their policies to recruiting agents, map the journey of their migrant workers from home countries to factories, and assess the risks associated with those journeys. Suppliers were then asked to provide action plans to close any gaps in their practices when compared with Intel's expectations.
Intel also reports that in May 2018 it states it worked with peer companies and the consultancy Elevate to provide training to over 150 suppliers and their recruiting agents in Malaysia, Singapore, and Thailand. 
It further notes that three direct suppliers and eight second-tier suppliers in Japan and Korea repaid their workers "fees and costs incurred during the recruiting process."</v>
          </cell>
          <cell r="CB50" t="str">
            <v>(1) *Intel Corporation (May 2019), "Anti-slavery and human trafficking statement",
https://www.intel.com/content/www/us/en/policy/policy-human-trafficking-and-slavery.html, p. 7. Accessed 1 August 2019.
*Intel Corporation (2018), "Corporate Responsibility Report", http://csrreportbuilder.intel.com/pdfbuilder/pdfs/CSR-2018-Full-Report.pdf, p. 44. Accessed 1 August 2019.
* Intel (Jan 2020), "2020 Additional Disclosure," https://www.business-humanrights.org/sites/default/files/2020-01%20Additional%20Disclosure%20-%20KnowTheChain%20ICT%20benchmark%20-%20Intel%20submission.pdf, p. 8.
(2) * Intel Corporation (May 2019), "Anti-slavery and human trafficking statement",
https://www.intel.com/content/www/us/en/policy/policy-human-trafficking-and-slavery.html, p. 2 and 6. Accessed 1 August 2019.
* Intel (Jan 2020), "2020 Additional Disclosure," p. 9.</v>
          </cell>
          <cell r="CC50">
            <v>60</v>
          </cell>
          <cell r="CD50">
            <v>30</v>
          </cell>
          <cell r="CE50">
            <v>30</v>
          </cell>
          <cell r="CF50">
            <v>0</v>
          </cell>
          <cell r="CG50" t="str">
            <v>(1) The company uses the RBA Code (version 6), which requires that workers must be provided with a written employment agreement in their native language prior to the worker departing from his or her country of origin. Intel reports that it discovered at one supplier that foreign migrant workers' contracts were not in their native language and were missing some key terms. It states that its remedial actions included amending contracts. 
(2) The company uses the RBA Code (version 6), which prohibits passport retention and restrictions on workers’ freedom of movement. Intel discloses that through auditing second-tier suppliers it has identified passport retention in its supply chains and is working to address these issues. [This gives some indication that the policy is being implemented in practice.]
(3) Not disclosed.</v>
          </cell>
          <cell r="CH50" t="str">
            <v>Intel (Jan 2020), "2020 Additional Disclosure," https://www.business-humanrights.org/sites/default/files/2020-01%20Additional%20Disclosure%20-%20KnowTheChain%20ICT%20benchmark%20-%20Intel%20submission.pdf, p. 9.
(1) Intel Corporation (May 2019), "Anti-slavery and human trafficking statement",
https://www.intel.com/content/www/us/en/policy/policy-human-trafficking-and-slavery.html, p. 4. Accessed 1 August 2019.
(2) Intel Corporation (2018), "Corporate Responsibility Report", http://csrreportbuilder.intel.com/pdfbuilder/pdfs/CSR-2018-Full-Report.pdf, p. 44. Accessed 1 August 2019.</v>
          </cell>
          <cell r="CI50">
            <v>50</v>
          </cell>
          <cell r="CJ50">
            <v>25</v>
          </cell>
          <cell r="CK50">
            <v>25</v>
          </cell>
          <cell r="CL50">
            <v>0</v>
          </cell>
          <cell r="CM50">
            <v>0</v>
          </cell>
          <cell r="CN50" t="str">
            <v>(1) Intel discloses that "the RBA Code [which it adopted as its supplier code] requires that supplier policies regarding the prevention of [forced labor and bonded labor] are in place and communicated to workers." It also discloses evidence of implementation, namely non-compliances identified at suppliers, including workers not being aware of the company's forced labor policies or not receiving training on the topic of forced labor. In other cases workers did receive adequate training on relevant policies during employment, but not prior to signing their contract. Intel notes that these non-compliances have been corrected. For example, suppliers updated and posted policies and trained workers. In one case, an evalaution of the effectiveness of the training has also been conducted.
(2) In its Anti-Slavery and Human Trafficking Statement, the company reports that it has one supplier actively participating in the Responsible Workplace Program, which it states focuses on improving workers' awareness of their rights. In its 2020 additional disclosure, Intel notes that it  had two suppliers "successfully" participate in this program, which "offers further worker education, surveying and a hotline." [Note the company does not disclose any further detail and worker training beyond staff at two suppliers.]
It further discloses that in 2019 it hired several consulants to "work with three direct suppliers who we anticipated would have difficulty conforming to many of our expectations. As part of the engagement a Worker Sentiment survey was conducted to identify high priority gaps in the work environment, hours, worker/management communications, and grievance mechanism. Results were available by gender as well as whether they were local or migrant workers. Feedback from one of the surveys noted how 7% of workers were unaware that a trusted communication channel existed. Recommendations to the site included having more open communication on the status of issues being worked to raise confidence." [Note this example seems to focus more on gathering data rather than eduateing workers on their rights.] 
(3) Not disclosed. The company notes that " employment conditions have been positively impacted for about 38,000" suppliers' workers. However, it does not provide further details, beyond correcting non-compliances and workers expressing gratitude for this.
(4) Not disclosed.</v>
          </cell>
          <cell r="CO50" t="str">
            <v>(1) Intel (Jan 2020), "2020 Additional Disclosure," https://www.business-humanrights.org/sites/default/files/2020-01%20Additional%20Disclosure%20-%20KnowTheChain%20ICT%20benchmark%20-%20Intel%20submission.pdf, p. 9-10.
(2) * Intel Corporation (May 2019), "Anti-slavery and human trafficking statement",
https://www.intel.com/content/www/us/en/policy/policy-human-trafficking-and-slavery.html, p. 7. Accessed 1 August 2019.
* Intel (Jan 2020), "2020 Additional Disclosure," p. 10-11.
(3) Intel (Jan 2020), "2020 Additional Disclosure," p. 10.</v>
          </cell>
          <cell r="CP50">
            <v>0</v>
          </cell>
          <cell r="CQ50">
            <v>0</v>
          </cell>
          <cell r="CR50">
            <v>0</v>
          </cell>
          <cell r="CS50">
            <v>0</v>
          </cell>
          <cell r="CT50">
            <v>0</v>
          </cell>
          <cell r="CU50" t="str">
            <v>(1)-(2) Not disclosed.
(3) Not disclosed. Intel provides several examples of "worker feedback and engagement programs with onsite service providers operating at various Intel locations." However, it does not report on how it takes steps to ensure that alternative forms of organizing are available for suppliers' workers. 
(4) Not disclosed. It notes that in 2019, it "shared suggestions with officials in Malaysia and Vietnam on procedures to protect employee’s freedom of association rights as each country considered labor law reforms." It does not disclose further details on steps taking beyond making suggestions, or a second example.</v>
          </cell>
          <cell r="CV50" t="str">
            <v>(3)-(4) Intel (Jan 2020), "2020 Additional Disclosure," https://www.business-humanrights.org/sites/default/files/2020-01%20Additional%20Disclosure%20-%20KnowTheChain%20ICT%20benchmark%20-%20Intel%20submission.pdf, p. 12.</v>
          </cell>
          <cell r="CW50">
            <v>50</v>
          </cell>
          <cell r="CX50">
            <v>20</v>
          </cell>
          <cell r="CY50">
            <v>20</v>
          </cell>
          <cell r="CZ50">
            <v>0</v>
          </cell>
          <cell r="DA50">
            <v>0</v>
          </cell>
          <cell r="DB50">
            <v>10</v>
          </cell>
          <cell r="DC50" t="str">
            <v>(1) The company discloses an Ethics Hotline, where anyone can report concerns (including human rights concerns) related to Intel, its subsidiaries, or suppliers. The mechanism is open to "anyone... including employees of Intel's suppliers and external stakeholders."
The company uses the RBA code 6.0 as its supplier code, which requires suppliers to provide an effective grievance mechanism allowing workers to report violations against the code. 
It also notes that during audits, "forced labor lead auditors" provide business cards to the workers they interview, informing workers that they can contact Intel.
(2) The hotline is available in English, Spanish, and Chinese. 
It further notes that posters of its Ethics Line are available in its facilities, i.e., also available to workers from on-site suppliers.
In addition, Intel discloses  that effective grievance mechanisms are a requirement of the RBA code, and that it will work with suppliers to take corrective actions where needed. It further provides an exampe of a VAP supplier audit that showed that the suppliers' grievance mechanisms met the following criteria: communicated to workers, available in local languages, and that the mechanism has been available for at least the past year.
(3) Not disclosed. The hotline is operated by an independent third party. However, the company does not disclose steps taken to ensure that its suppliers' workers or their legitimate representatives are involved in the design and/or performance of the mechanism, to ensure that the workers trust the mechanism.
(4) Not disclosed. Intel reports that it conducted an unannounced audit in response to an allegation made by a worker, and that the audit confirmed the allegation, but does not give any detail on the grievance or disclose any data relating to grievances. 
It also notes that during audits, "forced labor lead auditors" provide business cards to the workers they interview. One to two workers per year contact Intel this way, and Intel then "engage[s] to check on [the] status of the workers."
(5) Intel discloses that it filed a grievance with the RMI platform regarding one of its gold refiner in Tanzania following  media reports of human rights abuses. It also "visited the refiner to further understand their due diligence process."
It further notes that one VAP supplier audit showed that the suppliers' grievance mechanisms was available to its own workers and workers of lower tier suppliers.
However, there is no evidence of grivances submitted by suppliers' workers on their respresentatives in lower tiers of the company's supply chains.</v>
          </cell>
          <cell r="DD50" t="str">
            <v>(1-3) *Intel Corporation, "Ethics and Compliance Reporting Portal", https://secure.ethicspoint.com/domain/media/en/gui/31244/index.html. Accessed 7 August 2019.
*Intel Corporation (updated November 2019), "Global Human Rights Principles", https://www.intel.co.uk/content/www/uk/en/policy/policy-human-rights.html, p. 3. 
* Intel (Jan 2020), "2020 Additional Disclosure," https://www.business-humanrights.org/sites/default/files/2020-01%20Additional%20Disclosure%20-%20KnowTheChain%20ICT%20benchmark%20-%20Intel%20submission.pdf, p. 10-14.
(4) * Intel Corporation (May 2019), "Anti-slavery and human trafficking statement",
https://www.intel.com/content/www/us/en/policy/policy-human-trafficking-and-slavery.html, p. 3. Accessed 1 August 2019.
* Intel (Jan 2020), "2020 Additional Disclosure," p. 10.
(5)  Intel (Jan 2020), "2020 Additional Disclosure," p. 9 and 13-14.</v>
          </cell>
          <cell r="DE50">
            <v>90</v>
          </cell>
          <cell r="DF50">
            <v>20</v>
          </cell>
          <cell r="DG50">
            <v>20</v>
          </cell>
          <cell r="DH50">
            <v>10</v>
          </cell>
          <cell r="DI50">
            <v>20</v>
          </cell>
          <cell r="DJ50">
            <v>20</v>
          </cell>
          <cell r="DK50" t="str">
            <v>(1) Intel discloses that its audits are generally scheduled with the supplier in advance, but that it occasionally uses unannounced audits. It reports that it conducted an unannounced audit in response to a worker grievance in 2017, and the audit confirmed the allegation. [It is not clear that unannounced audits are used regularly in practice.] 
(2) The company uses the RBA’s Validated Audit Process (VAP), which includes a review of relevant documents, such as working hour records, payroll, deductions and benefits.
(3) The company uses the RBA’s VAP and SVAP, which includes worker interviews in local languages. It further discloses that it spoke "directly to workers in Malaysia, Singapore and Taiwan before and during audits, to detect any non-conformance." However, there is no indication that interviews are undertaken off-site.
(4) The company uses the RBA’s VAP, which includes visits to associated production facilities, and related worker housing (including dormitories, hostels and any off-site housing of workers/migrant workers). The company notes that suppliers providing worker housing are "considered higher risk and more likely to be audited. The housing is then in scope for the audit." It provides details of non-conformances identified which have subsequently corrected.
(5) Intel discloses that it conducted 22 audits on 16 second-tier suppliers in 2018. 
The company also states that it "required that approximately 50 of [its] suppliers work with at least three of their own major suppliers to assess and address their risks of forced and bonded labor." As a result, violations in the second tier of its supply chains have been uncovered. 
Intel further discloses undertaking audits at 25 second- and third-tier suppliers in relation to construction (it is assumed that this relates to construction of Intel manufacturing facilities, i.e., indirectly contributes to manufacturing of electronics products).</v>
          </cell>
          <cell r="DL50" t="str">
            <v>(1) Intel Corporation (May 2019), "Anti-slavery and human trafficking statement",
https://www.intel.com/content/www/us/en/policy/policy-human-trafficking-and-slavery.html, p. 3. Accessed 1 August 2019.
(2)-(4) Intel Corporation (2018), "Corporate Responsibility Report", http://csrreportbuilder.intel.com/pdfbuilder/pdfs/CSR-2018-Full-Report.pdf, p. 44. Accessed 1 August 2019, p. 42. 
(3) Intel (Jan 2020), "2020 Additional Disclosure," https://www.business-humanrights.org/sites/default/files/2020-01%20Additional%20Disclosure%20-%20KnowTheChain%20ICT%20benchmark%20-%20Intel%20submission.pdf, p. 10.
(4)*Intel Corporation (May 2019), "Anti-slavery and human trafficking statement",
https://www.intel.com/content/www/us/en/policy/policy-human-trafficking-and-slavery.html, p. 7. Accessed 1 August 2019.
*Intel (Jan 2020), "2020 Additional Disclosure," https://www.business-humanrights.org/sites/default/files/2020-01%20Additional%20Disclosure%20-%20KnowTheChain%20ICT%20benchmark%20-%20Intel%20submission.pdf, p. 14.
(5) *"Anti-slavery and human trafficking statement", p. 4. 
*"Corporate Responsibility Report", p. 44.
* Intel (Jan 2020), "2020 Additional Disclosure," p. 3.</v>
          </cell>
          <cell r="DM50">
            <v>60</v>
          </cell>
          <cell r="DN50">
            <v>0</v>
          </cell>
          <cell r="DO50">
            <v>0</v>
          </cell>
          <cell r="DP50">
            <v>20</v>
          </cell>
          <cell r="DQ50">
            <v>20</v>
          </cell>
          <cell r="DR50">
            <v>20</v>
          </cell>
          <cell r="DS50" t="str">
            <v xml:space="preserve">(1) Not disclosed. Intel discloses that it conducted 108 RBA Validated Assessment Program (VAP) audits in 2018, 54 Intel RBA-based target audits, and 50 quality audits with sustainability elements. The cumulative number of supplier sites audited in 2018 was 513. The company states that higher-risk suppliers must undrego an on-site audit under RBA VAP or an Intel-qualified auditor. Intel notes that in 2019, 150 VAP audits were undertaken (by third parties or Intel), which "represented approximately 35% of [its] major Tier 1 suppliers."
However, the company does not disclose a percentage of suppliers audited. [The company states that it has 11,000 suppliers in over 90 countries. It is unclear how "major suppliers" is defined.]
(2) Not disclosed. The company reports carrying out one unannounced audit in 2017. However, it does not disclose a percentage of unannounced audits carried out.
(3) Intel discloses that for RBA VAP audits, worker interviews total at least the square-root of the total production and/or service workforce on-site. 
(4) Intel discloses that it uses RBA VAP audits. Moreover, it reports that it selects certain suppliers or their recruiters to undergo an SVAP audit, which focuses specifically on foreign or migrant labor. 
(5) Intel reports that it has discovered worker payment of fees and passport retention in the second-tier of its supply chains. (also see 4.2.2)
It also reports that it found a total of 48 violations related to risks of forced labour through audits in 2018, 16 of which have been closed, and discloses this data for the last 5 years. </v>
          </cell>
          <cell r="DT50" t="str">
            <v>(1) *Intel Corporation (2018), "Corporate Responsibility Report", http://csrreportbuilder.intel.com/pdfbuilder/pdfs/CSR-2018-Full-Report.pdf, p. 42. Accessed 1 August 2019.
*Intel Corporation, "Supply Chain Responsibility", https://www.intel.com/content/www/us/en/corporate-responsibility/supply-chain.html. Accessed 8 August 2019.
* Intel (Jan 2020), "2020 Additional Disclosure," https://www.business-humanrights.org/sites/default/files/2020-01%20Additional%20Disclosure%20-%20KnowTheChain%20ICT%20benchmark%20-%20Intel%20submission.pdf, p. 14.
(2) Intel Corporation (May 2019), "Anti-slavery and human trafficking statement",
https://www.intel.com/content/www/us/en/policy/policy-human-trafficking-and-slavery.html, p. 3. Accessed 1 August 2019.
(3) Intel Corporation (2018) "Additional Disclosure 2018", https://www.business-humanrights.org/sites/default/files/Intel%20-%20Additional%20Disclosure%20April%202018%20Final.pdf, p. 2. Accessed 8 August 2019.
(4) Intel Corporation (May 2019), "Anti-slavery and human trafficking statement",
https://www.intel.com/content/www/us/en/policy/policy-human-trafficking-and-slavery.html, p. 7. Accessed 1 August 2019.
(5) Intel Corporation (2018), "Corporate Responsibility Report", http://csrreportbuilder.intel.com/pdfbuilder/pdfs/CSR-2018-Full-Report.pdf, p. 44. Accessed 1 August 2019.</v>
          </cell>
          <cell r="DU50">
            <v>100</v>
          </cell>
          <cell r="DV50">
            <v>25</v>
          </cell>
          <cell r="DW50">
            <v>25</v>
          </cell>
          <cell r="DX50">
            <v>25</v>
          </cell>
          <cell r="DY50">
            <v>25</v>
          </cell>
          <cell r="DZ50" t="str">
            <v>(1) Intel discloses that suppliers must draft comprehensive corrective action plans to address audit findings. It also uses the RBA’s Validated Audit Process (VAP), which includes corrective action plans with elements such as policy/procedure changes and training.
(2) The company uses the RBA’s VAP, which includes closure audits on priority issues such as forced labor or bonded labor. Intel states that it monitors progress until the issues are resolved. It also states that it meets with suppliers to validate prevention practices. 
(3) The company reports that when suppliers are not sufficiently implementing corrective actions, or their actions do not result in sustainable change, it works with the supplier to implement a "get well action plan". It additionally states that if satisfactory progress is not made, it is prepared to take further action "such as not awarding new business until issues are resolved, placing the supplier on a 'conditional use' status, or ending the supplier relationship." Intel states that it's Supply Chain Sustainability Management Review Committee reviews the action plans quarterly. 
(4) Intel discloses that at one supplier that employed a large number of foreign migrant workers, it found that fees had been paid, contracts were not in workers native language, and workers were paying ongoing fees equal to 7% or more of their monthly pay for certain services. It states that after a number of meetings the supplier agreed to address the issues and they collaborated on a detailed corrective action plan, tracked its progress, and verified that the violations had been corrected - including that workers were being repaid for fees. 
It also reports that of 48 violations identified in 2018, 16 are closed, 14 are on track, and 18 are overdue. 
The company also notes that it has spoken to workers in Malaysia, Singapore and Taiwan before and during audits, but also after audits to ensure "to ensure passports and monies were returned, contracts were corrected and living conditions have improved."</v>
          </cell>
          <cell r="EA50" t="str">
            <v>(1-3) Intel Corporation (May 2019), "Anti-slavery and human trafficking statement",
https://www.intel.com/content/www/us/en/policy/policy-human-trafficking-and-slavery.html, p. 5, 4. Accessed 1 August 2019.
(4) *"Anti-slavery and human trafficking statement", p. 4. 
* Intel (Jan 2020), "2020 Additional Disclosure," https://www.business-humanrights.org/sites/default/files/2020-01%20Additional%20Disclosure%20-%20KnowTheChain%20ICT%20benchmark%20-%20Intel%20submission.pdf, p. 10.</v>
          </cell>
          <cell r="EB50">
            <v>1</v>
          </cell>
          <cell r="EC50">
            <v>25</v>
          </cell>
          <cell r="ED50">
            <v>25</v>
          </cell>
          <cell r="EE50" t="str">
            <v>N/A</v>
          </cell>
          <cell r="EF50" t="str">
            <v>(1) The company discloses that once concerns are submitted via its ethics hotline (which anyone can use), "an objective Intel team will conduct a prompt review of the issue and take appropriate actions based on the findings." Intel further discloses that it has a "team reviews allegations made of suppliers in our supply chain. It is comprised of the Supply Chain Sustainability Director, Corporate CSR Director, Legal, and Public Relations. The team meets monthly or as needed." It further states that  complainants can check up on their report after 5-7 business days.
[Intel also discloses that in response to a grievance in 2018, it conducted an unannounced audit, and worked with the supplier on corrective action. However, no further detail is disclosed.]</v>
          </cell>
          <cell r="EG50" t="str">
            <v>(1) *Intel, "Intel Ethics and Compliance Reporting Portal," https://secure.ethicspoint.com/domain/media/en/gui/31244/index.html. Accessed 23 September 2019. 
*Intel Corporation (May 2019), "Anti-slavery and human trafficking statement",
https://www.intel.com/content/www/us/en/policy/policy-human-trafficking-and-slavery.html, p. 3. Accessed 1 August 2019.
* Intel (Jan 2020), "2020 Additional Disclosure," https://www.business-humanrights.org/sites/default/files/2020-01%20Additional%20Disclosure%20-%20KnowTheChain%20ICT%20benchmark%20-%20Intel%20submission.pdf, p. 16.</v>
          </cell>
          <cell r="EH50" t="str">
            <v>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Intel.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Intel (2019), "Corporate Responsibility Report", accessed 30 August 2019, http://csrreportbuilder.intel.com/pdfbuilder/pdfs/CSR-2018-Full-Report.pdf, p. 67.</v>
          </cell>
          <cell r="EI50">
            <v>0</v>
          </cell>
          <cell r="EJ50">
            <v>0</v>
          </cell>
          <cell r="EK50">
            <v>0</v>
          </cell>
          <cell r="EL50" t="str">
            <v>(2) Not dislosed. The company has not disclosed any steps taken to engage with the affected stakeholders, either directly, or indirectly.  
(3) Not disclosed. The company notes that "because [it] was not able to connect [its] supply chain with named suppliers, Intel did not to make a statement and instead reached out to the RBA. On 3-Jul-19 [it] talked to the RBA who noted they had been working the issue for 3 months with RBA Members who were customers." However, there is no evidence of outcomes of remediation to affected workers.
(4) Not disclosed.</v>
          </cell>
          <cell r="EM50" t="str">
            <v>* Intel (Jan 2020), "2020 Additional Disclosure," https://www.business-humanrights.org/sites/default/files/2020-01%20Additional%20Disclosure%20-%20KnowTheChain%20ICT%20benchmark%20-%20Intel%20submission.pdf, p. 16-17.</v>
          </cell>
        </row>
        <row r="51">
          <cell r="A51" t="str">
            <v>KLA Corp.</v>
          </cell>
          <cell r="B51">
            <v>17.19689</v>
          </cell>
          <cell r="C51" t="str">
            <v>United States</v>
          </cell>
          <cell r="D51" t="str">
            <v>North America</v>
          </cell>
          <cell r="E51">
            <v>2020</v>
          </cell>
          <cell r="F51" t="str">
            <v>No</v>
          </cell>
          <cell r="G51" t="str">
            <v>NAS:KLAC</v>
          </cell>
          <cell r="H51" t="str">
            <v>n/a</v>
          </cell>
          <cell r="I51" t="str">
            <v>n/a</v>
          </cell>
          <cell r="J51" t="str">
            <v>n/a</v>
          </cell>
          <cell r="K51" t="str">
            <v>n/a</v>
          </cell>
          <cell r="L51">
            <v>10</v>
          </cell>
          <cell r="M51">
            <v>10</v>
          </cell>
          <cell r="N51" t="str">
            <v>n/a</v>
          </cell>
          <cell r="O51" t="str">
            <v>n/a</v>
          </cell>
          <cell r="P51" t="str">
            <v>n/a</v>
          </cell>
          <cell r="Q51" t="str">
            <v>n/a</v>
          </cell>
          <cell r="R51" t="str">
            <v xml:space="preserve">The company uses the RBA Code as its supplier code of conduct. the code. It links to the RBA code version 6.0, which covers forced labor, child labor, and discrimination. However,  which the code limits the right to freedom of association and collective bargaining to conformance with local law. </v>
          </cell>
          <cell r="S51" t="str">
            <v>KLA Corp. (2018), "Corporate Social Responsibility Report 2018", https://www.kla-tencor.com/documents/KLA_Report_CSR_2018.pdf, p. 29.</v>
          </cell>
          <cell r="T51">
            <v>0</v>
          </cell>
          <cell r="U51">
            <v>0</v>
          </cell>
          <cell r="V51">
            <v>0</v>
          </cell>
          <cell r="W51" t="str">
            <v xml:space="preserve">(1)-(2) Not disclosed. </v>
          </cell>
          <cell r="X51" t="str">
            <v>N/A</v>
          </cell>
          <cell r="Y51" t="str">
            <v>n/a</v>
          </cell>
          <cell r="Z51" t="str">
            <v>n/a</v>
          </cell>
          <cell r="AA51" t="str">
            <v>n/a</v>
          </cell>
          <cell r="AB51" t="str">
            <v>n/a</v>
          </cell>
          <cell r="AC51" t="str">
            <v>n/a</v>
          </cell>
          <cell r="AD51" t="str">
            <v>n/a</v>
          </cell>
          <cell r="AE51">
            <v>25</v>
          </cell>
          <cell r="AF51">
            <v>0</v>
          </cell>
          <cell r="AG51">
            <v>25</v>
          </cell>
          <cell r="AH51" t="str">
            <v>(1) Not disclosed.
(2) KLA-Tencor discloses being a member of and engaging with the RBA. However, it does not disclose evidence of active engagement on forced labor or human trafficking.</v>
          </cell>
          <cell r="AI51" t="str">
            <v>*KLA Corp. (revised 2019), "Values in Action: Standards of Business Conduct", http://ir.kla-tencor.com/static-files/be9a0a53-7bb3-4ee4-a836-d7a68e9b3020, p. 29.
*KLA Corp. (2018), "Corporate Social Responsibility Report 2018", https://www.kla-tencor.com/documents/KLA_Report_CSR_2018.pdf, p. 26.</v>
          </cell>
          <cell r="AJ51">
            <v>0</v>
          </cell>
          <cell r="AK51">
            <v>0</v>
          </cell>
          <cell r="AL51" t="str">
            <v>n/a</v>
          </cell>
          <cell r="AM51" t="str">
            <v>n/a</v>
          </cell>
          <cell r="AN51">
            <v>0</v>
          </cell>
          <cell r="AO51" t="str">
            <v>(1) and (4) Not disclosed.</v>
          </cell>
          <cell r="AP51" t="str">
            <v>N/A</v>
          </cell>
          <cell r="AQ51">
            <v>0</v>
          </cell>
          <cell r="AR51">
            <v>0</v>
          </cell>
          <cell r="AS51">
            <v>0</v>
          </cell>
          <cell r="AT51" t="str">
            <v>(1) Not disclosed. KLA discloses visiting suppliers "to review their operations, SAQs [self-assessment questionnaires] and overall practices". It further discloses that it "expanded the RBA assessment of key suppliers located in high risk regions that could be susceptible to forced labor practices". However, this process does not amount to a risk assessment as it does not appear to go beyond monitoring and auditing.
(2) Not disclosed.</v>
          </cell>
          <cell r="AU51" t="str">
            <v>(1) KLA Corp. (2018), "Corporate Social Responsibility Report 2018", https://www.kla-tencor.com/documents/KLA_Report_CSR_2018.pdf, p. 29.</v>
          </cell>
          <cell r="AV51">
            <v>0</v>
          </cell>
          <cell r="AW51" t="str">
            <v>n/a</v>
          </cell>
          <cell r="AX51">
            <v>0</v>
          </cell>
          <cell r="AY51">
            <v>0</v>
          </cell>
          <cell r="AZ51" t="str">
            <v>n/a</v>
          </cell>
          <cell r="BA51" t="str">
            <v>(2) Not disclosed.
(3) Not disclosed. KLA-Tencor discloses using a "Supplier Score Card" to assess suppliers' performance on a range of issues including suppliers' social responsibility programs and programs to train employees and adherence to RBA standards. However, it is unclear whether performance impacts on procurement and awarding future business.</v>
          </cell>
          <cell r="BB51" t="str">
            <v>(1) KLA Corp. (2018), "Corporate Social Responsibility Report 2018", https://www.kla-tencor.com/documents/KLA_Report_CSR_2018.pdf, p. 29.</v>
          </cell>
          <cell r="BC51" t="str">
            <v>n/a</v>
          </cell>
          <cell r="BD51" t="str">
            <v>n/a</v>
          </cell>
          <cell r="BE51" t="str">
            <v>n/a</v>
          </cell>
          <cell r="BF51" t="str">
            <v>n/a</v>
          </cell>
          <cell r="BG51">
            <v>0</v>
          </cell>
          <cell r="BH51">
            <v>0</v>
          </cell>
          <cell r="BI51" t="str">
            <v>n/a</v>
          </cell>
          <cell r="BJ51" t="str">
            <v>n/a</v>
          </cell>
          <cell r="BK51" t="str">
            <v>Not disclosed.</v>
          </cell>
          <cell r="BL51" t="str">
            <v>N/A</v>
          </cell>
          <cell r="BM51" t="str">
            <v>n/a</v>
          </cell>
          <cell r="BN51" t="str">
            <v>n/a</v>
          </cell>
          <cell r="BO51" t="str">
            <v>n/a</v>
          </cell>
          <cell r="BP51" t="str">
            <v>n/a</v>
          </cell>
          <cell r="BQ51" t="str">
            <v>n/a</v>
          </cell>
          <cell r="BR51" t="str">
            <v>n/a</v>
          </cell>
          <cell r="BS51">
            <v>75</v>
          </cell>
          <cell r="BT51">
            <v>50</v>
          </cell>
          <cell r="BU51">
            <v>25</v>
          </cell>
          <cell r="BV51" t="str">
            <v xml:space="preserve">(1)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further evidence of this policy being implemented. </v>
          </cell>
          <cell r="BW51" t="str">
            <v>(1)-(2) KLA Corp. (2018), "Corporate Social Responsibility Report 2018", https://www.kla-tencor.com/documents/KLA_Report_CSR_2018.pdf, p. 29.</v>
          </cell>
          <cell r="BX51" t="str">
            <v>n/a</v>
          </cell>
          <cell r="BY51" t="str">
            <v>n/a</v>
          </cell>
          <cell r="BZ51" t="str">
            <v>n/a</v>
          </cell>
          <cell r="CA51" t="str">
            <v>n/a</v>
          </cell>
          <cell r="CB51" t="str">
            <v>n/a</v>
          </cell>
          <cell r="CC51" t="str">
            <v>n/a</v>
          </cell>
          <cell r="CD51" t="str">
            <v>n/a</v>
          </cell>
          <cell r="CE51" t="str">
            <v>n/a</v>
          </cell>
          <cell r="CF51" t="str">
            <v>n/a</v>
          </cell>
          <cell r="CG51" t="str">
            <v>n/a</v>
          </cell>
          <cell r="CH51" t="str">
            <v>n/a</v>
          </cell>
          <cell r="CI51" t="str">
            <v>n/a</v>
          </cell>
          <cell r="CJ51" t="str">
            <v>n/a</v>
          </cell>
          <cell r="CK51" t="str">
            <v>n/a</v>
          </cell>
          <cell r="CL51" t="str">
            <v>n/a</v>
          </cell>
          <cell r="CM51" t="str">
            <v>n/a</v>
          </cell>
          <cell r="CN51" t="str">
            <v>n/a</v>
          </cell>
          <cell r="CO51" t="str">
            <v>n/a</v>
          </cell>
          <cell r="CP51">
            <v>0</v>
          </cell>
          <cell r="CQ51">
            <v>0</v>
          </cell>
          <cell r="CR51" t="str">
            <v>n/a</v>
          </cell>
          <cell r="CS51" t="str">
            <v>n/a</v>
          </cell>
          <cell r="CT51">
            <v>0</v>
          </cell>
          <cell r="CU51" t="str">
            <v xml:space="preserve">(1) and (4) Not disclosed. </v>
          </cell>
          <cell r="CV51" t="str">
            <v>N/A</v>
          </cell>
          <cell r="CW51">
            <v>10</v>
          </cell>
          <cell r="CX51">
            <v>10</v>
          </cell>
          <cell r="CY51" t="str">
            <v>n/a</v>
          </cell>
          <cell r="CZ51" t="str">
            <v>n/a</v>
          </cell>
          <cell r="DA51">
            <v>0</v>
          </cell>
          <cell r="DB51" t="str">
            <v>n/a</v>
          </cell>
          <cell r="DC51" t="str">
            <v>(1) The company uses the RBA Code version 6.0 as its supplier code of conduct (see 1.2(1)), which requires suppliers to provide an effective grievance mechanism allowing workers to report violations against the code. However, no mechanism seems to be available for worker representatives, such as unions or local NGOs, to report labor rights violations.
[KLA-Tencor also discloses having a grievance mechanism. However, it is only available to employees of the company and not to suppliers' workers or their legitimate representatives.]
(4) Not disclosed.</v>
          </cell>
          <cell r="DD51" t="str">
            <v>(1) *KLA Corp. (2018), "Corporate Social Responsibility Report 2018", https://www.kla-tencor.com/documents/KLA_Report_CSR_2018.pdf, p. 29.
*KLA Corp. (undated), "KLA EthicsPoint Portal", https://secure.ethicspoint.com/domain/media/en/gui/22073/index.html. Accessed 18 October 2019.</v>
          </cell>
          <cell r="DE51" t="str">
            <v>n/a</v>
          </cell>
          <cell r="DF51" t="str">
            <v>n/a</v>
          </cell>
          <cell r="DG51" t="str">
            <v>n/a</v>
          </cell>
          <cell r="DH51" t="str">
            <v>n/a</v>
          </cell>
          <cell r="DI51" t="str">
            <v>n/a</v>
          </cell>
          <cell r="DJ51" t="str">
            <v>n/a</v>
          </cell>
          <cell r="DK51" t="str">
            <v>n/a</v>
          </cell>
          <cell r="DL51" t="str">
            <v>n/a</v>
          </cell>
          <cell r="DM51" t="str">
            <v>n/a</v>
          </cell>
          <cell r="DN51" t="str">
            <v>n/a</v>
          </cell>
          <cell r="DO51" t="str">
            <v>n/a</v>
          </cell>
          <cell r="DP51" t="str">
            <v>n/a</v>
          </cell>
          <cell r="DQ51" t="str">
            <v>n/a</v>
          </cell>
          <cell r="DR51" t="str">
            <v>n/a</v>
          </cell>
          <cell r="DS51" t="str">
            <v>n/a</v>
          </cell>
          <cell r="DT51" t="str">
            <v>n/a</v>
          </cell>
          <cell r="DU51" t="str">
            <v>n/a</v>
          </cell>
          <cell r="DV51" t="str">
            <v>n/a</v>
          </cell>
          <cell r="DW51" t="str">
            <v>n/a</v>
          </cell>
          <cell r="DX51" t="str">
            <v>n/a</v>
          </cell>
          <cell r="DY51" t="str">
            <v>n/a</v>
          </cell>
          <cell r="DZ51" t="str">
            <v>n/a</v>
          </cell>
          <cell r="EA51" t="str">
            <v>n/a</v>
          </cell>
          <cell r="EB51">
            <v>0</v>
          </cell>
          <cell r="EC51">
            <v>0</v>
          </cell>
          <cell r="ED51">
            <v>0</v>
          </cell>
          <cell r="EE51">
            <v>0</v>
          </cell>
          <cell r="EF51" t="str">
            <v>(1) Not disclosed. KLA-Tencor discloses requiring its suppliers to have have management systems in place that implement corrective actions. However, it does not disclose a process for responding to potential complaints and/or reported violations of policies, brought by supply chain workers, their representatives, or external investations (beyond audits).
(2) Not disclosed.</v>
          </cell>
          <cell r="EG51" t="str">
            <v>KLA Corp. (2018), "Corporate Social Responsibility Report 2018", https://www.kla-tencor.com/documents/KLA_Report_CSR_2018.pdf, p. 26.</v>
          </cell>
          <cell r="EH51" t="str">
            <v>N/A</v>
          </cell>
          <cell r="EI51" t="str">
            <v>N/A</v>
          </cell>
          <cell r="EJ51" t="str">
            <v>N/A</v>
          </cell>
          <cell r="EK51" t="str">
            <v>N/A</v>
          </cell>
          <cell r="EL51" t="str">
            <v>N/A</v>
          </cell>
          <cell r="EM51" t="str">
            <v>N/A</v>
          </cell>
        </row>
        <row r="52">
          <cell r="A52" t="str">
            <v>Lam Research Corp.</v>
          </cell>
          <cell r="B52">
            <v>31.208659999999998</v>
          </cell>
          <cell r="C52" t="str">
            <v>United States</v>
          </cell>
          <cell r="D52" t="str">
            <v>North America</v>
          </cell>
          <cell r="E52">
            <v>2018</v>
          </cell>
          <cell r="F52" t="str">
            <v>Yes</v>
          </cell>
          <cell r="G52" t="str">
            <v>NAS:LRCX</v>
          </cell>
          <cell r="H52">
            <v>100</v>
          </cell>
          <cell r="I52">
            <v>100</v>
          </cell>
          <cell r="J52" t="str">
            <v>Lam Research states that it "supports" freely chosen employment, humane treatment of employees, non-discrimination, and freedom of association. The company is also an RBA Affiliate, and as such, publicly commits to the RBA code, which addresses forced labor in its own operations and supply chains.</v>
          </cell>
          <cell r="K52" t="str">
            <v xml:space="preserve">*Lam Research (6 September 2019), "Slavery and Human Trafficking Statement", https://www.lamresearch.com/wp-content/uploads/2019/09/Metryx-SARL-FY2018-Signed.pdf.
*Lam Research (undated), "Supply Chain", https://www.lamresearch.com/company/corporate-social-responsibility/supply-chain/. Accessed 11 September 2019. </v>
          </cell>
          <cell r="L52">
            <v>60</v>
          </cell>
          <cell r="M52">
            <v>10</v>
          </cell>
          <cell r="N52">
            <v>20</v>
          </cell>
          <cell r="O52">
            <v>20</v>
          </cell>
          <cell r="P52">
            <v>0</v>
          </cell>
          <cell r="Q52">
            <v>10</v>
          </cell>
          <cell r="R52" t="str">
            <v>(1) The company uses the RBA Code (version 6.0) as its supplier code of conduct, which covers forced labor, child labor, and discrimination. However, the code limits the right to freedom of association and collective bargaining to conformance with local law.
(2) Yes (Homepage &gt; Supply Chain (Company dropdown menu) &gt; Supplier Code of Conduct &gt; RBA Code of Conduct). 
(3) The company uses the RBA Code of Conduct, which is reviewed every three years and includes input from RBA members and external stakeholders, as its supplier code of conduct. It also states that its Supplier Code of Conduct which incorporates the RBA Code of Conduct "is reviewed regularly and updated with feedback from external stakeholders by the RBA".
(4) Not disclosed. Lam Research states that its Supplier Code of Conduct is communicated to its top direct suppliers through its supplier portal "where it is accessible at any time". However, it does not disclose active efforts to communicate the policy to suppliers such as providing training on its supply chain policy that addresses forced labor or requiring suppliers to sign a compliance pledge every year.
(5) The company states that it is "committed to progressively applying the RBA Code of Conduct to suppliers and to encouraging and supporting suppliers to do the same". However, this is not a requirement for suppliers.</v>
          </cell>
          <cell r="S52" t="str">
            <v xml:space="preserve">(1)-(5) Lam Research (undated), "Supply Chain", https://www.lamresearch.com/company/corporate-social-responsibility/supply-chain/. Accessed 4 February 2020. </v>
          </cell>
          <cell r="T52">
            <v>0</v>
          </cell>
          <cell r="U52">
            <v>0</v>
          </cell>
          <cell r="V52">
            <v>0</v>
          </cell>
          <cell r="W52" t="str">
            <v xml:space="preserve">(1) Not disclosed. Lam Research states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 It discloses that oversight for this program "requires an internal cross-functional team." However, it does not disclose further details on this responsibility and it does not specify that this includes responsibility for the day-to-day implementation of its supplier code of conduct (beyond the pilot project). 
(2) Not disclosed. </v>
          </cell>
          <cell r="X52" t="str">
            <v xml:space="preserve">(1)-(2)*Lam Research (undated), "Company Overview", https://www.lamresearch.com/company/company-overview/#board-of-directors. Accessed 11 September 2019. 
*Lam Research (2018), "Lam Research Corporate Social Responsibility Report", https://www.lamresearch.com/wp-content/uploads/2019/09/Lam-Research-Corporate-Social-Responsibility-Report-2018.pdf, p. 10. </v>
          </cell>
          <cell r="Y52">
            <v>30</v>
          </cell>
          <cell r="Z52">
            <v>30</v>
          </cell>
          <cell r="AA52">
            <v>0</v>
          </cell>
          <cell r="AB52">
            <v>0</v>
          </cell>
          <cell r="AC52" t="str">
            <v xml:space="preserve">(1) The company states that it has in place a mandatory web-based human trafficking and anti-slavery training for all global operations and supply chain management. [The company also states that in 2018 it provided ethics training by the institute of Supply Management (ISM) to over 300 supply chain employees but it does not disclose whether forced labor and human trafficking were topics covered in this particular training.] 
(2) Not disclosed. It also states that, “ethics and compliance training ensures that employees and key suppliers are informed about their ethical responsibilities and are held accountable”. However, it does not disclose whether this includes training specific to forced labor or human trafficking.
(3) Not disclosed.  </v>
          </cell>
          <cell r="AD52" t="str">
            <v xml:space="preserve">(1)-(3) Lam Research (2018), "Lam Research Corporate Social Responsibility Report", https://www.lamresearch.com/wp-content/uploads/2019/09/Lam-Research-Corporate-Social-Responsibility-Report-2018.pdf, p. 9-10. </v>
          </cell>
          <cell r="AE52">
            <v>25</v>
          </cell>
          <cell r="AF52">
            <v>0</v>
          </cell>
          <cell r="AG52">
            <v>25</v>
          </cell>
          <cell r="AH52" t="str">
            <v>(1) Not disclosed.
(2) The company discloses participating in working groups and engaging with organizations “to review best practices regarding contractors/migrant workers, human rights, cyber security, supplier diversity, and workplace inclusion and diversity". It does not specify what these working groups are. It also states on its Supply Chain page that it participates in the Silicon Valley Conflict Minerals &amp; Human Trafficking Forum [a regular convention of high-tech companies collaborating on approaches to due diligence in conflict minerals sourcing and, as of lately, also human trafficking]. Lam further notes that it is an "active member of the Responsible Business Alliance (RBA)... and Responsible Labor Initiative (RLI)." However it does not disclose active participation in the RBA.</v>
          </cell>
          <cell r="AI52" t="str">
            <v>(1)-(2)*Lam Research (2018), "Lam Research Corporate Social Responsibility Report", https://www.lamresearch.com/wp-content/uploads/2019/09/Lam-Research-Corporate-Social-Responsibility-Report-2018.pdf, p. 6.
*Lam Research (undated), "Supply Chain", https://www.lamresearch.com/company/corporate-social-responsibility/supply-chain/. Accessed 4 February 2020. 
*Lam Research (2018), "Additional Disclosure", https://business-humanrights.org/sites/default/files/KnowTheChain%20-%20ICT%20Sector%20Engagement%20Questions_Lam%20Research.pdf.</v>
          </cell>
          <cell r="AJ52">
            <v>37.5</v>
          </cell>
          <cell r="AK52">
            <v>0</v>
          </cell>
          <cell r="AL52">
            <v>25</v>
          </cell>
          <cell r="AM52">
            <v>12.5</v>
          </cell>
          <cell r="AN52">
            <v>0</v>
          </cell>
          <cell r="AO52" t="str">
            <v>(1) Not disclosed.
(2) The company states that it uses the framework provided by the OECD Due Diligence Guidance for Responsible Supply Chains of Minerals from Conflict Affected and High-Risk Areas. In its Specialized Disclosure Report it discloses a list of smelters and refiners, including names and countries, of 3TG that are potentially used in its supply chains.
(3)  It states that it conducted a reasonable country of origin enquiry. It discloses that it uses the Responsible Minerals Initiative ("RMI") Conflict Minerals Reporting Template. It also states that it requires its suppliers to source conflict-free raw materials in accordance with the Responsible Minerals Assurance Process (RMAP). However, it does not disclose the list of potential countries resulting from this enquiry or further detail on this tracing process. 
(4) Not disclosed.</v>
          </cell>
          <cell r="AP52" t="str">
            <v xml:space="preserve">(1)-(4) *Lam Research (31 May 2019), "Specialized Disclosure Report", https://investor.lamresearch.com/static-files/360b9f58-869f-4250-89d2-a86db7b823ab.
*Lam Research (undated), "Supply Chain", https://www.lamresearch.com/company/corporate-social-responsibility/supply-chain/. Accessed 11 September 2019. </v>
          </cell>
          <cell r="AQ52">
            <v>0</v>
          </cell>
          <cell r="AR52">
            <v>0</v>
          </cell>
          <cell r="AS52">
            <v>0</v>
          </cell>
          <cell r="AT52" t="str">
            <v>(1)-(2) Not disclosed.</v>
          </cell>
          <cell r="AU52" t="str">
            <v>(1) Lam Research (6 September 2019), "Slavery and Human Trafficking Statement", https://www.lamresearch.com/wp-content/uploads/2019/09/Metryx-SARL-FY2018-Signed.pdf.
(2) Lam Research (2018), "Lam Research Corporate Social Responsibility Report", https://www.lamresearch.com/wp-content/uploads/2019/09/Lam-Research-Corporate-Social-Responsibility-Report-2018.pdf, p. 10</v>
          </cell>
          <cell r="AV52">
            <v>12.5</v>
          </cell>
          <cell r="AW52">
            <v>12.5</v>
          </cell>
          <cell r="AX52">
            <v>0</v>
          </cell>
          <cell r="AY52">
            <v>0</v>
          </cell>
          <cell r="AZ52">
            <v>0</v>
          </cell>
          <cell r="BA52" t="str">
            <v>(1) The company states that its due diligence process is based on the OECD Due Diligence Guidance and that it uses the Responsible Minerals Initiative ("RMI") Conflict Minerals Reporting Template and requires its suppliers to source conflict-free raw materials in accordance with the Responsible Minerals Assurance Process. It does not disclose the steps it is taking toward responsible raw materials sourcing outside of this.
(2) Not disclosed.
(3) Not disclosed. While the company refers to supplier performance scorecards, it does not disclose that this includes details of supplier performance on forced labor-related issues and whether this would directly influence procurement relationships.
(4) Not disclosed.</v>
          </cell>
          <cell r="BB52" t="str">
            <v xml:space="preserve">(1) Lam Research (31 May 2019), "Specialized Disclosure Report", https://investor.lamresearch.com/static-files/360b9f58-869f-4250-89d2-a86db7b823ab, pp. 5 and 7.
(3) Lam Research (2018), "Lam Research Corporate Social Responsibility Report", https://www.lamresearch.com/wp-content/uploads/2019/09/Lam-Research-Corporate-Social-Responsibility-Report-2018.pdf, p. 10. </v>
          </cell>
          <cell r="BC52">
            <v>50</v>
          </cell>
          <cell r="BD52">
            <v>50</v>
          </cell>
          <cell r="BE52" t="str">
            <v>Lam Research states that in order to verify prospective first tier suppliers it “requires all new direct materials suppliers, as part of the supplier screening process, to provide a completed written certification that addresses risks of human trafficking and slavery”. However, it neither provides further details nor outcomes.</v>
          </cell>
          <cell r="BF52" t="str">
            <v xml:space="preserve">*Lam Research (undated), "Supply Chain", https://www.lamresearch.com/company/corporate-social-responsibility/supply-chain/. Accessed 11 September 2019. </v>
          </cell>
          <cell r="BG52">
            <v>0</v>
          </cell>
          <cell r="BH52">
            <v>0</v>
          </cell>
          <cell r="BI52">
            <v>0</v>
          </cell>
          <cell r="BJ52">
            <v>0</v>
          </cell>
          <cell r="BK52" t="str">
            <v xml:space="preserve">(1)-(3) Not disclosed. </v>
          </cell>
          <cell r="BL52" t="str">
            <v>(1)-(3)*Lam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v>
          </cell>
          <cell r="BM52">
            <v>0</v>
          </cell>
          <cell r="BN52">
            <v>0</v>
          </cell>
          <cell r="BO52">
            <v>0</v>
          </cell>
          <cell r="BP52">
            <v>0</v>
          </cell>
          <cell r="BQ52" t="str">
            <v>(1)-(3) Not disclosed.</v>
          </cell>
          <cell r="BR52" t="str">
            <v>(1)-(3)*Lam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v>
          </cell>
          <cell r="BS52">
            <v>75</v>
          </cell>
          <cell r="BT52">
            <v>50</v>
          </cell>
          <cell r="BU52">
            <v>25</v>
          </cell>
          <cell r="BV52" t="str">
            <v>(1) The company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disclose evidence of implementation of this policy.</v>
          </cell>
          <cell r="BW52" t="str">
            <v>(1)-(2) Lam Research (1 August 2019), "Global Supplier Code of Conduct", https://www.lamresearch.com/wp-content/uploads/2019/04/2019-01-24-Global-Supplier-Code-of-Conduct.pdf.</v>
          </cell>
          <cell r="BX52">
            <v>0</v>
          </cell>
          <cell r="BY52">
            <v>0</v>
          </cell>
          <cell r="BZ52">
            <v>0</v>
          </cell>
          <cell r="CA52" t="str">
            <v>(1) Not disclosed.
(2) Not disclosed. It discloses that in 2018 it participated in a pilot program “to ensure the human rights of contract, migrant and temporary workers of our suppliers that are located in high risk geographies. This new program requires a comprehensive policy that prohibits forced and bonded labor; it includes such topics as freedom of movement, fees, voluntary separation, and humane work conditions.” The company does not disclose further detail on this program.</v>
          </cell>
          <cell r="CB52" t="str">
            <v>(1)-(2)*Lam Research (6 September 2019), "Slavery and Human Trafficking Statement", https://www.lamresearch.com/wp-content/uploads/2019/09/Metryx-SARL-FY2018-Signed.pdf.
*Lam Research (1 August 2019), "Global Supplier Code of Conduct", https://www.lamresearch.com/wp-content/uploads/2019/04/2019-01-24-Global-Supplier-Code-of-Conduct.pdf.</v>
          </cell>
          <cell r="CC52">
            <v>30</v>
          </cell>
          <cell r="CD52">
            <v>15</v>
          </cell>
          <cell r="CE52">
            <v>15</v>
          </cell>
          <cell r="CF52">
            <v>0</v>
          </cell>
          <cell r="CG52" t="str">
            <v xml:space="preserve">(1) The company uses the RBA Code (version 6.0), which requires that workers be provided with a written employment agreement in their native language prior to the worker departing from his or her country of origin. However, it does not demonstrate evidence of how it implements this policy.
(2) The company uses the RBA Code (version 6.0), which prohibits passport retention and restrictions on workers’ freedom of movement. It does not disclose evidence as to how it implements this policy provision. [Lam Research states that in 2018 it participated in a pilot program “to ensure the human rights of contract, migrant and temporary workers of our suppliers that are located in high risk geographies” and that it includes a comprehensive policy that prohibits forced labor. It states that this policy covered freedom of movement, fees, voluntary separation and humane work conditions. It does not describe how the program addresses passport retention.]
(3) Not disclosed. 
</v>
          </cell>
          <cell r="CH52" t="str">
            <v xml:space="preserve">(1)-(3) Lam Research (2018), "Lam Research Corporate Social Responsibility Report", https://www.lamresearch.com/wp-content/uploads/2019/09/Lam-Research-Corporate-Social-Responsibility-Report-2018.pdf, p. 10. </v>
          </cell>
          <cell r="CI52">
            <v>12.5</v>
          </cell>
          <cell r="CJ52">
            <v>12.5</v>
          </cell>
          <cell r="CK52">
            <v>0</v>
          </cell>
          <cell r="CL52">
            <v>0</v>
          </cell>
          <cell r="CM52">
            <v>0</v>
          </cell>
          <cell r="CN52" t="str">
            <v>(1) The company uses the RBA code version 6.0, which requires the supplier to communicate its “policies, practices, expectations and performance to workers” and other stakeholders. No further detail is disclosed, such as whether this must include training for workers.
(2)-(4) Not disclosed.</v>
          </cell>
          <cell r="CO52" t="str">
            <v xml:space="preserve">(1)-(4) *Lam Research (1 August 2019), "Global Supplier Code of Conduct", https://www.lamresearch.com/wp-content/uploads/2019/04/2019-01-24-Global-Supplier-Code-of-Conduct.pdf
*Lam Research (2018), "Lam Research Corporate Social Responsibility Report", https://www.lamresearch.com/wp-content/uploads/2019/09/Lam-Research-Corporate-Social-Responsibility-Report-2018.pdf. </v>
          </cell>
          <cell r="CP52">
            <v>0</v>
          </cell>
          <cell r="CQ52">
            <v>0</v>
          </cell>
          <cell r="CR52">
            <v>0</v>
          </cell>
          <cell r="CS52">
            <v>0</v>
          </cell>
          <cell r="CT52">
            <v>0</v>
          </cell>
          <cell r="CU52" t="str">
            <v>(1)-(4) Not disclosed.</v>
          </cell>
          <cell r="CV52" t="str">
            <v xml:space="preserve">(1)-(4) Lam Research (2018), "Lam Research Corporate Social Responsibility Report", https://www.lamresearch.com/wp-content/uploads/2019/09/Lam-Research-Corporate-Social-Responsibility-Report-2018.pdf. </v>
          </cell>
          <cell r="CW52">
            <v>0</v>
          </cell>
          <cell r="CX52">
            <v>0</v>
          </cell>
          <cell r="CY52">
            <v>0</v>
          </cell>
          <cell r="CZ52">
            <v>0</v>
          </cell>
          <cell r="DA52">
            <v>0</v>
          </cell>
          <cell r="DB52">
            <v>0</v>
          </cell>
          <cell r="DC52" t="str">
            <v>(1) Not disclosed. The company discloses that concerns relating to ethics violations can be reported through its Ethics and Compliance email address or sent anonymously through its third-party EthicsPoint Helpline. It states on the EthicsPoint page that "anyone may report a concern related to potential misconduct involving Lam". However, the mechanism itself does not allow for the reporting of grievances related to supply chain labor.
(2)-(3) Not disclosed.
(4) Not disclosed. The company discloses that results on its Ethics and Compliance Helpline, as well as investigations and trends, are reported quarterly to its Board of Directors. However it does not appear to disclose this information.
(5) Not disclosed. Lam Research's EthicsLine is publicly available and it states that "anyone may report a concern related to potential misconduct involving Lam including, without limitation employees, contractors, suppliers and customers". However it does not disclose evidence that the mechanism is available and used by workers below the first tier in its supply chains.</v>
          </cell>
          <cell r="DD52" t="str">
            <v>(1)*Lam Research (2018), "Lam Research Corporate Social Responsibility Report", https://www.lamresearch.com/wp-content/uploads/2019/09/Lam-Research-Corporate-Social-Responsibility-Report-2018.pdf, p. 9. 
*Lam Research (undated), "Global Standards of Business Conduct", https://investor.lamresearch.com/static-files/215ed252-5e75-4615-ba31-dc4be5f177f6, p. 3. 
*Lam Research, "EthicsPoint", https://secure.ethicspoint.com/domain/media/en/gui/35911/index.html. Accessed 4 February 2020. 
(4) "Lam Research Corporate Social Responsibility Report", p. 9.
(5)*"EthicsPoint".
*Lam Research (2019), "2019 Additional Disclosure", https://www.business-humanrights.org/sites/default/files/KTC%202020%20ICT%20benchmark%20-%20Additional%20Disclosure%20-%20Lam%20Research.pdf, p. 6.</v>
          </cell>
          <cell r="DE52">
            <v>10</v>
          </cell>
          <cell r="DF52">
            <v>10</v>
          </cell>
          <cell r="DG52">
            <v>0</v>
          </cell>
          <cell r="DH52">
            <v>0</v>
          </cell>
          <cell r="DI52">
            <v>0</v>
          </cell>
          <cell r="DJ52">
            <v>0</v>
          </cell>
          <cell r="DK52" t="str">
            <v>We periodically audit major direct product supplier operations, including to address the risks of human trafficking and slavery in our supply chain.
(1) The company states that during the last fiscal year its audits were announced but that it reserves the right to conduct unannounced audits. However, it is not clear whether unannounced audits have been undertaken.
(2)-(5) Not disclosed.</v>
          </cell>
          <cell r="DL52" t="str">
            <v>Note: Lam Research (undated), "Supply Chain", https://www.lamresearch.com/company/corporate-social-responsibility/supply-chain/. Accessed 11 September 2019. 
(1) "Supply Chain".</v>
          </cell>
          <cell r="DM52">
            <v>20</v>
          </cell>
          <cell r="DN52">
            <v>0</v>
          </cell>
          <cell r="DO52">
            <v>0</v>
          </cell>
          <cell r="DP52">
            <v>0</v>
          </cell>
          <cell r="DQ52">
            <v>20</v>
          </cell>
          <cell r="DR52">
            <v>0</v>
          </cell>
          <cell r="DS52" t="str">
            <v>(1) Not disclosed. Lam Research discloses in its Slavery and Human Trafficking Statement that it periodically audits its “major direct product supplier operations”. It also states in its CSR report that the facilities of its “top spend suppliers” are audited by in-house personnel. However it does not disclose a percentage of overall suppliers audited.
(2) Not disclosed. The company discloses that in 2018, all of its audits were announced.
(3) Not disclosed.
(4) The company discloses on its Supply Chain page that in the last financial year it has implemented annual training for front-line employees and managers with direct responsibility for supply chain management and onsite audits on identifying risks of forced labor and human trafficking. It also states that audits are at times conducted in conjunction with third parties.
(5) Not disclosed.</v>
          </cell>
          <cell r="DT52" t="str">
            <v>(1)-(5)*Lam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10.</v>
          </cell>
          <cell r="DU52">
            <v>12.5</v>
          </cell>
          <cell r="DV52">
            <v>12.5</v>
          </cell>
          <cell r="DW52">
            <v>0</v>
          </cell>
          <cell r="DX52">
            <v>0</v>
          </cell>
          <cell r="DY52">
            <v>0</v>
          </cell>
          <cell r="DZ52" t="str">
            <v>(1) Lam Research discloses that its suppliers who fail to comply with its policies, “are subject to corrective action," but does not provide further detail. up to and including termination” [note KTC does not encourage termination of supplier relationships without first working with suppliers on corrective action plans]. However, it does not provide additional detail on the corrective action process itself.
(2) Not disclosed.
(3) Not disclosed. Lam Research discloses that its suppliers who fail to comply with its policies, “are subject to corrective action up to and including termination” However, it seems that the company may terminate supplier relationships where non-conformances are identified, rather than following non-compliance with corrective action plans. 
(4) Not disclosed.</v>
          </cell>
          <cell r="EA52" t="str">
            <v xml:space="preserve">(1)-(4) Lam Research (undated), "Supply Chain", https://www.lamresearch.com/company/corporate-social-responsibility/supply-chain/. Accessed 11 September 2019. </v>
          </cell>
          <cell r="EB52">
            <v>0</v>
          </cell>
          <cell r="EC52">
            <v>0</v>
          </cell>
          <cell r="ED52">
            <v>0</v>
          </cell>
          <cell r="EE52">
            <v>0</v>
          </cell>
          <cell r="EF52" t="str">
            <v>(1) Not disclosed. The company notes that its "Ethics and Compliance Helpline reporting, investigations and trends are reported quarterly to the Board of Directors." It discloses no further details, such as timeframes, engagement with affected stakeholders, responsible parties, approval procedures, etc. 
(2) Not disclosed.</v>
          </cell>
          <cell r="EG52" t="str">
            <v>(1)-(2)*Lam Research (6 September 2019), "Slavery and Human Trafficking Statement", https://www.lamresearch.com/wp-content/uploads/2019/09/Metryx-SARL-FY2018-Signed.pdf.
*Lam Research (2018), "Lam Research Corporate Social Responsibility Report", https://www.lamresearch.com/wp-content/uploads/2019/09/Lam-Research-Corporate-Social-Responsibility-Report-2018.pdf, p. 9.</v>
          </cell>
          <cell r="EH52" t="str">
            <v>N/A</v>
          </cell>
          <cell r="EI52" t="str">
            <v>N/A</v>
          </cell>
          <cell r="EJ52" t="str">
            <v>N/A</v>
          </cell>
          <cell r="EK52" t="str">
            <v>N/A</v>
          </cell>
          <cell r="EL52" t="str">
            <v>N/A</v>
          </cell>
          <cell r="EM52" t="str">
            <v>N/A</v>
          </cell>
        </row>
        <row r="53">
          <cell r="A53" t="str">
            <v>Maxim Integrated Products Inc.</v>
          </cell>
          <cell r="B53">
            <v>17.154060000000001</v>
          </cell>
          <cell r="C53" t="str">
            <v>United States</v>
          </cell>
          <cell r="D53" t="str">
            <v>North America</v>
          </cell>
          <cell r="E53">
            <v>2020</v>
          </cell>
          <cell r="F53" t="str">
            <v>No</v>
          </cell>
          <cell r="G53" t="str">
            <v>NAS:MXIM</v>
          </cell>
          <cell r="H53" t="str">
            <v>n/a</v>
          </cell>
          <cell r="I53" t="str">
            <v>n/a</v>
          </cell>
          <cell r="J53" t="str">
            <v>n/a</v>
          </cell>
          <cell r="K53" t="str">
            <v>n/a</v>
          </cell>
          <cell r="L53">
            <v>10</v>
          </cell>
          <cell r="M53">
            <v>10</v>
          </cell>
          <cell r="N53" t="str">
            <v>n/a</v>
          </cell>
          <cell r="O53" t="str">
            <v>n/a</v>
          </cell>
          <cell r="P53" t="str">
            <v>n/a</v>
          </cell>
          <cell r="Q53" t="str">
            <v>n/a</v>
          </cell>
          <cell r="R53" t="str">
            <v>(1) Maxim Integrated states that it "requires conformance with the Maxim CSR Code in contracts with its relevant suppliers." 
Regarding involuntary labor, Maxim Integrated states that "transporting, harboring, recruiting, transferring or receiving persons by means of threat, force coercion, abduction or fraud" is prohibited. The company also mentions that "workers should be free to leave work or terminate their employment with reasonable notice." Further, Maxim Integrated states that "workers must not be required to surrender any government-issued identification, passports, or work permits as a condition of employment."
The CSR Code includes respect for human rights, and the company refers specifically to individual rights, such as child labor, involuntary labor (defined as "forced, bonded, indentured, or prison labor, slavery or trafficking of persons"), and non-discrimination. It also lists freedom of association and the right to collectively bargain, but notes that this right should be respected "as permitted by and in accordance with applicable laws and regulations." (i.e., limiting the right to adherence to local law)</v>
          </cell>
          <cell r="S53" t="str">
            <v xml:space="preserve">(1) Maxim Integrated, "Prevention of Forced Labor and Human Trafficking", https://www.maximintegrated.com/content/dam/files/aboutus/company/california-transparency-in-supply-chains-act.pdf, p. 1.
Maxim Integrated, "Code of Corporate Social Responsibility", https://www.maximintegrated.com/content/dam/files/aboutus/company/code-of-corporate-social-responsibility.pdf, p. 2. </v>
          </cell>
          <cell r="T53">
            <v>75</v>
          </cell>
          <cell r="U53">
            <v>50</v>
          </cell>
          <cell r="V53">
            <v>25</v>
          </cell>
          <cell r="W53" t="str">
            <v>(1) Maxim Integrated states that it has established the Corporate Social Responsibility Council. This entity is "responsible for implementing our [Maxim Integrated's] policies and procedures regarding socially responsible business practices, which includes the prevention of forced labor and human trafficking." The Council is also responsible  for ensuring relevant Maxim personnel and those of the company's relevant suppliers receive training on the CSR Code (which covers forced labor). The Corporate Social Responsibility Council is comprised of representatives from various functions including Environmental, Health and Safety, Human Resources, Procurement, Manufacturing, and Legal.
(2) Maxim Integrated discloses that it has established the Governance and Corporate Responsibility Committee, whose responsibilities include reviewing significant environmental and corporate social responsibility issues related to the company. The committee is required to include at least three board members. However, it is unclear whether this committee oversees supply chain policies related to forced labor and human trafficking. (The Code of Corporate Social Responsibility covers labor and human rights including  forced labor.)</v>
          </cell>
          <cell r="X53" t="str">
            <v xml:space="preserve">(1) Maxim Integrated, "Prevention of Forced Labor and Human Trafficking", https://www.maximintegrated.com/content/dam/files/aboutus/company/california-transparency-in-supply-chains-act.pdf, p. 1.
(2) Maxim Integrated (Amended 29 August 2019), "Governance and Corporate Responsibility Committee Charter", https://s21.q4cdn.com/176677460/files/doc_downloads/gov_doc/2019/09/v2/Governance-and-Corporate-Responsibility-Committee-Charter-amended-August-29-2019.pdf, p. 1-2. </v>
          </cell>
          <cell r="Y53" t="str">
            <v>n/a</v>
          </cell>
          <cell r="Z53" t="str">
            <v>n/a</v>
          </cell>
          <cell r="AA53" t="str">
            <v>n/a</v>
          </cell>
          <cell r="AB53" t="str">
            <v>n/a</v>
          </cell>
          <cell r="AC53" t="str">
            <v>n/a</v>
          </cell>
          <cell r="AD53" t="str">
            <v>n/a</v>
          </cell>
          <cell r="AE53">
            <v>0</v>
          </cell>
          <cell r="AF53">
            <v>0</v>
          </cell>
          <cell r="AG53">
            <v>0</v>
          </cell>
          <cell r="AH53" t="str">
            <v xml:space="preserve">(1) Not disclosed. Under GRI reporting, Maxim Integrated mentions that stakeholders, which include societies and communities in which they operate, trade associations, and government and regulatory agencies, have raised issues around supplier management, human rights, and workers rights. However, the company does not disclose the identity of specific stakeholders or issues raised by them (i.e. whether these issues are related to forced labor and human trafficking in its supply chain). 
(2) Not disclosed. Maxim Integrated states that it supports the RBA mission by "undergoing rigorous RBA on-site audits and completing the RBA corporate and facility Self-Assessment Questionnaires." It publishes its data via the RBA-Online tool. It also hires the EICC to conduct  on-site audits at relevant manufacturing facilities regarding adherence to the EICC Code of Conduct. However, Maxim is not listed as a member of RBA. It also does not disclose other examples of participating in multi-stakeholder or industry initiatives focused on eradicating forced labor and human trafficking. </v>
          </cell>
          <cell r="AI53" t="str">
            <v xml:space="preserve">
(1) Maxim Integrated (Feburary 2019), "2019 Corporate Responsibility Report", https://s21.q4cdn.com/176677460/files/doc_downloads/2019/2019-Maxim-Corporate-Responsibility-Report.pdf, p. 37.
(2) Maxim Integrated, "Partnerships with Suppliers", https://investor.maximintegrated.com/corporate-responsibility/default.aspx. Accessed 30 September 2019. 
RBA, "Members", http://www.responsiblebusiness.org/about/members/. Accessed 14 October 2019. </v>
          </cell>
          <cell r="AJ53">
            <v>0</v>
          </cell>
          <cell r="AK53">
            <v>0</v>
          </cell>
          <cell r="AL53" t="str">
            <v>n/a</v>
          </cell>
          <cell r="AM53" t="str">
            <v>n/a</v>
          </cell>
          <cell r="AN53">
            <v>0</v>
          </cell>
          <cell r="AO53" t="str">
            <v xml:space="preserve">(1) Not disclosed. Maxim Integrated mentions that it sources raw materials from approximately 50 suppliers located in North America, Europe, and Asia. However, it does not provide further details about its suppliers. 
(4) Not disclosed. Maxim Integrated discloses overall number of suppliers and their general location (see comment above) but does not provide details on its suppliers' workforce. </v>
          </cell>
          <cell r="AP53" t="str">
            <v xml:space="preserve">Maxim Integrated, "2019 Corporate Responsibility Report", https://s21.q4cdn.com/176677460/files/doc_downloads/2019/2019-Maxim-Corporate-Responsibility-Report.pdf, p. 36. </v>
          </cell>
          <cell r="AQ53">
            <v>0</v>
          </cell>
          <cell r="AR53">
            <v>0</v>
          </cell>
          <cell r="AS53">
            <v>0</v>
          </cell>
          <cell r="AT53" t="str">
            <v xml:space="preserve">(1) Not disclosed. Maxim Integrated conducts EICC self-assessment questionnaires (SAQ) for relevant facilities on an annual basis. It asks suppliers to share their SAQ results. It also hires the EICC to conduct  on-site audits at relevant manufacturing facilities regarding adherence to the EICC Code of Conduct. However, it does not describe a broader approach to assessing forced labor risks across its supply chains, beyond individual supplier assessments. 
(2) Not disclosed. Maxim Integrated also does not provide details on forced labor risks in different tiers of its supply chain. </v>
          </cell>
          <cell r="AU53" t="str">
            <v>(1) Maxim Integrated, "Prevention of Forced Labor and Human Trafficking", https://www.maximintegrated.com/content/dam/files/aboutus/company/california-transparency-in-supply-chains-act.pdf, p. 1.</v>
          </cell>
          <cell r="AV53">
            <v>0</v>
          </cell>
          <cell r="AW53" t="str">
            <v>n/a</v>
          </cell>
          <cell r="AX53">
            <v>0</v>
          </cell>
          <cell r="AY53">
            <v>0</v>
          </cell>
          <cell r="AZ53" t="str">
            <v>n/a</v>
          </cell>
          <cell r="BA53" t="str">
            <v xml:space="preserve">(2) Not disclosed. Maxim Integrated states that it requires suppliers to comply with its Code of Corporate Responsibility and Code of Conduct and Ethics, but it does not mention specific responsible purchasing practices, such as planning and forecasting. 
(3) Not disclosed. Maxim Integrated also does not disclose  information on procurement incentives to first-tier suppliers. </v>
          </cell>
          <cell r="BB53" t="str">
            <v>(2)-(3) Maxim Integrated, "Partnerships with Suppliers", https://www.maximintegrated.com/en/company/corporate-responsibility/suppliers/index.cfm. Accessed 14 October 2019.</v>
          </cell>
          <cell r="BC53" t="str">
            <v>n/a</v>
          </cell>
          <cell r="BD53" t="str">
            <v>n/a</v>
          </cell>
          <cell r="BE53" t="str">
            <v>n/a</v>
          </cell>
          <cell r="BF53" t="str">
            <v>n/a</v>
          </cell>
          <cell r="BG53">
            <v>15</v>
          </cell>
          <cell r="BH53">
            <v>15</v>
          </cell>
          <cell r="BI53" t="str">
            <v>n/a</v>
          </cell>
          <cell r="BJ53" t="str">
            <v>n/a</v>
          </cell>
          <cell r="BK53" t="str">
            <v xml:space="preserve">(1) Maxim Integrated states that it "requires conformance with the Maxim CSR Code in contracts with its relevant suppliers." The CSR Code refers to freedom of association, elimination of forced and compulsory labor, child labor, and discrimination, but limits the right to freedom of association and collective bargaining to adherence to local law. Further, the company does not disclose the contracts or language used in contracts. </v>
          </cell>
          <cell r="BL53" t="str">
            <v xml:space="preserve">(1) Maxim Integrated, "Prevention of Forced Labor and Human Trafficking", https://www.maximintegrated.com/content/dam/files/aboutus/company/california-transparency-in-supply-chains-act.pdf, p. 1. </v>
          </cell>
          <cell r="BM53" t="str">
            <v>n/a</v>
          </cell>
          <cell r="BN53" t="str">
            <v>n/a</v>
          </cell>
          <cell r="BO53" t="str">
            <v>n/a</v>
          </cell>
          <cell r="BP53" t="str">
            <v>n/a</v>
          </cell>
          <cell r="BQ53" t="str">
            <v>n/a</v>
          </cell>
          <cell r="BR53" t="str">
            <v>n/a</v>
          </cell>
          <cell r="BS53">
            <v>25</v>
          </cell>
          <cell r="BT53">
            <v>25</v>
          </cell>
          <cell r="BU53">
            <v>0</v>
          </cell>
          <cell r="BV53" t="str">
            <v xml:space="preserve">(1) Maxim Integrated states that "workers should not be required to pay any fees to secure employment." However, it does not disclose whether the cost of recruitment should be borne by the employer. 
(2) Not disclosed. Maxim Integrated does not provide information on whether fees are reimbursed to workers and/or provides evidence of payment of recruitment-related fees by suppliers. </v>
          </cell>
          <cell r="BW53" t="str">
            <v xml:space="preserve">(1) Maxim Integrated, "Code of Corporate Social Responsibility", https://www.maximintegrated.com/content/dam/files/aboutus/company/code-of-corporate-social-responsibility.pdf, p. 1. </v>
          </cell>
          <cell r="BX53" t="str">
            <v>n/a</v>
          </cell>
          <cell r="BY53" t="str">
            <v>n/a</v>
          </cell>
          <cell r="BZ53" t="str">
            <v>n/a</v>
          </cell>
          <cell r="CA53" t="str">
            <v>n/a</v>
          </cell>
          <cell r="CB53" t="str">
            <v>n/a</v>
          </cell>
          <cell r="CC53" t="str">
            <v>n/a</v>
          </cell>
          <cell r="CD53" t="str">
            <v>n/a</v>
          </cell>
          <cell r="CE53" t="str">
            <v>n/a</v>
          </cell>
          <cell r="CF53" t="str">
            <v>n/a</v>
          </cell>
          <cell r="CG53" t="str">
            <v>n/a</v>
          </cell>
          <cell r="CH53" t="str">
            <v>n/a</v>
          </cell>
          <cell r="CI53" t="str">
            <v>n/a</v>
          </cell>
          <cell r="CJ53" t="str">
            <v>n/a</v>
          </cell>
          <cell r="CK53" t="str">
            <v>n/a</v>
          </cell>
          <cell r="CL53" t="str">
            <v>n/a</v>
          </cell>
          <cell r="CM53" t="str">
            <v>n/a</v>
          </cell>
          <cell r="CN53" t="str">
            <v>n/a</v>
          </cell>
          <cell r="CO53" t="str">
            <v>n/a</v>
          </cell>
          <cell r="CP53">
            <v>0</v>
          </cell>
          <cell r="CQ53">
            <v>0</v>
          </cell>
          <cell r="CR53" t="str">
            <v>n/a</v>
          </cell>
          <cell r="CS53" t="str">
            <v>n/a</v>
          </cell>
          <cell r="CT53">
            <v>0</v>
          </cell>
          <cell r="CU53" t="str">
            <v xml:space="preserve">(1) Not disclosed. Maxim Integrated specifically refers to respecting freedom of association in its Code of Corporate Responsibility. However, it does not disclose whether it works with independent local or global trade unions to support freedom of association in its supply chain.
(4) Not disclosed. The company also does not disclose examples of how it has improved freedom of association and/or collective bargaining for its suppliers' workers. </v>
          </cell>
          <cell r="CV53" t="str">
            <v xml:space="preserve">(1) Maxim Integrated, "Code of Corporate Social Resopnsibility", https://www.maximintegrated.com/content/dam/files/aboutus/company/code-of-corporate-social-responsibility.pdf, p. 2. </v>
          </cell>
          <cell r="CW53">
            <v>20</v>
          </cell>
          <cell r="CX53">
            <v>20</v>
          </cell>
          <cell r="CY53" t="str">
            <v>n/a</v>
          </cell>
          <cell r="CZ53" t="str">
            <v>n/a</v>
          </cell>
          <cell r="DA53">
            <v>0</v>
          </cell>
          <cell r="DB53" t="str">
            <v>n/a</v>
          </cell>
          <cell r="DC53" t="str">
            <v xml:space="preserve">(1) Maxim Integrated states that its suppliers can report concerns either directly through its Compliance Officer or anonymously through a third-party hotline. The latter is for reporting violations of its code of conduct, which covers forced labor and also applies to suppliers. While the mechanism is geared towards suppliers, it is publicly available, and as such can be used by suppliers' workers and their representatives.
(4) Not disclosed. Maxim Integrated does not provide data about the practical operation of the mechanism (i.e. number of grievances filed by supply chain workers or evaluation of mechanism). </v>
          </cell>
          <cell r="DD53" t="str">
            <v>(1) &amp; (4) Maxim Integrated (February 2019), "2019 Corporate Responsibility Report", https://s21.q4cdn.com/176677460/files/doc_downloads/2019/2019-Maxim-Corporate-Responsibility-Report.pdf, p. 14.
Maxim Integrated Ethics Point, https://secure.ethicspoint.com/domain/media/en/gui/27259/index.html. Accessed 21 October 2019.</v>
          </cell>
          <cell r="DE53" t="str">
            <v>n/a</v>
          </cell>
          <cell r="DF53" t="str">
            <v>n/a</v>
          </cell>
          <cell r="DG53" t="str">
            <v>n/a</v>
          </cell>
          <cell r="DH53" t="str">
            <v>n/a</v>
          </cell>
          <cell r="DI53" t="str">
            <v>n/a</v>
          </cell>
          <cell r="DJ53" t="str">
            <v>n/a</v>
          </cell>
          <cell r="DK53" t="str">
            <v>n/a</v>
          </cell>
          <cell r="DL53" t="str">
            <v>n/a</v>
          </cell>
          <cell r="DM53" t="str">
            <v>n/a</v>
          </cell>
          <cell r="DN53" t="str">
            <v>n/a</v>
          </cell>
          <cell r="DO53" t="str">
            <v>n/a</v>
          </cell>
          <cell r="DP53" t="str">
            <v>n/a</v>
          </cell>
          <cell r="DQ53" t="str">
            <v>n/a</v>
          </cell>
          <cell r="DR53" t="str">
            <v>n/a</v>
          </cell>
          <cell r="DS53" t="str">
            <v>n/a</v>
          </cell>
          <cell r="DT53" t="str">
            <v>n/a</v>
          </cell>
          <cell r="DU53" t="str">
            <v>n/a</v>
          </cell>
          <cell r="DV53" t="str">
            <v>n/a</v>
          </cell>
          <cell r="DW53" t="str">
            <v>n/a</v>
          </cell>
          <cell r="DX53" t="str">
            <v>n/a</v>
          </cell>
          <cell r="DY53" t="str">
            <v>n/a</v>
          </cell>
          <cell r="DZ53" t="str">
            <v>n/a</v>
          </cell>
          <cell r="EA53" t="str">
            <v>n/a</v>
          </cell>
          <cell r="EB53">
            <v>0</v>
          </cell>
          <cell r="EC53">
            <v>0</v>
          </cell>
          <cell r="ED53">
            <v>0</v>
          </cell>
          <cell r="EE53">
            <v>0</v>
          </cell>
          <cell r="EF53" t="str">
            <v xml:space="preserve">(1) Not disclosed. Maxim Integrated states that suppliers can report violations to the compliance officer or anonymously through a third-party hotline. However, the company does not disclose a process for responding to potential complaints or violations related to forced labor and human trafficking in its supply chains. 
(2) Not disclosed. Maxim Integrated does not provide examples of outcomes resulting from its remedy process. </v>
          </cell>
          <cell r="EG53" t="str">
            <v xml:space="preserve">(1)-(2) Maxim Integrated, "2019 Corporate Responsibility Report", https://s21.q4cdn.com/176677460/files/doc_downloads/2019/2019-Maxim-Corporate-Responsibility-Report.pdf, p. 14. </v>
          </cell>
          <cell r="EH53" t="str">
            <v>N/A</v>
          </cell>
          <cell r="EI53" t="str">
            <v>N/A</v>
          </cell>
          <cell r="EJ53" t="str">
            <v>N/A</v>
          </cell>
          <cell r="EK53" t="str">
            <v>N/A</v>
          </cell>
          <cell r="EL53" t="str">
            <v>N/A</v>
          </cell>
          <cell r="EM53" t="str">
            <v>N/A</v>
          </cell>
        </row>
        <row r="54">
          <cell r="A54" t="str">
            <v>Microchip Technology Inc.</v>
          </cell>
          <cell r="B54">
            <v>22.272470000000002</v>
          </cell>
          <cell r="C54" t="str">
            <v>United States</v>
          </cell>
          <cell r="D54" t="str">
            <v>North America</v>
          </cell>
          <cell r="E54">
            <v>2018</v>
          </cell>
          <cell r="F54" t="str">
            <v>Yes</v>
          </cell>
          <cell r="G54" t="str">
            <v>NAS:MCHP</v>
          </cell>
          <cell r="H54">
            <v>100</v>
          </cell>
          <cell r="I54">
            <v>100</v>
          </cell>
          <cell r="J54" t="str">
            <v xml:space="preserve">Microchip acknowledges that the greatest risk of slavery and human trafficking risks are in its supply chains. The company also reports that its requirements for suppliers include the prohibition of forced labor. </v>
          </cell>
          <cell r="K54" t="str">
            <v xml:space="preserve">Microchip, "California Transparency in Supply Chains Act and UK Modern Slavery Act disclosure statement", http://ww1.microchip.com/downloads/en/DeviceDoc/Microchip%20Slavery%20and%20Human%20Trafficking%20Statement%20for%20calendar%202017.pdf, p. 2. Accessed 12 August 2019. </v>
          </cell>
          <cell r="L54">
            <v>0</v>
          </cell>
          <cell r="M54">
            <v>0</v>
          </cell>
          <cell r="N54">
            <v>0</v>
          </cell>
          <cell r="O54">
            <v>0</v>
          </cell>
          <cell r="P54">
            <v>0</v>
          </cell>
          <cell r="Q54">
            <v>0</v>
          </cell>
          <cell r="R54" t="str">
            <v xml:space="preserve">(1) Not disclosed. Microchip discloses that it requires its suppliers to adhere to "a broad spectrum of social and environmental compliance requirements, including prohibitions on the use of forced labor and child labor" through its supplier agreements and purchase order terms and conditions. However, it does not disclose a publicly available Supplier Code of Conduct. 
The company also states that it has introduced new expectations for its major suppliers on labor and human rights, but provides no further detail. 
(2) Not disclosed. 
(3) Not disclosed. 
(4) Not disclosed. 
(5) Not disclosed. </v>
          </cell>
          <cell r="S54" t="str">
            <v>*Microchip, "California Transparency in Supply Chains Act and UK Modern Slavery Act disclosure statement", http://ww1.microchip.com/downloads/en/DeviceDoc/Microchip%20Slavery%20and%20Human%20Trafficking%20Statement%20for%20calendar%202017.pdf, p. 1. Accessed 12 August 2019. 
*Microchip (2017), "Sustainability Report", http://ww1.microchip.com/downloads/en/DeviceDoc/Sustainability%20Report%20(2017)%20(High%20Resolution).pdf, p. 5. Accessed 20 August 2019.</v>
          </cell>
          <cell r="T54">
            <v>0</v>
          </cell>
          <cell r="U54">
            <v>0</v>
          </cell>
          <cell r="V54">
            <v>0</v>
          </cell>
          <cell r="W54" t="str">
            <v xml:space="preserve">(1) Not disclosed. The company reports that it has a sustainability management team who "meet regularly to increase overall awareness of sustainability issues". However, the company does not disclose a supply chain policy addressing forced labor or human trafficking, or outline who has responsibility for such a policy. 
(2) Not disclosed. </v>
          </cell>
          <cell r="X54" t="str">
            <v xml:space="preserve">Microchip (July 2016), "Corporate Responsibility Summary", http://ww1.microchip.com/downloads/en/Market_Communication/0%20-%20Corp%20Responsibility%20Summary%2007182016.pdf, p. 3. Accessed 13 August 2019. </v>
          </cell>
          <cell r="Y54">
            <v>0</v>
          </cell>
          <cell r="Z54">
            <v>0</v>
          </cell>
          <cell r="AA54">
            <v>0</v>
          </cell>
          <cell r="AB54">
            <v>0</v>
          </cell>
          <cell r="AC54" t="str">
            <v xml:space="preserve">(1) Microchip states that it does not conduct training specifically on human trafficking and slavery. 
(2-3) Not disclosed. </v>
          </cell>
          <cell r="AD54" t="str">
            <v xml:space="preserve">Microchip, "California Transparency in Supply Chains Act and UK Modern Slavery Act disclosure statement", http://ww1.microchip.com/downloads/en/DeviceDoc/Microchip%20Slavery%20and%20Human%20Trafficking%20Statement%20for%20calendar%202017.pdf, p. 2. Accessed 12 August 2019. </v>
          </cell>
          <cell r="AE54">
            <v>25</v>
          </cell>
          <cell r="AF54">
            <v>0</v>
          </cell>
          <cell r="AG54">
            <v>25</v>
          </cell>
          <cell r="AH54" t="str">
            <v xml:space="preserve">(1) Not disclosed.
(2) Microchip discloses that it has joined the Responsible Business Alliance as of January 2020. The company does not yet report on how it actively participates in this initiative. </v>
          </cell>
          <cell r="AI54" t="str">
            <v xml:space="preserve">Microchip (January 2020), "Microchip joins Responsible Business Alliance (RBA) - the global industry coalition dedicated to corporate social responsibility," https://www.microchip.com/en/pressreleasepage/microchip-joins-responsible-business-alliance. Accessed 4 February 2020. </v>
          </cell>
          <cell r="AJ54">
            <v>50</v>
          </cell>
          <cell r="AK54">
            <v>0</v>
          </cell>
          <cell r="AL54">
            <v>25</v>
          </cell>
          <cell r="AM54">
            <v>25</v>
          </cell>
          <cell r="AN54">
            <v>0</v>
          </cell>
          <cell r="AO54" t="str">
            <v>(1) Not disclosed.
(2) Microchip discloses a list of smelters and refiners of 3TG that may be in its supply chains.
(3) The company includes a list of countries of origin for 3TG. 
(4) Not disclosed.</v>
          </cell>
          <cell r="AP54" t="str">
            <v>(2) Microchip (2019), "Specialized Disclosure Report", http://ww1.microchip.com/downloads/en/DeviceDoc/Form%20SD%20and%20CMR%20as%20filed%205-31-2019%20(Conflict%20Minerals).pdf. Accessed 20 August 2019. 
(3) Microchip (2019), "Specialized Disclosure Report", p. 61.</v>
          </cell>
          <cell r="AQ54">
            <v>0</v>
          </cell>
          <cell r="AR54">
            <v>0</v>
          </cell>
          <cell r="AS54">
            <v>0</v>
          </cell>
          <cell r="AT54" t="str">
            <v>Not disclosed.</v>
          </cell>
          <cell r="AU54" t="str">
            <v>N/A</v>
          </cell>
          <cell r="AV54">
            <v>12.5</v>
          </cell>
          <cell r="AW54">
            <v>12.5</v>
          </cell>
          <cell r="AX54">
            <v>0</v>
          </cell>
          <cell r="AY54">
            <v>0</v>
          </cell>
          <cell r="AZ54">
            <v>0</v>
          </cell>
          <cell r="BA54" t="str">
            <v>(1) Microchip reports that it is a member of the Responsible Minerals Initiative, and that it requires that only RMAP-conformant smelters or refiners be used in its supply chains. However it does not disclose any further information as to how it addresses forced labor risks at raw material level. 
(2-4) Not disclosed.</v>
          </cell>
          <cell r="BB54" t="str">
            <v xml:space="preserve">*Microchip (2019), "Specialized Disclosure Report", http://ww1.microchip.com/downloads/en/DeviceDoc/Form%20SD%20and%20CMR%20as%20filed%205-31-2019%20(Conflict%20Minerals).pdf. Accessed 20 August 2019. 
*Microchip, "Sustainability Report 2018," http://ww1.microchip.com/downloads/en/Legal_Documents/2018%20Microchip%20Sustainability%20Report.pdf, p. 31. Accessed 10 February 2020. </v>
          </cell>
          <cell r="BC54">
            <v>0</v>
          </cell>
          <cell r="BD54">
            <v>0</v>
          </cell>
          <cell r="BE54" t="str">
            <v xml:space="preserve">Not disclosed. Microchip states that suppliers' capabilities and quality standards are reviewed at the time of selection, but does not disclose whether any assessment of forced labor risks is undertaken. </v>
          </cell>
          <cell r="BF54" t="str">
            <v xml:space="preserve">Microchip, "Sustainability Report 2018," http://ww1.microchip.com/downloads/en/Legal_Documents/2018%20Microchip%20Sustainability%20Report.pdf, p. 32. Accessed 10 February 2020. </v>
          </cell>
          <cell r="BG54">
            <v>15</v>
          </cell>
          <cell r="BH54">
            <v>15</v>
          </cell>
          <cell r="BI54">
            <v>0</v>
          </cell>
          <cell r="BJ54">
            <v>0</v>
          </cell>
          <cell r="BK54" t="str">
            <v xml:space="preserve">(1) Microchip discloses that its supplier agreements and purchase order terms and conditions require its suppliers to adhere to "a broad spectrum of social and environmental compliance requirements, including prohibitions on the use of forced labor and child labor". However, the company does not disclose that this includes all ILO core labor standards, and does not disclose the contract language. 
(2) Not disclosed. 
(3) Not disclosed. </v>
          </cell>
          <cell r="BL54" t="str">
            <v xml:space="preserve">Microchip, "California Transparency in Supply Chains Act and UK Modern Slavery Act disclosure statement", http://ww1.microchip.com/downloads/en/DeviceDoc/Microchip%20Slavery%20and%20Human%20Trafficking%20Statement%20for%20calendar%202017.pdf, p.1 . Accessed 12 August 2019. </v>
          </cell>
          <cell r="BM54">
            <v>0</v>
          </cell>
          <cell r="BN54">
            <v>0</v>
          </cell>
          <cell r="BO54">
            <v>0</v>
          </cell>
          <cell r="BP54">
            <v>0</v>
          </cell>
          <cell r="BQ54" t="str">
            <v>Not disclosed.</v>
          </cell>
          <cell r="BR54" t="str">
            <v>N/A</v>
          </cell>
          <cell r="BS54">
            <v>0</v>
          </cell>
          <cell r="BT54">
            <v>0</v>
          </cell>
          <cell r="BU54">
            <v>0</v>
          </cell>
          <cell r="BV54" t="str">
            <v>Not disclosed.</v>
          </cell>
          <cell r="BW54" t="str">
            <v>N/A</v>
          </cell>
          <cell r="BX54">
            <v>0</v>
          </cell>
          <cell r="BY54">
            <v>0</v>
          </cell>
          <cell r="BZ54">
            <v>0</v>
          </cell>
          <cell r="CA54" t="str">
            <v>Not disclosed.</v>
          </cell>
          <cell r="CB54" t="str">
            <v>N/A</v>
          </cell>
          <cell r="CC54">
            <v>0</v>
          </cell>
          <cell r="CD54">
            <v>0</v>
          </cell>
          <cell r="CE54">
            <v>0</v>
          </cell>
          <cell r="CF54">
            <v>0</v>
          </cell>
          <cell r="CG54" t="str">
            <v>Not disclosed.</v>
          </cell>
          <cell r="CH54" t="str">
            <v>N/A</v>
          </cell>
          <cell r="CI54">
            <v>0</v>
          </cell>
          <cell r="CJ54">
            <v>0</v>
          </cell>
          <cell r="CK54">
            <v>0</v>
          </cell>
          <cell r="CL54">
            <v>0</v>
          </cell>
          <cell r="CM54">
            <v>0</v>
          </cell>
          <cell r="CN54" t="str">
            <v>Not disclosed.</v>
          </cell>
          <cell r="CO54" t="str">
            <v>N/A</v>
          </cell>
          <cell r="CP54">
            <v>0</v>
          </cell>
          <cell r="CQ54">
            <v>0</v>
          </cell>
          <cell r="CR54">
            <v>0</v>
          </cell>
          <cell r="CS54">
            <v>0</v>
          </cell>
          <cell r="CT54">
            <v>0</v>
          </cell>
          <cell r="CU54" t="str">
            <v>Not disclosed.</v>
          </cell>
          <cell r="CV54" t="str">
            <v>N/A</v>
          </cell>
          <cell r="CW54">
            <v>0</v>
          </cell>
          <cell r="CX54">
            <v>0</v>
          </cell>
          <cell r="CY54">
            <v>0</v>
          </cell>
          <cell r="CZ54">
            <v>0</v>
          </cell>
          <cell r="DA54">
            <v>0</v>
          </cell>
          <cell r="DB54">
            <v>0</v>
          </cell>
          <cell r="DC54" t="str">
            <v xml:space="preserve">Not disclosed.
The company reports that it has an internal complaints mechanism for employees to report violations of its code of business conduct and ethics, but discloses no other mechanism for suppliers' workers or others to report labor rights violations. </v>
          </cell>
          <cell r="DD54" t="str">
            <v xml:space="preserve">Microchip, "Corporate governance: Code of Business Conduct and Ethics", https://www.microchip.com/about-us/corporate-responsibility/ethics-conduct. Accessed 20 August 2019. </v>
          </cell>
          <cell r="DE54">
            <v>10</v>
          </cell>
          <cell r="DF54">
            <v>0</v>
          </cell>
          <cell r="DG54">
            <v>10</v>
          </cell>
          <cell r="DH54">
            <v>0</v>
          </cell>
          <cell r="DI54">
            <v>0</v>
          </cell>
          <cell r="DJ54">
            <v>0</v>
          </cell>
          <cell r="DK54" t="str">
            <v>Microchip discloses that it conducts "quarterly business reviews" with significant suppliers, and visits their facilities to review labor practices. It also states it does not formally audit its entire direct supply chain for forced labor, nor does a third party. 
In its Sustainability Report, the company states that it "introduced new expectations around labor and human rights to our major suppliers, and in 2017 expanded this work to include an auditing component". However no further detail is provided.
(1) Not disclosed.
(2) As noted above, the company discloses undertaking supplier audits. However, it is not clear whether this includes a document review that details labor conditions, such as wage slips, information on labor recruiters, contracts, etc.
(3)-(5) Not disclosed.</v>
          </cell>
          <cell r="DL54" t="str">
            <v xml:space="preserve">Note:*Microchip, "California Transparency in Supply Chains Act and UK Modern Slavery Act disclosure statement", http://ww1.microchip.com/downloads/en/DeviceDoc/Microchip%20Slavery%20and%20Human%20Trafficking%20Statement%20for%20calendar%202017.pdf, p. 2. Accessed 12 August 2019. 
*Microchip (2017), "Sustainability Report", http://ww1.microchip.com/downloads/en/DeviceDoc/Sustainability%20Report%20(2017)%20(High%20Resolution).pdf, p. 5. Accessed 20 August 2019.
(2) "Sustainability Report", p. 5. </v>
          </cell>
          <cell r="DM54">
            <v>0</v>
          </cell>
          <cell r="DN54">
            <v>0</v>
          </cell>
          <cell r="DO54">
            <v>0</v>
          </cell>
          <cell r="DP54">
            <v>0</v>
          </cell>
          <cell r="DQ54">
            <v>0</v>
          </cell>
          <cell r="DR54">
            <v>0</v>
          </cell>
          <cell r="DS54" t="str">
            <v>Not disclosed.</v>
          </cell>
          <cell r="DT54" t="str">
            <v>N/A</v>
          </cell>
          <cell r="DU54">
            <v>0</v>
          </cell>
          <cell r="DV54">
            <v>0</v>
          </cell>
          <cell r="DW54">
            <v>0</v>
          </cell>
          <cell r="DX54">
            <v>0</v>
          </cell>
          <cell r="DY54">
            <v>0</v>
          </cell>
          <cell r="DZ54" t="str">
            <v>Not disclosed.</v>
          </cell>
          <cell r="EA54" t="str">
            <v>N/A</v>
          </cell>
          <cell r="EB54">
            <v>0</v>
          </cell>
          <cell r="EC54">
            <v>0</v>
          </cell>
          <cell r="ED54">
            <v>0</v>
          </cell>
          <cell r="EE54">
            <v>0</v>
          </cell>
          <cell r="EF54" t="str">
            <v>Not disclosed.</v>
          </cell>
          <cell r="EG54" t="str">
            <v>N/A</v>
          </cell>
          <cell r="EH54" t="str">
            <v>N/A</v>
          </cell>
          <cell r="EI54" t="str">
            <v>N/A</v>
          </cell>
          <cell r="EJ54" t="str">
            <v>N/A</v>
          </cell>
          <cell r="EK54" t="str">
            <v>N/A</v>
          </cell>
          <cell r="EL54" t="str">
            <v>N/A</v>
          </cell>
          <cell r="EM54" t="str">
            <v>N/A</v>
          </cell>
        </row>
        <row r="55">
          <cell r="A55" t="str">
            <v>Micron Technology Inc.</v>
          </cell>
          <cell r="B55">
            <v>50.554089999999995</v>
          </cell>
          <cell r="C55" t="str">
            <v>United States</v>
          </cell>
          <cell r="D55" t="str">
            <v>North America</v>
          </cell>
          <cell r="E55">
            <v>2018</v>
          </cell>
          <cell r="F55" t="str">
            <v>Yes</v>
          </cell>
          <cell r="G55" t="str">
            <v>NAS:MU</v>
          </cell>
          <cell r="H55">
            <v>100</v>
          </cell>
          <cell r="I55">
            <v>100</v>
          </cell>
          <cell r="J55" t="str">
            <v xml:space="preserve">Micron states that it does not use child labor or forced labor in any of its operations and that it never participates in human trafficking or slavery. It also states that it holds its suppliers to the same standards to which it holds itself and that it "expects" its suppliers to follow the principles of the Code of Business Conduct and Ethics and the RBA Code. </v>
          </cell>
          <cell r="K55" t="str">
            <v>*Micron (undated), "Micron Code of Business Conduct and Ethics", https://www.micron.com/about/our-commitment/operating-thoughtfully/compliance-and-ethics/ethics.</v>
          </cell>
          <cell r="L55">
            <v>80</v>
          </cell>
          <cell r="M55">
            <v>10</v>
          </cell>
          <cell r="N55">
            <v>20</v>
          </cell>
          <cell r="O55">
            <v>20</v>
          </cell>
          <cell r="P55">
            <v>10</v>
          </cell>
          <cell r="Q55">
            <v>20</v>
          </cell>
          <cell r="R55" t="str">
            <v xml:space="preserve">(1) Micron's Code of Business Conduct and Ethics implements the RBA standard (version 6.0) which includes the ILO core labor standards. The document explains that, "along with other RBA members, we adhere to the RBA Code of Conduct. The RBA Code addresses what we expect from ourselves and our supply chain." However, the RBA code limits the right to freedom of association and collective bargaining to conformance with local law.
(2) Yes. Home &gt;  [hover over About] Compliance and Ethics &gt; Code of Business Conduct and Ethics [this code provides a link to RBA code 6.0].
(3) The company uses the RBA Code of Conduct, which is reviewed every three years and includes input from RBA members and external stakeholders, as its supplier code of conduct.
(4) Micron states that it communicates its expectations to its first tier suppliers so that responsible practices can be replicated throughout its supply chains. The code is published on several different channels on the company's website, including an open letter to suppliers, a qualities requirements document and the company's Code of Business Conduct and Ethics. However it does not disclose how it proactively communicates the code beyond posting on various areas of its website. 
(5) The company uses RBA code version 6.0, which includes a requirement for cascading standards. </v>
          </cell>
          <cell r="S55" t="str">
            <v>(1)-(5) Micron (undated), "Micron Code of Business Conduct and Ethics", https://www.micron.com/about/our-commitment/operating-thoughtfully/compliance-and-ethics/ethics, p. 8. 
(4) Micron (undated), "Accelerating Sustainability: 2019 Sustainability Report", https://www.micron.com/-/media/client/global/documents/general/about/sustainability_report_2019.pdf?la=en, p 31.</v>
          </cell>
          <cell r="T55">
            <v>75</v>
          </cell>
          <cell r="U55">
            <v>50</v>
          </cell>
          <cell r="V55">
            <v>25</v>
          </cell>
          <cell r="W55" t="str">
            <v>(1) Micron states that it has a Compliance and Ethics Program and that its Chief Compliance Officer, Joel Poppen, who is Vice President of Legal Affairs, General Council and Corporate Secretary is responsible for compliance and ethics issues. It states that it has a Sustainability Council and Sustainability Organization which report to the executive level of the company. It has also established a global RBA oversight team including representatives from legal, human resources, EHS, and supplier management functions. It states that this team monitors key RBA metrics across all of its manufacturing locations and that it reviews and reports every quarter on Micron's RBA performance.
(2) The company discloses that its board of directors has a Governance and Sustainability Committee whose role includes to "assist the Board in overseeing and monitoring the Company’s development and integration of material social and environmental strategies." It discloses the names of the four individuals on this committee. It provides further details on its oversight structure, noting that its Sustainability Council and Sustainability Organization (which cover supply chains and compliance), report to Executive Oversight (incl. Global Supply Chain), who in turn reports to the CEO, who is accountable to the board (and its overnance and Sustainability Committee). However it does not disclose oversight of forced labor or human rights in the supply chain, or discussion of such topics.</v>
          </cell>
          <cell r="X55" t="str">
            <v>(1)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9 and 35. 
*Micron (undated), "Leadership", https://www.micron.com/about/our-company/leadership. Accessed 2 September 2019.
(2) *Micron (undated), "Accelerating Sustainability: 2019 Sustainability Report", https://www.micron.com/-/media/client/global/documents/general/about/sustainability_report_2019.pdf?la=en, p. 9. 
*Micron (18 January 2017), "Governance and Sustainability Committee", https://www.micron.com/about/our-commitment/operating-thoughtfully/governance/governance-and-sustainability-committee.</v>
          </cell>
          <cell r="Y55">
            <v>45</v>
          </cell>
          <cell r="Z55">
            <v>30</v>
          </cell>
          <cell r="AA55">
            <v>15</v>
          </cell>
          <cell r="AB55">
            <v>0</v>
          </cell>
          <cell r="AC55" t="str">
            <v xml:space="preserve">(1) Micron states that it requires every employee, manager and officer to attend regular training sessions on ethics and compliance. It states on its Slavery and Human Trafficking page that it trains all managers and employees who have direct responsibility for supply chain management on Micron's commitments in relation to forced labor and human trafficking, including on RBA compliance.
(2) The company states that in 2018 it implemented a training program that focused on the responsibilities of its suppliers and that more than 1,100 supplier representatives were trained. However, it does not disclose the percentage of suppliers that have undergone training.
(3) Not disclosed.
</v>
          </cell>
          <cell r="AD55" t="str">
            <v xml:space="preserve">(1)-(3)*Micron (undated), "Slavery and Human Trafficking", https://www.micron.com/about/our-commitment/sourcing-responsibly/slavery-and-human-trafficking. Accessed 2 September 2019. 
*Micron (undated), "Compliance and Ethics Program", https://www.micron.com/about/our-commitment/operating-thoughtfully/compliance-and-ethics/compliance-and-ethics-program-and-hotline. Accessed 2 September 2019. 
*Micron (undated), "Accelerating Sustainability: 2019 Sustainability Report", https://www.micron.com/-/media/client/global/documents/general/about/sustainability_report_2019.pdf?la=en, p. 32-33. </v>
          </cell>
          <cell r="AE55">
            <v>50</v>
          </cell>
          <cell r="AF55">
            <v>0</v>
          </cell>
          <cell r="AG55">
            <v>50</v>
          </cell>
          <cell r="AH55" t="str">
            <v>(1) Not disclosed. Micron discloses working with the RMI on a number of leadership teams. However, these do not specifically cover forced labor.
(2) Micron states that it is "actively involved" in eliminating forced labor issues in its supply chain through engagement with government officials and interviews with foreign migrant workers. It states that it is collaborating with the RBA and a number of suppliers in Taiwan to understand the conditions faced by foreign migrant workers and to address violations that are ocurring.</v>
          </cell>
          <cell r="AI55" t="str">
            <v xml:space="preserve">(1) Micron (31 May 2018), "Specialized Disclosure Report", (http://investors.micron.com/node/36241/html).
(2) Micron (undated), "Accelerating Sustainability: 2019 Sustainability Report", https://www.micron.com/-/media/client/global/documents/general/about/sustainability_report_2019.pdf?la=en, p. 12, p. 35.
</v>
          </cell>
          <cell r="AJ55">
            <v>37.5</v>
          </cell>
          <cell r="AK55">
            <v>0</v>
          </cell>
          <cell r="AL55">
            <v>12.5</v>
          </cell>
          <cell r="AM55">
            <v>25</v>
          </cell>
          <cell r="AN55">
            <v>0</v>
          </cell>
          <cell r="AO55" t="str">
            <v xml:space="preserve">(1) Not disclosed. Micron states that it "requests" that suppliers provide transparency through supplier visibility mapping and supplier assessments. It discloses the countries of its top 10 suppliers, but no further information.
(2) In its Conflict Minerals Report, the company discloses a list of smelters and refiners of 3TG that are potentially used in its supply chain without specifying the countries of these suppliers. It states that it maps suppliers through focusing on business continuity planning processes, ethics, location, forced labor, environment and safety. However, it does not provide any additional information on this process.
(3) Micron states in its Specialized Disclosure Report that it conducts the "reasonable country of origin inquiry" (RCOI) to determine whether the minerals it uses have originated from a relevant country. It further includes a list of potential countries of origin of the raw materials 3TG. It also discloses that it executes due diligence on minerals in its supply chains in conformance with the Organization for Economic Cooperation and Due Diligence Guidance for Responsible Supply Chains of Minerals from Conflict-Affected and High-Risk Areas OECD Due Diligence Guidance and that it is a founding member of the RMI. 
(4) Not disclosed. </v>
          </cell>
          <cell r="AP55" t="str">
            <v>(1)-(2)*Micron (undated), "Accelerating Sustainability: 2019 Sustainability Report", https://www.micron.com/-/media/client/global/documents/general/about/sustainability_report_2019.pdf?la=en, p. 33.
(3)*Micron (31 May 2018), "Specialized Disclosure Report", http://investors.micron.com/node/36241/html.
*Micron (revised 3 May 2019), "Micron Supplier Quality Developments Document", https://www.micron.com/-/media/client/global/documents/general/about/sqrd.pdf?la=en, p. 37.
(4) "Accelerating Sustainability: 2019 Sustainability Report".</v>
          </cell>
          <cell r="AQ55">
            <v>75</v>
          </cell>
          <cell r="AR55">
            <v>50</v>
          </cell>
          <cell r="AS55">
            <v>25</v>
          </cell>
          <cell r="AT55" t="str">
            <v xml:space="preserve">(1) Micron states that it conducts human rights risk assessments that aligns with its Code of Business Conduct and Ethics and the RBA Code of Conduct which include forced labor risks. It states that its sourcing risk and compliance group oversees supply chain risk management which includes human rights and geopolitical risks and applies "new and incumbent supplier screening, assessments, investigations, risk profiling, development and auditing". It states that the initial assessment is based on business continuity processes including a consideration of suppliers' geographic locations, type of commodity or service, Micron's past relationship with the supplier and third-party reviews.
(2) Micron states that many of its suppliers are located in Asia where human rights violations against foreign migrant workers have been documented. It notes that abuses may include passport retention, recruitment fees, and debt bondage.  However, it does not provide additional examples of forced labor risks identified in another tier of its supply chains.
</v>
          </cell>
          <cell r="AU55" t="str">
            <v>(1)-(2)*Micron (undated), "Accelerating Sustainability: 2019 Sustainability Report", https://www.micron.com/-/media/client/global/documents/general/about/sustainability_report_2019.pdf?la=en, p. 32-34.</v>
          </cell>
          <cell r="AV55">
            <v>12.5</v>
          </cell>
          <cell r="AW55">
            <v>12.5</v>
          </cell>
          <cell r="AX55">
            <v>0</v>
          </cell>
          <cell r="AY55">
            <v>0</v>
          </cell>
          <cell r="AZ55">
            <v>0</v>
          </cell>
          <cell r="BA55" t="str">
            <v>(1) The company discloses that it executes due diligence on minerals in its supply chains in conformance with the OECD Due Diligence Guidance. It states that it is a founding member of the Responsible Minerals Initiative and that it relies on "independent third-party auditing programs, such as the Responsible Minerals Assurance Process, LBMA, and RJC", which include an assessment of forced labor, to coordinate audits. It states that it has provided leadership including in the Smelter Engagement team and the due diligence team. It does not disclose the steps it is taking toward responsible raw materials sourcing outside of this.
(2)-(4) Not disclosed.</v>
          </cell>
          <cell r="BB55" t="str">
            <v>(1) Micron (31 May 2018), "Specialized Disclosure Report", http://investors.micron.com/node/36241/html. Accessed 12 February 2020.</v>
          </cell>
          <cell r="BC55">
            <v>50</v>
          </cell>
          <cell r="BD55">
            <v>50</v>
          </cell>
          <cell r="BE55" t="str">
            <v>Micron states that all new potential suppliers are required to complete a Level 1 pre-assessment at a minimum. It also states that its human rights risk assessment aligns with its Code of Business Conduct and Ethics and the RBA Code of Conduct which include forced labor risks. It states that it assesses all "new and incumbent supplier screening, assessments, investigations, risk profiling, development and auditing". However it does not report on outcomes.</v>
          </cell>
          <cell r="BF55" t="str">
            <v>(1) *Micron (2019), "Accelerating Sustainability: 2019 Sustainability Report", https://www.micron.com/-/media/client/global/documents/general/about/sustainability_report_2019.pdf?la=en, p. 32-33.
*Micron (3 May 2019), "Supplier Quality Requirements Document", https://www.micron.com/-/media/client/global/documents/general/about/sqrd.pdf?la=en, p. 10.</v>
          </cell>
          <cell r="BG55">
            <v>0</v>
          </cell>
          <cell r="BH55">
            <v>0</v>
          </cell>
          <cell r="BI55">
            <v>0</v>
          </cell>
          <cell r="BJ55">
            <v>0</v>
          </cell>
          <cell r="BK55" t="str">
            <v>(1)-(2) Not disclosed.
(3) Not disclosed. Micron states that it "expects" its suppliers to "embrace and follow" the company's Code of Business Conduct and Ethics and the RBA Code. However, it does not give any additional detail on whether it expects suppliers to integrate such standards into its contracts.</v>
          </cell>
          <cell r="BL55" t="str">
            <v xml:space="preserve">(1)-(2) Micron (undated), "Micron Code of Business Conduct and Ethics", https://www.micron.com/about/our-commitment/operating-thoughtfully/compliance-and-ethics/ethics, p. 8. </v>
          </cell>
          <cell r="BM55">
            <v>0</v>
          </cell>
          <cell r="BN55">
            <v>0</v>
          </cell>
          <cell r="BO55">
            <v>0</v>
          </cell>
          <cell r="BP55">
            <v>0</v>
          </cell>
          <cell r="BQ55" t="str">
            <v>(1)-(3) Not disclosed.</v>
          </cell>
          <cell r="BR55" t="str">
            <v>(1)-(3) *Micron (undated), "Micron Code of Business Conduct and Ethics", https://www.micron.com/about/our-commitment/operating-thoughtfully/compliance-and-ethics/ethics. 
*Micron (undated), "Accelerating Sustainability: 2019 Sustainability Report", https://www.micron.com/-/media/client/global/documents/general/about/sustainability_report_2019.pdf?la=en.</v>
          </cell>
          <cell r="BS55">
            <v>75</v>
          </cell>
          <cell r="BT55">
            <v>50</v>
          </cell>
          <cell r="BU55">
            <v>25</v>
          </cell>
          <cell r="BV55" t="str">
            <v>In its Sustainability Report Micron demonstrates awareness of the risk of exploitation through recruitment fees.
(1) While it does not appear to incorporate a related principle directly into its Code of Business Conduct, it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give any examples of this policy in practice.</v>
          </cell>
          <cell r="BW55" t="str">
            <v xml:space="preserve">(1)-(2) *Micron (undated), "Accelerating Sustainability: 2019 Sustainability Report", https://www.micron.com/-/media/client/global/documents/general/about/sustainability_report_2019.pdf?la=en, p. 34.
*Micron (undated), "Micron Code of Business Conduct and Ethics", https://www.micron.com/about/our-commitment/operating-thoughtfully/compliance-and-ethics/ethics. </v>
          </cell>
          <cell r="BX55">
            <v>50</v>
          </cell>
          <cell r="BY55">
            <v>0</v>
          </cell>
          <cell r="BZ55">
            <v>50</v>
          </cell>
          <cell r="CA55" t="str">
            <v xml:space="preserve">(1) Not disclosed. 
(2) Micron states that it is actively involved in RBA initiatives which include training, dialogue with government officials and interviews with foreign migrant workers. It also states that it is working with the RBA and a number of suppliers in Taiwan to understand the experiences of foreign migrant workers and to address violations that might be ocurring in these locations. </v>
          </cell>
          <cell r="CB55" t="str">
            <v xml:space="preserve">(1)-(2) *Micron (undated), "Accelerating Sustainability: 2019 Sustainability Report", https://www.micron.com/-/media/client/global/documents/general/about/sustainability_report_2019.pdf?la=en, p. 35.
*Micron (undated), "Micron Code of Business Conduct and Ethics", https://www.micron.com/about/our-commitment/operating-thoughtfully/compliance-and-ethics/ethics. 
</v>
          </cell>
          <cell r="CC55">
            <v>30</v>
          </cell>
          <cell r="CD55">
            <v>15</v>
          </cell>
          <cell r="CE55">
            <v>15</v>
          </cell>
          <cell r="CF55">
            <v>0</v>
          </cell>
          <cell r="CG55" t="str">
            <v>(1) The company also uses the RBA Code (version 6.0), which requires that workers be provided with a written employment agreement in their native language prior to the worker departing from his or her country of origin. However, it does not demonstrate active implementation of this policy.
(2) While it does not explicitly include a related principle directly into its Code of Business Conduct, it uses the RBA Code (version 6.0), which prohibits passport retention and restrictions on workers’ freedom of movement. In its Sustainability Report, Micron demonstrates awareness of exploitation of migrant workers through passport retention, but does not disclose concrete action taken / implementation of the aforementioned policy. 
(3) Not discloseed.</v>
          </cell>
          <cell r="CH55" t="str">
            <v xml:space="preserve">(1)-(3) *Micron (undated), "Accelerating Sustainability: 2019 Sustainability Report", https://www.micron.com/-/media/client/global/documents/general/about/sustainability_report_2019.pdf?la=en, p. 34 and 35.
*Micron (undated), "Micron Code of Business Conduct and Ethics", https://www.micron.com/about/our-commitment/operating-thoughtfully/compliance-and-ethics/ethics. </v>
          </cell>
          <cell r="CI55">
            <v>12.5</v>
          </cell>
          <cell r="CJ55">
            <v>12.5</v>
          </cell>
          <cell r="CK55">
            <v>0</v>
          </cell>
          <cell r="CL55">
            <v>0</v>
          </cell>
          <cell r="CM55">
            <v>0</v>
          </cell>
          <cell r="CN55" t="str">
            <v>(1) The company uses the RBA code of conduct version 6.0 which requires suppliers to communicate "policies, practices, expectations and performance to workers" and other stakeholders. No further detail is disclosed, such as whether this must include training for workers.
(2)-(3) Not disclosed.
(4) Not disclosed. [Also see 4.3/1.5, but this does not amount to engaging workers to help them better understand their labor rights.]</v>
          </cell>
          <cell r="CO55" t="str">
            <v>(1)-(4) *Micron (undated), "Micron Code of Business Conduct and Ethics", https://www.micron.com/about/our-commitment/operating-thoughtfully/compliance-and-ethics/ethics, p. 8. 
*Micron (undated), "Accelerating Sustainability: 2019 Sustainability Report", https://www.micron.com/-/media/client/global/documents/general/about/sustainability_report_2019.pdf?la=en, p. 35.</v>
          </cell>
          <cell r="CP55">
            <v>0</v>
          </cell>
          <cell r="CQ55">
            <v>0</v>
          </cell>
          <cell r="CR55">
            <v>0</v>
          </cell>
          <cell r="CS55">
            <v>0</v>
          </cell>
          <cell r="CT55">
            <v>0</v>
          </cell>
          <cell r="CU55" t="str">
            <v>(1)-(4) Not disclosed.</v>
          </cell>
          <cell r="CV55" t="str">
            <v>(1)-(4) Micron (undated), "Accelerating Sustainability: 2019 Sustainability Report", https://www.micron.com/-/media/client/global/documents/general/about/sustainability_report_2019.pdf?la=en.</v>
          </cell>
          <cell r="CW55">
            <v>30</v>
          </cell>
          <cell r="CX55">
            <v>20</v>
          </cell>
          <cell r="CY55">
            <v>10</v>
          </cell>
          <cell r="CZ55">
            <v>0</v>
          </cell>
          <cell r="DA55">
            <v>0</v>
          </cell>
          <cell r="DB55">
            <v>0</v>
          </cell>
          <cell r="DC55" t="str">
            <v>(1) Micron has a Compliance Hotline and states that "in most cases Compliance Hotline reports may be filed anonymously". It is operated by a third-party operater and is available 24 hours a day, 7 days a week. Standards including its Code of Business Conduct, which apply to its suppliers as well as its own employees and which incorporate the RBA standards, can be reported. The mechanism is publicly available, and so it can be used by suppliers' workers or their legitimate representatives.
(2) The mechanism is available in several European and Asian languages. However, the company does not report how the mechanism is communicted to suppliers' workers.
(3)-(5) Not disclosed.</v>
          </cell>
          <cell r="DD55" t="str">
            <v>(1)-(5) *Micron (undated), Compliance Hotline, https://secure.ethicspoint.com/domain/media/en/gui/8715/index.html. Accessed 2 August 2019.
*Micron (undated), "Accelerating Sustainability: 2019 Sustainability Report", https://www.micron.com/-/media/client/global/documents/general/about/sustainability_report_2019.pdf?la=en.</v>
          </cell>
          <cell r="DE55">
            <v>70</v>
          </cell>
          <cell r="DF55">
            <v>0</v>
          </cell>
          <cell r="DG55">
            <v>20</v>
          </cell>
          <cell r="DH55">
            <v>10</v>
          </cell>
          <cell r="DI55">
            <v>20</v>
          </cell>
          <cell r="DJ55">
            <v>20</v>
          </cell>
          <cell r="DK55" t="str">
            <v>Micron states that suppliers identified as high risk in the process of carrying out its risk assessment may be audited in person. It further states that "factories are regularly audited" for conformance with the RBA standards.
(1) Not disclosed. 
(2) In its Sustainability Report 2017 it states that its audit included a review of relevant documents including working hour records, payroll, deductions and benefits.
(3) It states that it conducts interviews with foreign migrant workers about their conditions. It also states in its 2017 Sustainability Report that both formal and informal interviews with workers are conducted privately. However, it is unclear whether interviews are undertaken on-site or off-site.
(4) The company states that it conducts an RBA audit of any facility identified as high-risk. It also states indirectly that it visits worker housing as it states that it discovered some overcrowding in a dorm during the course of its 2018 assessments.
(5) It states that it may collect basic information about the supply chain resiliency of its suppliers using Supply Chain Mapping, including data-points such as manufacturing locations and locations of critical sub-tier suppliers. Micron also states that it requires its suppliers to have a documented and established supplier management program in place that describes the methodologies that it applies to its suppliers or sub-contractors. It states that the methods involved could include sub-supplier selection, technology, background, production/ manufacturing capabilities, scorecards or performance evaluations etc. It states that it should also include risk assessments and sub-supplier audits.</v>
          </cell>
          <cell r="DL55" t="str">
            <v>Note: Micron (2019), "Accelerating Sustainability: 2019 Sustainability Report", https://www.micron.com/-/media/client/global/documents/general/about/sustainability_report_2019.pdf?la=en, p. 34.
(2) Micron (2017), "2017 Sustainability Report", https://www.micron.com/-/media/client/global/documents/general/about/sustainability_report_2017.pdf?la=en, p. 8.
(3)-(5)*"Accelerating Sustainability: 2019 Sustainability Report", p. 32-35.
*Micron (3 May 2019), "Supplier Quality Requirements Document", https://www.micron.com/-/media/client/global/documents/general/about/sqrd.pdf?la=en, p. 4 and 12.</v>
          </cell>
          <cell r="DM55">
            <v>40</v>
          </cell>
          <cell r="DN55">
            <v>0</v>
          </cell>
          <cell r="DO55">
            <v>0</v>
          </cell>
          <cell r="DP55">
            <v>20</v>
          </cell>
          <cell r="DQ55">
            <v>20</v>
          </cell>
          <cell r="DR55">
            <v>0</v>
          </cell>
          <cell r="DS55" t="str">
            <v xml:space="preserve">Micron states in its 2017 Sustainability Report that it uses VAP audits. While in its 2019 Sustainability Report it does not disclose that it uses such audits, in 2020 it sent evidence of use of VAP for supplier audits.
(1)-(2)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[Micron states that some audits and visits are conducted by an internal Micron team, but provides no further information on their qualification. It states that on-site supplier audits are also led by Global Quality through a collaboration with Global Procurement and technical stakeholders. It does not provide evidence that auditors are qualified to detect forced labor risks.] 
(5) Not disclosed. 
</v>
          </cell>
          <cell r="DT55" t="str">
            <v>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(3)-(4)*"2017 Sustainability Report", p. 23. 
*Micron (3 May 2019), "Supplier Quality Requirements Document", https://www.micron.com/-/media/client/global/documents/general/about/sqrd.pdf?la=en, p. 15.
*"Accelerating Sustainability: 2019 Sustainability Report".</v>
          </cell>
          <cell r="DU55">
            <v>62.5</v>
          </cell>
          <cell r="DV55">
            <v>25</v>
          </cell>
          <cell r="DW55">
            <v>25</v>
          </cell>
          <cell r="DX55">
            <v>0</v>
          </cell>
          <cell r="DY55">
            <v>12.5</v>
          </cell>
          <cell r="DZ55" t="str">
            <v>Micron states in its 2017 Sustainability Report that it uses the RBA’s Validated Assessment Program (VAP) audits. While in its 2019 Sustainability Report it does not disclose in  that it uses such audits, in 2020 it sent evidence of use of VAP for supplier audits.
(1) The company uses the RBA’s VAP, which includes corrective action plans with elements such as policy/procedure changes and training.”[Further, Micron states that it "may" develop improvement plans, corrective action plans, scorecard reviews or other plans for any suppliers found to be non-compliant. However, it does not disclose details on a corrective action process used.] 
(2) The company uses the RBA’s VAP, which includes closure audits on priority issues such as forced labor or bonded labor.
(3) Not disclosed. Micron states that suppliers found to be non-compliant may be removed from its supply base. However, this approach of automatic termination does not demonstrate constructive engagement with suppliers.
(4) Micron states that part of a risk assessment done withe the RBA revealed dorm overcrowding of workers. It states that it "expects" this supplier to make improvements to workers' living conditions and that it will continue to investigate the journeys of migrant workers among its key suppliers and to address forced labor violations. However, it does not provide further detail.</v>
          </cell>
          <cell r="EA55" t="str">
            <v xml:space="preserve">Note:*Micron (2017), "2017 Sustainability Report", https://www.micron.com/-/media/client/global/documents/general/about/sustainability_report_2017.pdf?la=en, p. 23.
*Micron (2019), "Accelerating Sustainability: 2019 Sustainability Report", https://www.micron.com/-/media/client/global/documents/general/about/sustainability_report_2019.pdf?la=en.
(1)-(3) "Accelerating Sustainability: 2019 Sustainability Report", p. 33.
(4) "Accelerating Sustainability: 2019 Sustainability Report", p. 35. </v>
          </cell>
          <cell r="EB55">
            <v>0</v>
          </cell>
          <cell r="EC55">
            <v>0</v>
          </cell>
          <cell r="ED55">
            <v>0</v>
          </cell>
          <cell r="EE55">
            <v>0</v>
          </cell>
          <cell r="EF55" t="str">
            <v>(1)-(2) Not disclosed.</v>
          </cell>
          <cell r="EG55" t="str">
            <v>(1) *Micron (undated), "Accelerating Sustainability: 2019 Sustainability Report", https://www.micron.com/-/media/client/global/documents/general/about/sustainability_report_2019.pdf?la=en.
* Micron (undated), Compliance Hotline, https://secure.ethicspoint.com/domain/media/en/gui/8715/index.html. Accessed 24 October 2019.</v>
          </cell>
          <cell r="EH55" t="str">
            <v>N/A</v>
          </cell>
          <cell r="EI55" t="str">
            <v>N/A</v>
          </cell>
          <cell r="EJ55" t="str">
            <v>N/A</v>
          </cell>
          <cell r="EK55" t="str">
            <v>N/A</v>
          </cell>
          <cell r="EL55" t="str">
            <v>N/A</v>
          </cell>
          <cell r="EM55" t="str">
            <v>N/A</v>
          </cell>
        </row>
        <row r="56">
          <cell r="A56" t="str">
            <v>Microsoft Corp.</v>
          </cell>
          <cell r="B56">
            <v>731.55732</v>
          </cell>
          <cell r="C56" t="str">
            <v>United States</v>
          </cell>
          <cell r="D56" t="str">
            <v>North America</v>
          </cell>
          <cell r="E56">
            <v>2016</v>
          </cell>
          <cell r="F56" t="str">
            <v>Yes</v>
          </cell>
          <cell r="G56" t="str">
            <v>NAS:MSFT</v>
          </cell>
          <cell r="H56">
            <v>100</v>
          </cell>
          <cell r="I56">
            <v>100</v>
          </cell>
          <cell r="J56" t="str">
            <v xml:space="preserve">Microsoft discloses a global human rights statement which includes its commitment to respect human rights. In its modern slavery statement, the company states that it has an ongoing commitment to minimize the risk of modern slavery and human trafficking in its supply chain and business. It states that it will continue to build its supplier engagement on these topics, engage with relevant industry groups to improve best practices and build supplier awareness, and promote collaboration and information sharing. </v>
          </cell>
          <cell r="K56" t="str">
            <v xml:space="preserve">*Microsoft, "Microsoft Global Human Rights Statement," https://www.microsoft.com/en-us/corporate-responsibility/human-rights-statement.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v>
          </cell>
          <cell r="L56">
            <v>90</v>
          </cell>
          <cell r="M56">
            <v>10</v>
          </cell>
          <cell r="N56">
            <v>20</v>
          </cell>
          <cell r="O56">
            <v>20</v>
          </cell>
          <cell r="P56">
            <v>20</v>
          </cell>
          <cell r="Q56">
            <v>20</v>
          </cell>
          <cell r="R56" t="str">
            <v xml:space="preserve">(1) Microsoft states that its suppliers must adhere to its supplier code, which is aligned with and may go beyond the RBA code of conduct. Microsoft's supplier code of conduct prohibits forced labor, child labor, and discrimination. However, it limits the right to freedom of association to accordance with local law only. 
(2) Yes. Home &gt; Regulatory Reporting &gt; Modern Slavery and Human Trafficking Statement (or: Home &gt; About Microsoft &gt; Company: Procurement &gt; Doing business with Microsoft: Supplier Code of Conduct)
(3) The company discloses an announcement on the updates to its supplier code of conduct, made in July 2019. It states that this includes a consolidation of existing requirements into the supplier code of conduct and describes the changes made. Microsoft also discloses that its code is regularly reviewed and updated every few years. 
(4) Microsoft discloses that suppliers must train their managers, employees, and agents on the code. The company also discloses that the supplier code is included in supplier contracts. 
(5) The company's supplier code states that suppliers must require their next-tier suppliers to acknowledge and implement the code across their supply chains. In its supplier social and environmental accountability manual, Microsoft discloses that suppliers must have a management system in place for monitoring sub-supplier compliance with the company's requirements. </v>
          </cell>
          <cell r="S56" t="str">
            <v>(1) *Microsoft (2019), "Supplier Code of Conduct," https://www.microsoft.com/en-us/procurement/supplier-conduct.aspx. Accessed 8 October 2019. 
*Microsoft (2018), "Microsoft Modern Slavery and Human Trafficking Statement Fiscal Year 2018," http://download.microsoft.com/download/5/F/A/5FAB2AC0-0421-4EEB-A57C-CE7D297126A9/Microsoft_Modern_Slavery_and_Human_Trafficking_Statement_Fiscal_Year_2018.pdf. Accessed 8 October 2019. 
(3) *Microsoft (July 2019), "It's official - the supplier code of conduct (scoc) has been refreshed!", http://download.microsoft.com/download/A/B/9/AB9F3DA1-C17F-4E12-9627-5C54C8B478F2/SCoC%20Supplier%20Announcement%20July2019.pdf. Accessed 9 October 2019. 
*Microsoft (2018), "Additional Disclosure," https://www.business-humanrights.org/sites/default/files/2018-04%20KTC%20ICT_Additional%20disclosure%202018%20-%20Microsoft.pdf. Accessed 14 October 2019.
(4-5) *Microsoft, "Standards of supplier conduct at Microsoft," https://www.microsoft.com/en-us/procurement/supplier-conduct.aspx?activetab=pivot:primaryr5. Accessed 14 October 2019. 
*Microsoft, "Standards of supplier conduct at Microsoft: supplier code of conduct training program," https://www.microsoft.com/en-us/procurement/supplier-conduct.aspx?activetab=pivot:primaryr5. Accessed 14 October 2019. 
*Microsoft (2018), "Microsoft Modern Slavery and Human Trafficking Statement Fiscal Year 2018," http://download.microsoft.com/download/5/F/A/5FAB2AC0-0421-4EEB-A57C-CE7D297126A9/Microsoft_Modern_Slavery_and_Human_Trafficking_Statement_Fiscal_Year_2018.pdf, p. 7. Accessed 8 October 2019. 
*Microsoft (June 2019), "Supplier social and environmental accountability manual excerpt," http://download.microsoft.com/download/8/F/D/8FDD6E5B-F195-48D3-B59E-876306BF4586/H2050_Excerpt.pdf. Accessed 14 October 2019.</v>
          </cell>
          <cell r="T56">
            <v>75</v>
          </cell>
          <cell r="U56">
            <v>50</v>
          </cell>
          <cell r="V56">
            <v>25</v>
          </cell>
          <cell r="W56" t="str">
            <v xml:space="preserve">(1) Microsoft discloses that it has a human rights group established in 2018 to focus on responsible sourcing. This includes experts from its social and environmental accountability team, indirect procurement, cloud supply chain, and the human rights team. It states that this team develops cross-company strategies. Further, the company states that the "social and environmental accountability [SEA] team within the Microsoft Experience and Devices Group is responsible for SEA programs that include human rights responsibilities for device packaging and hardware suppliers." The company's SEA program includes its supplier code of conduct (which covers forced labor). 
Additionally, the company reports that its Strategic Sourcing and Manufacturing staff have integrated responsible sourcing requirements into their business objectives. 
(2) Microsoft reports that the "Regulatory and Public Policy Committee of Microsoft’s Board of Directors is responsible for reviewing Microsoft's corporate responsibility policies and programs including human rights." This includes ethical business practices and responsible sourcing. However, no further detail is disclosed. </v>
          </cell>
          <cell r="X56" t="str">
            <v>(1) *Microsoft (2018), "Microsoft Modern Slavery and Human Trafficking Statement Fiscal Year 2018," http://download.microsoft.com/download/5/F/A/5FAB2AC0-0421-4EEB-A57C-CE7D297126A9/Microsoft_Modern_Slavery_and_Human_Trafficking_Statement_Fiscal_Year_2018.pdf, p. 18 and 6. Accessed 8 October 2019. 
*Microsoft (2019), "Devices sustainability at Microsoft," https://aka.ms/devicessustainability, p. 55. Accessed 9 October 2019. 
(2) *Microsoft, "Microsoft Global Human Rights," https://www.microsoft.com/en-us/corporate-responsibility/human-rights-statement/. Accessed 14 October 2019.
*Microsoft (2018), "Microsoft 2018 Corporate Social Responsibility Report," https://microsoft.com/en-us/corporate-responsibility/report. Accessed 14 October 2019.</v>
          </cell>
          <cell r="Y56">
            <v>60</v>
          </cell>
          <cell r="Z56">
            <v>30</v>
          </cell>
          <cell r="AA56">
            <v>15</v>
          </cell>
          <cell r="AB56">
            <v>15</v>
          </cell>
          <cell r="AC56" t="str">
            <v xml:space="preserve">(1) Microsoft states it has "educated the devices strategic sourcing team and other business teams on human trafficking and forced labor." It states this included detailed requirements and updates about its program to raise awareness of potential risks of forced labor in its supply chains. It states it also trained employees to detect forced labor risks, in collaboration with the responsible sourcing team. It specifically reports that its auditors in China and Southeast Asia are trained on its requirements. 
(2) The company reports that it delivered a human trafficking and forced labor workshop for its suppliers in Taiwan in 2019. It states it has also shared program updates and requirements such as zero fees with "extended suppliers" during a responsible sourcing supplier forum in China. 
Microsoft also discloses that it has established a social and environmental accountability (SEA) academy "to help ensure our supply chain has access to resources to build their necessary capabilities to meet our...SEA vision of a more sustainable and responsible supply chain." It states that the resources on the academy are tailored to different levels of supplier maturity. 
However, it does not disclose the percentage of first-tier suppliers trained. 
(3) Microsoft reports that it has directly trained its first-tier suppliers on sub-tier supplier management, including  "risk assessment, audit process, and nonconformance management processes." It does not disclose further detail. </v>
          </cell>
          <cell r="AD56" t="str">
            <v xml:space="preserve">(1) Microsoft (2019), "Devices sustainability at Microsoft," https://aka.ms/devicessustainability, p. 72 and 43. Accessed 9 October 2019. 
(2) *Microsoft (2019), "Devices sustainability at Microsoft," https://aka.ms/devicessustainability, p. 72. Accessed 9 October 2019. 
*Microsoft, "Responsible Sourcing," https://www.microsoft.com/en-us/responsible-sourcing. Accessed 14 October 2019. 
(3) Microsoft (2019), "Devices sustainability at Microsoft," p. 54. </v>
          </cell>
          <cell r="AE56">
            <v>50</v>
          </cell>
          <cell r="AF56">
            <v>0</v>
          </cell>
          <cell r="AG56">
            <v>50</v>
          </cell>
          <cell r="AH56" t="str">
            <v xml:space="preserve">(1) Not disclosed. 
Microsoft discloses that it supports "a Pact project to eliminate child labor at mining sites in the DRC," but does not disclose that this initiative addresses forced labor. 
(2) Microsoft discloses that it is a member of the Responsible Business Alliance. The company reports that it is on the RBA VAP Advisory Group, and participates in other RBA workgroups. It also states that it is a member of the Global Business Coalition against Human Trafficking, "which is a business-led collaborative initiative working to eliminate human trafficking in global business operations." Additionally, it reports that it is a member of Technology against Trafficking, which it states comprises companies, civil society organizations, and the UN, supporting the eradication of forced labor. </v>
          </cell>
          <cell r="AI56" t="str">
            <v xml:space="preserve">(1) Microsoft (2019), "Devices sustainability at Microsoft," https://aka.ms/devicessustainability, p. 29. Accessed 9 October 2019. 
(2) *Microsoft (2018), "Microsoft Modern Slavery and Human Trafficking Statement Fiscal Year 2018," http://download.microsoft.com/download/5/F/A/5FAB2AC0-0421-4EEB-A57C-CE7D297126A9/Microsoft_Modern_Slavery_and_Human_Trafficking_Statement_Fiscal_Year_2018.pdf, p. 19. Accessed 8 October 2019. 
*Microsoft (2019), "Devices sustainability at Microsoft," p. 29. </v>
          </cell>
          <cell r="AJ56">
            <v>62.5</v>
          </cell>
          <cell r="AK56">
            <v>12.5</v>
          </cell>
          <cell r="AL56">
            <v>25</v>
          </cell>
          <cell r="AM56">
            <v>25</v>
          </cell>
          <cell r="AN56">
            <v>0</v>
          </cell>
          <cell r="AO56" t="str">
            <v>(1) Microsoft discloses the names, but not addresses, of its top 100 production suppliers for hardware products. 
(2) The company discloses twelve confirmed cobalt smelters including their names and addresses. It states that these have been identified by the company's directly contracted battery suppliers. The countries in which they are located include Belgium, Finland, and China. It also discloses a list of smelters and refiners of 3TG in its supply chains.
(3) Microsoft also discloses the cobalt countries of origin confirmed by its suppliers which include Australia, Canada, Democratic Republic of the Congo, and Zambia. It notes that cobalt may be produced with forced labor. It also discloses potential countries of origin of 3TG in its supply chains. 
(4) Not disclosed.</v>
          </cell>
          <cell r="AP56" t="str">
            <v>(1) Microsoft (2019), "Microsoft Top 100 Production Suppliers," https://www.microsoft.com/en-us/corporate-responsibility/responsible-sourcing. Accessed 9 October 2019. 
(2) Microsoft (2019), "Devices sustainability at Microsoft," https://aka.ms/devicessustainability, p. 48. Accessed 9 October 2019. 
(2-3) Microsoft (2019), "Conflict Minerals Report," http://aka.ms/conflictmineralreport. Accessed 14 October 2019.</v>
          </cell>
          <cell r="AQ56">
            <v>100</v>
          </cell>
          <cell r="AR56">
            <v>50</v>
          </cell>
          <cell r="AS56">
            <v>50</v>
          </cell>
          <cell r="AT56" t="str">
            <v xml:space="preserve">(1) The company reports that in financial year 2018, it conducted "focused forced labor analyses and surveys" which it states helped it to identify vulnerable workers, high risk countries and laws, "to focus our attention on the regions that pose a higher human trafficking risk." 
In an earlier report, Microsoft states that its social and environmental accountability team conducted a supply chain risk mapping for Asian countries. It states that the assessment covered working hours, wages, freedom of association, migrant workers, student and juvenile workers, interns, and temporary workers. It included "analyzing legal requirements and interviewing auditors from eight countries: Japan, South Korea, Malaysia, Philippines, Singapore, Taiwan, Thailand, and Vietnam."
(2) Microsoft reports that cobalt is associated with a number of social and environmental risks including forced labor. It states that it is working with directly contracted battery suppliers to build their capabilities through training and engagement. 
It also states that Taiwan is a high risk region due to the number of foreign migrant workers.
Microsoft also discloses the results of its Asian country supply chain risk mapping. It states that "migrant workers and working hours remain at high risk for violations in over 50 percent of the countries." Additionally, it states that migrant workers are "mainly from China, Bangladesh, Indonesia, Vietnam, and the Philippines, and North Korean workers are not banned in-country." The company noted payment of recruitment fees and other issues related to working conditions, health and safety, excessive overtime, and discrimination. It highlights malaysia and South Korea are at high risk for migrant and temporary workers, and in relation to working hours. </v>
          </cell>
          <cell r="AU56" t="str">
            <v>(1) *Microsoft (2018), "Microsoft Modern Slavery and Human Trafficking Statement Fiscal Year 2018," http://download.microsoft.com/download/5/F/A/5FAB2AC0-0421-4EEB-A57C-CE7D297126A9/Microsoft_Modern_Slavery_and_Human_Trafficking_Statement_Fiscal_Year_2018.pdf, p. 13. Accessed 8 October 2019. 
*Microsoft (2018), "Devices Sustainability at Microsoft," https://query.prod.cms.rt.microsoft.com/cms/api/am/binary/RWovpA, p. 72. Accessed 24 October 2019. 
(2) *Microsoft (2019), "Devices sustainability at Microsoft," https://aka.ms/devicessustainability, p. 44 and 77. Accessed 9 October 2019. 
*Microsoft (2018), "Devices Sustainability at Microsoft," p. 72.</v>
          </cell>
          <cell r="AV56">
            <v>37.5</v>
          </cell>
          <cell r="AW56">
            <v>25</v>
          </cell>
          <cell r="AX56">
            <v>0</v>
          </cell>
          <cell r="AY56">
            <v>12.5</v>
          </cell>
          <cell r="AZ56">
            <v>0</v>
          </cell>
          <cell r="BA56" t="str">
            <v xml:space="preserve">(1) The company states that cobalt is associated with a number of risks including forced labor. It reports that as a result it is working with its directly contracted battery suppliers to build their capability and "to survey their sub-contracted sub-tier suppliers to identify cobalt smelters." 
Microsoft also discloses that its Responsible Sourcing of Raw Materials policy extends the requirements of its supplier code of conduct to "raw material extraction and harvesting processes."
(2) Not disclosed.
(3) Microsoft reports that it encourages suppliers to improve and advance through its maturity model or social and environmental accountability (SEA) stages, "by providing incentives such as future business awards, less frequent audits, and recognition at supplier events." It does not disclose further detail. 
The company also discloses a Microsoft Supplier Program Excellence Awards Program, and states that one category for winners is sustainability. It is not clear whether this is linked to the SEA process described above.
(4) Not disclosed. </v>
          </cell>
          <cell r="BB56" t="str">
            <v xml:space="preserve">(1) *Microsoft (2019), "Devices sustainability at Microsoft," https://aka.ms/devicessustainability, p. 44 and 47. Accessed 9 October 2019. 
*Microsoft (2019), "Responsible Sourcing of Raw Materials Policy," https://query.prod.cms.rt.microsoft.com/cms/api/am/binary/RE2GhJv. Accessed 9 October 2019. 
(3) *Microsoft (2019), "Devices sustainability at Microsoft," https://aka.ms/devicessustainability, p. 54. Accessed 9 October 2019. 
*Microsoft, "Microsoft Supplier Program," https://www.microsoft.com/en-us/procurement/msp-overview.aspx?activetab=pivot1:primaryr5. Accessed 14 October 2019. </v>
          </cell>
          <cell r="BC56">
            <v>100</v>
          </cell>
          <cell r="BD56">
            <v>100</v>
          </cell>
          <cell r="BE56" t="str">
            <v>Microsoft states that "all new and directly contracted hardware and packaging suppliers for our devices…undergo initial risk and capability assessments and audits to assess their conformance to our standards and requirements which specifically prohibit any form of modern slavery and human trafficking." The company discloses that eight suppliers demonstrated the ability to self-manage at their initial capability assessment in financial year 2019. In an earlier report the company states that assessments are conducted prior to supplier selection.</v>
          </cell>
          <cell r="BF56" t="str">
            <v xml:space="preserve">*Microsoft (2018), "Microsoft Modern Slavery and Human Trafficking Statement Fiscal Year 2018," http://download.microsoft.com/download/5/F/A/5FAB2AC0-0421-4EEB-A57C-CE7D297126A9/Microsoft_Modern_Slavery_and_Human_Trafficking_Statement_Fiscal_Year_2018.pdf, p. 13. Accessed 8 October 2019. 
*Microsoft (2019), "Devices sustainability at Microsoft," https://aka.ms/devicessustainability, p. 58. Accessed 9 October 2019. 
*Microsoft (2017), "Social and Environmental Accountability 2017," http://download.microsoft.com/download/0/0/6/00604579-134B-4D0E-97C3-D525DFB7890A/Microsoft_Devices_Social_and_Environmental_Accountability_FY17.pdf, p. 8. Accessed 15 October 2019. </v>
          </cell>
          <cell r="BG56">
            <v>30</v>
          </cell>
          <cell r="BH56">
            <v>15</v>
          </cell>
          <cell r="BI56">
            <v>0</v>
          </cell>
          <cell r="BJ56">
            <v>15</v>
          </cell>
          <cell r="BK56" t="str">
            <v>(1) The company states that its code is included in standard contracts with suppliers. The company also discloses its purchase order terms and conditions per country, which include a clause requiring compliance with the supplier code of conduct and manual. Its master supplier services agreement also incorporates the supplier code of conduct. While Microsoft's supplier code of conduct prohibits forced labor, child labor, and discrimination, it limits the right to freedom of association to accordance with local law only.  
(2) Not disclosed. 
(3) Microsoft reports that its Responsible Sourcing of Raw Materials policy extends the requirements of its supplier code of conduct to raw material extraction, and reports that it requires suppliers to integrate the responsible sourcing requirements in their own sourcing practices and contracts. Microsoft's supplier code addresses the ILO core labor standards, but limits the right to freedom of association to conformance with local law only.</v>
          </cell>
          <cell r="BL56" t="str">
            <v xml:space="preserve">(1) *Microsoft (2018), "Microsoft Modern Slavery and Human Trafficking Statement Fiscal Year 2018," http://download.microsoft.com/download/5/F/A/5FAB2AC0-0421-4EEB-A57C-CE7D297126A9/Microsoft_Modern_Slavery_and_Human_Trafficking_Statement_Fiscal_Year_2018.pdf, p. 7. Accessed 8 October 2019. 
*Microsoft, "Microsoft Purchasing Terms and Conditions," https://www.microsoft.com/en-us/procurement/contracting-terms-conditions.aspx?activetab=pivot1:primaryr4. Accessed 14 October 2019. 
*Microsoft, "Master Supplier Services Agreement," https://aka.ms/mscommssa. Accessed 14 October 2019. 
(3) *Microsoft (2019), "Devices sustainability at Microsoft," https://aka.ms/devicessustainability, p. 43. Accessed 9 October 2019. 
*Microsoft (2019), "Responsible Sourcing of Raw Materials Policy," https://query.prod.cms.rt.microsoft.com/cms/api/am/binary/RE2GhJv. Accessed 9 October 2019. </v>
          </cell>
          <cell r="BM56">
            <v>15</v>
          </cell>
          <cell r="BN56">
            <v>0</v>
          </cell>
          <cell r="BO56">
            <v>15</v>
          </cell>
          <cell r="BP56">
            <v>0</v>
          </cell>
          <cell r="BQ56" t="str">
            <v>(1) Not disclosed. 
(2) Microsoft's supplier code states that suppliers should only use recruiters "that are trained and which comply with international standards, local labor laws of the countries in which the recruitment takes place, or Microsoft requirements, whichever are stricter." However, it does not disclose that employment agencies are required to comply with its standards. 
(3) Not disclosed.</v>
          </cell>
          <cell r="BR56" t="str">
            <v xml:space="preserve">Microsoft (2019), "Supplier Code of Conduct," https://www.microsoft.com/en-us/procurement/supplier-conduct.aspx, p. 5. Accessed 8 October 2019. </v>
          </cell>
          <cell r="BS56">
            <v>100</v>
          </cell>
          <cell r="BT56">
            <v>50</v>
          </cell>
          <cell r="BU56">
            <v>50</v>
          </cell>
          <cell r="BV56" t="str">
            <v xml:space="preserve">(1) Microsoft's supplier code states that "recruitment fees or other similar fees charged to workers and payable to the employer or recruiting agent are strictly prohibited." It further states that supplier contracts with agencies must specify that recruitment fees shall not be charged to workers.
(2) The code also states that suppliers must repay fees to workers where such fees have been paid.  
Microsoft reports that in financial year 2019 it discovered two incidents where migrant workers had paid recruitment fees at a factory in Taiwan. It discovered these through audit and states the issues "were successfully closed through clarification of SEA forced labor requirements," that its responsible sourcing team provided consultation support to strengthen the supplier's management system, and that 100% of fees were repaid to the migrant workers. </v>
          </cell>
          <cell r="BW56" t="str">
            <v xml:space="preserve">(1-2) *Microsoft (2019), "Supplier Code of Conduct," https://www.microsoft.com/en-us/procurement/supplier-conduct.aspx. Accessed 8 October 2019. 
* Microsoft (June 2019), "Supplier social and environmental accountability manual excerpt," http://download.microsoft.com/download/8/F/D/8FDD6E5B-F195-48D3-B59E-876306BF4586/H2050_Excerpt.pdf, p. 14. Accessed 14 October 2019.
(2) Microsoft (2019), "Devices sustainability at Microsoft," https://aka.ms/devicessustainability, p. 73. Accessed 9 October 2019. </v>
          </cell>
          <cell r="BX56">
            <v>0</v>
          </cell>
          <cell r="BY56">
            <v>0</v>
          </cell>
          <cell r="BZ56">
            <v>0</v>
          </cell>
          <cell r="CA56" t="str">
            <v xml:space="preserve">(1) Not disclosed. Microsoft's supplier code states that recruiting agencies used by suppliers must meet international standards, local labor laws, or Microsoft requirements, whichever are stricter. In its modern slavery statement, the company states that suppliers should "ensure that any third-party recruitment agencies, if used, are compliant with the provisions of the supplier code of conduct." However it is not clear that the company requires that agencies are monitored for compliance with the code. 
(2) Not disclosed. Microsoft's supplier code states that suppliers should only use recruiters "that are trained and which comply with international standards." In its supplier manual, it states that suppliers should provide training to agencies "to prevent any usage of forced labor." However, there is no further detail disclosed as to how the company supports ethical recruitment in its supply chains. </v>
          </cell>
          <cell r="CB56" t="str">
            <v>(1)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9. Accessed 8 October 2019. 
(2) *Microsoft (June 2019), "Supplier social and environmental accountability manual excerpt," http://download.microsoft.com/download/8/F/D/8FDD6E5B-F195-48D3-B59E-876306BF4586/H2050_Excerpt.pdf, p. 14. Accessed 14 October 2019.</v>
          </cell>
          <cell r="CC56">
            <v>30</v>
          </cell>
          <cell r="CD56">
            <v>15</v>
          </cell>
          <cell r="CE56">
            <v>15</v>
          </cell>
          <cell r="CF56">
            <v>0</v>
          </cell>
          <cell r="CG56" t="str">
            <v xml:space="preserve">(1) The company's supplier code states that suppliers must disclose basic information on the key terms and conditions of employment in a format and language accessible to the worker before the worker begins employment. However, it does not disclose evidence of implementation of this policy provision.
(2) Microsoft's supplier code states that are prohibiting access to or withholding identity papers including passports and work permits. However, it does not disclose evidence of implementation of this policy provision.
(3) Not disclosed. 
The company discloses conducting MIgrant Parenting training, but does not report details of this training and its outcomes. </v>
          </cell>
          <cell r="CH56" t="str">
            <v xml:space="preserve">*Microsoft (2019), "Supplier Code of Conduct," https://www.microsoft.com/en-us/procurement/supplier-conduct.aspx, p. 5. Accessed 8 October 2019. 
*Microsoft, "Responsible Sourcing," https://www.microsoft.com/en-us/responsible-sourcing. Accessed 14 October 2019. </v>
          </cell>
          <cell r="CI56">
            <v>50</v>
          </cell>
          <cell r="CJ56">
            <v>25</v>
          </cell>
          <cell r="CK56">
            <v>25</v>
          </cell>
          <cell r="CL56">
            <v>0</v>
          </cell>
          <cell r="CM56">
            <v>0</v>
          </cell>
          <cell r="CN56" t="str">
            <v xml:space="preserve">(1) Microsoft discloses that suppliers must train their managers, employees, and agents to understand the contents of the supplier code of conduct. The company discloses that this training must be conducted annually. It states that there is a supplier version available of the Microsoft supplier code of conduct training, which it provides to suppliers. 
(2) Microsoft discloses that after establishing a grievance pilot project at six first-tier and second-tier suppliers in FY2017, it conducted refresher orientations for workers where it provided "education on labor rights." 
(3)-(4) Not disclosed. The company states that it works with first-tier hardware factories on worker development and life skills, including the HER Women Health project, and Migrant Parenting training, but it is not clear that it engages workers on their labor rights. </v>
          </cell>
          <cell r="CO56" t="str">
            <v xml:space="preserve">(1) *Microsoft (2019), "Supplier Code of Conduct," https://www.microsoft.com/en-us/procurement/supplier-conduct.aspx, p. 5. Accessed 8 October 2019. 
*Microsoft, "Standards of supplier conduct at Microsoft: supplier code of conduct training program," https://www.microsoft.com/en-us/procurement/supplier-conduct.aspx?activetab=pivot:primaryr5. Accessed 14 October 2019. 
(2) Microsoft (2018), "Additional Disclosure," https://www.business-humanrights.org/sites/default/files/2018-04%20KTC%20ICT_Additional%20disclosure%202018%20-%20Microsoft.pdf. Accessed 14 October 2019.
(3-4) Microsoft, "Responsible Sourcing," https://www.microsoft.com/en-us/responsible-sourcing. Accessed 14 October 2019. </v>
          </cell>
          <cell r="CP56">
            <v>0</v>
          </cell>
          <cell r="CQ56">
            <v>0</v>
          </cell>
          <cell r="CR56">
            <v>0</v>
          </cell>
          <cell r="CS56">
            <v>0</v>
          </cell>
          <cell r="CT56">
            <v>0</v>
          </cell>
          <cell r="CU56" t="str">
            <v>Not disclosed.</v>
          </cell>
          <cell r="CV56" t="str">
            <v>N/A</v>
          </cell>
          <cell r="CW56">
            <v>90</v>
          </cell>
          <cell r="CX56">
            <v>20</v>
          </cell>
          <cell r="CY56">
            <v>20</v>
          </cell>
          <cell r="CZ56">
            <v>20</v>
          </cell>
          <cell r="DA56">
            <v>20</v>
          </cell>
          <cell r="DB56">
            <v>10</v>
          </cell>
          <cell r="DC56" t="str">
            <v xml:space="preserve">(1) Microsoft discloses a workers' voice hotline. It states that as of financial year 2019, this program has been extended to 153 supplier factories. It reports that this reaches 241,230 workers. 
Microsoft also specifies that the third party workers' voice hotline is available for workers to report concerns in China. 
In addition, the company discloses a business conduct hotline, which it states can be used to report human rights violations. It is not explicitly clear that this applies to supply chain violations, but the hotline is publicly available and appears to be accessible to anyone.
(2) The company's supplier code states that "suppliers must periodically provide workers with information and training on all grievance procedures." Microsoft also states that "on-site orientation in how to use our Worker’s Voice Hotline program was provided to 2,510 workers."
(3) Microsoft discloses that in financial year 2016, 11 people operating its hotline which services its first-tier suppliers received training to increase their skills on basic counselling. It states that the training was delivered by a small, local organization with manufacturing supply chain experience, and psychological training experience. In addition, the company reports that complex cases will be referred to "an experienced organization that can provide comprehensive and professional psychological telephone counselling." 
(4) Microsoft discloses that the hotline which services its first-tier suppliers received 152 reports in financial year 2019 and that 25 cases are being followed up. It states "the majority of received inquiries/cases concerned wage calculation, resignation, work-shift and leave or holiday arrangement, social insurance, working hours, layoff, labor contract, delayed payment, and management attitude." 
(5) Microsoft states that "workers in our sub-tier suppliers who do not have direct business contract relationships with Microsoft utilized the hotline to report issues." No further detail is disclosed on this data. </v>
          </cell>
          <cell r="DD56" t="str">
            <v xml:space="preserve">(1) *Microsoft (2019), "Devices sustainability at Microsoft," https://aka.ms/devicessustainability, p. 71 and 72.  Accessed 9 October 2019. 
*Microsoft, "Microsoft runs on trust," https://www.microsoft.com/en-us/legal/compliance/integrity. Accessed 14 October 2019. 
*Microsoft, "Microsoft Global Human Rights", https://www.microsoft.com/en-us/corporate-responsibility/human-rights-statement. Accessed 14 October 2019. 
(2) *Microsoft (2019), "Supplier Code of Conduct," https://www.microsoft.com/en-us/procurement/supplier-conduct.aspx, p. 5. Accessed 8 October 2019. 
*Microsoft (2018), "Microsoft Modern Slavery and Human Trafficking Statement Fiscal Year 2018," http://download.microsoft.com/download/5/F/A/5FAB2AC0-0421-4EEB-A57C-CE7D297126A9/Microsoft_Modern_Slavery_and_Human_Trafficking_Statement_Fiscal_Year_2018.pdf, p. 4. Accessed 8 October 2019. 
(3) Microsoft (2018), "Additional Disclosure," https://www.business-humanrights.org/sites/default/files/2018-04%20KTC%20ICT_Additional%20disclosure%202018%20-%20Microsoft.pdf. Accessed 14 October 2019.
(4) Microsoft (2019), "Devices sustainability at Microsoft," https://aka.ms/devicessustainability, p. 71.  Accessed 9 October 2019. 
(5) Microsoft (2019), "Devices sustainability at Microsoft," p. 71.  </v>
          </cell>
          <cell r="DE56">
            <v>70</v>
          </cell>
          <cell r="DF56">
            <v>0</v>
          </cell>
          <cell r="DG56">
            <v>20</v>
          </cell>
          <cell r="DH56">
            <v>10</v>
          </cell>
          <cell r="DI56">
            <v>20</v>
          </cell>
          <cell r="DJ56">
            <v>20</v>
          </cell>
          <cell r="DK56" t="str">
            <v xml:space="preserve">Microsoft reports that it uses social and environmental accountability-led factory visits and investigations, and RBA Validated Audit Process (VAP) audits on its directly contracted hardware suppliers. 
(1) Not disclosed.
(2) Microsoft discloses that audits include document review. In its supplier social and environmental accountability manual, the company states that suppliers must allow access to documents "that accurately reflect the conditions of the factory and employee conditions such as working hours &amp; payroll, health &amp; safety and worker’s records".
(3) The company states that audits include worker interviews, and that migrant workers will be interviewed in their native language. However, there is no indication that worker interviews are undertaken off-site.
(4) The company's manual states that suppliers must allow access to dormitories and accommodation including where they are provided by the labor agent or are off-site, as well as canteens and kitchens.
(5) Microsoft requires its suppliers to conduct a social and environmental accountability audit on sub-tier suppliers that produce products for Microsoft. It states that audits on sub-tier suppliers must be carried out by a Microsoft-approved third-party and Microsoft-approved audit protocol. </v>
          </cell>
          <cell r="DL56" t="str">
            <v>Note: Microsoft (2019), "Devices sustainability at Microsoft," https://aka.ms/devicessustainability, p. 54. Accessed 9 October 2019. 
(2-4) *Microsoft (2019), "Devices Sustainability at Microsoft," https://aka.ms/devicessustainability, p. 72. Accessed 9 October 2019. 
*Microsoft (June 2019), "Supplier social and environmental accountability manual excerpt," http://download.microsoft.com/download/8/F/D/8FDD6E5B-F195-48D3-B59E-876306BF4586/H2050_Excerpt.pdf, p. 8. Accessed 14 October 2019.
(5) Microsoft (June 2019), "Supplier social and environmental accountability manual excerpt," http://download.microsoft.com/download/8/F/D/8FDD6E5B-F195-48D3-B59E-876306BF4586/H2050_Excerpt.pdf, p. 12. Accessed 14 October 2019.</v>
          </cell>
          <cell r="DM56">
            <v>60</v>
          </cell>
          <cell r="DN56">
            <v>0</v>
          </cell>
          <cell r="DO56">
            <v>0</v>
          </cell>
          <cell r="DP56">
            <v>20</v>
          </cell>
          <cell r="DQ56">
            <v>20</v>
          </cell>
          <cell r="DR56">
            <v>20</v>
          </cell>
          <cell r="DS56" t="str">
            <v xml:space="preserve">(1) Not disclosed. Microsoft reports that in financial year 2019 it completed 652 audits of 423 factories (however the total number of first-tier factories is unclear). It further states that this includes 211 third party audits and 263 corrective action audits. However, the company does not disclose the percentage of suppliers audited. 
(2) Not disclosed.
(3) The company uses the RBA’s VAP (Validated Assessment Program) audits, which includes worker interviews depending on the size of the size of the factory (with 20 worker interviews as a minimum).
(4) The company uses the RBA’s Validated Assessment Program (VAP), i.e. it conducts audits using an RBA approved audit firm with qualified auditors, with further quality assurance and verification undertaken by RBA.
The company also reports that its teams provide training to third-party auditors "to help them sharpen their SEA knowledge and auditing skills." It states that it has conducted training for auditors in China in May 2019, including a total of 87 third party auditors. It states that the training sessions focused on its SEA audit requirements, including how to perform audits, conduct meetings, and collect evidence against audit criteria. 
[Microsoft reports that its labor and ethics auditors, for its Social and Environmental Accountability audit program, must be an RBA-approved auditor, or a certified auditor, or have completed training in SA8000. It does not disclose further detail on the qualifications of the auditors in relation to forced labor expertise.]
(5) Microsoft discloses that in financial year 2019, it identified six serious and 47 major findings relating to freely chosen employment. This included five serious incidents related to payment of recruitment fees, and 23 major incidents in the same category. The company discloses one serious finding related to retention of identification documents. Other findings related to forced overtime, contractual relationship, and restriction of freedom of movement. Additionally, Microsoft states that 22 of the non-conformances were identified at suppliers in China. 
Microsoft also discloses a breakdown of audit data which can be filtered by country. </v>
          </cell>
          <cell r="DT56" t="str">
            <v xml:space="preserve">(1) Microsoft (2019), "Devices sustainability at Microsoft," https://aka.ms/devicessustainability, p. 54. Accessed 9 October 2019. 
(3) Microsoft (2019), "Devices sustainability at Microsoft," p. 54. 
(4) *Microsoft (2019), "Devices sustainability at Microsoft," p. 56 and 74. 
*Microsoft (2019), "Devices sustainability at Microsoft," p. 54. 
(5) *Microsoft (2019), "Devices sustainability at Microsoft," p. 72. 
*Microsoft, "Microsoft responsible sourcing: non-conformance data," https://msit.powerbi.com/view?r=eyJrIjoiZDQ0NGEwNWMtMjM3MC00YTM4LWJhNDMtMDU0YjY4NjQ4YTM0IiwidCI6IjcyZjk4OGJmLTg2ZjEtNDFhZi05MWFiLTJkN2NkMDExZGI0NyIsImMiOjV9. Accessed 14 October 2019. 
</v>
          </cell>
          <cell r="DU56">
            <v>100</v>
          </cell>
          <cell r="DV56">
            <v>25</v>
          </cell>
          <cell r="DW56">
            <v>25</v>
          </cell>
          <cell r="DX56">
            <v>25</v>
          </cell>
          <cell r="DY56">
            <v>25</v>
          </cell>
          <cell r="DZ56" t="str">
            <v xml:space="preserve">(1) Microsoft states that its strategic sourcing and manufacturing team and its responsible sourcing team work with suppliers "to ensure that corrective action plans will remedy the audit findings".
(2) Microsoft discloses that follow-up audits are conducted to ensure that corrective actions have been implemented and are effective. 
(3) The company states that if suppliers are unwilling to implement corrective actions within the specified time frame they are phased out of its supply chains. 
(4) Microsoft discloses that it discovered an instance of child labor in 2017. It reports that its SEA team followed up with an on-site investigation and worked closely with the factory management team to remediate the issue, and improve the supplier's management system and recruitment process to prevent it from happening again. </v>
          </cell>
          <cell r="EA56" t="str">
            <v>(1-2) Microsoft, "Microsoft responsible sourcing: non-conformance data," https://msit.powerbi.com/view?r=eyJrIjoiZDQ0NGEwNWMtMjM3MC00YTM4LWJhNDMtMDU0YjY4NjQ4YTM0IiwidCI6IjcyZjk4OGJmLTg2ZjEtNDFhZi05MWFiLTJkN2NkMDExZGI0NyIsImMiOjV9. Accessed 14 October 2019. 
(3) Microsoft (2019), "Devices sustainability at Microsoft," https://aka.ms/devicessustainability, p. 54. Accessed 9 October 2019. 
(4) Microsoft (2018), "Additional Disclosure," https://www.business-humanrights.org/sites/default/files/2018-04%20KTC%20ICT_Additional%20disclosure%202018%20-%20Microsoft.pdf. Accessed 14 October 2019.</v>
          </cell>
          <cell r="EB56">
            <v>1</v>
          </cell>
          <cell r="EC56">
            <v>12.5</v>
          </cell>
          <cell r="ED56">
            <v>12.5</v>
          </cell>
          <cell r="EE56" t="str">
            <v>N/A</v>
          </cell>
          <cell r="EF56" t="str">
            <v xml:space="preserve">(1) The company states that "suppliers are required to provide remediation plans if any situation related to forced labor is identified and to provide immediate escalation to Microsoft." 
Microsoft discloses that its SEA team will conduct on-site investigations in the case of any allegations provioded by NGOs or others. It also states that if necessary, it will engage a third-party expert to investigate the allegations. 
It does not provide any further detail, such as timeframes, engagement with affected stakeholders, approval procedures, etc. </v>
          </cell>
          <cell r="EG56" t="str">
            <v>Microsoft (2018), "Microsoft Modern Slavery and Human Trafficking Statement Fiscal Year 2018," http://download.microsoft.com/download/5/F/A/5FAB2AC0-0421-4EEB-A57C-CE7D297126A9/Microsoft_Modern_Slavery_and_Human_Trafficking_Statement_Fiscal_Year_2018.pdf, p. 15. Accessed 8 October 2019. 
Microsoft (2018), "Additional Disclosure," https://www.business-humanrights.org/sites/default/files/2018-04%20KTC%20ICT_Additional%20disclosure%202018%20-%20Microsoft.pdf. Accessed 14 October 2019.</v>
          </cell>
          <cell r="EH56" t="str">
            <v>Allegations regarding intimidation and threats, withholding of wages, retention of identity documents, abuse of vulnerability,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Infineon, NXP, STMicroelectronics, and Texas Instruments. Danwatch states that these companies deliver parts of equipment to brands including Microsoft.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Sources:
* Danwatch "Forced labour behind your screen", accessed 16 July 2019: https://danwatch.dk/en/undersoegelse/forced-labour-in-your-electronics/. See specifically: "Forced labour behind European electronics", accessed 16 July 2019: https://danwatch.dk/en/undersoegelse/forced-labour-behind-european-electronics/.
* Microsoft, "Microsoft Top 100 Production Suppliers
(Based on FY18 spend for commercially available hardware products)", accessed 4 September 2019, https://query.prod.cms.rt.microsoft.com/cms/api/am/binary/RE2EU5I.</v>
          </cell>
          <cell r="EI56">
            <v>0</v>
          </cell>
          <cell r="EJ56">
            <v>0</v>
          </cell>
          <cell r="EK56">
            <v>0</v>
          </cell>
          <cell r="EL56" t="str">
            <v xml:space="preserve">Not disclosed. The company has not disclosed a response to the allegation or any steps taken to address it. </v>
          </cell>
          <cell r="EM56" t="str">
            <v>N/A</v>
          </cell>
        </row>
        <row r="57">
          <cell r="A57" t="str">
            <v>Motorola Solutions Inc.</v>
          </cell>
          <cell r="B57">
            <v>16.13513</v>
          </cell>
          <cell r="C57" t="str">
            <v>United States</v>
          </cell>
          <cell r="D57" t="str">
            <v>North America</v>
          </cell>
          <cell r="E57">
            <v>2020</v>
          </cell>
          <cell r="F57" t="str">
            <v>No</v>
          </cell>
          <cell r="G57" t="str">
            <v>NYS:MSI</v>
          </cell>
          <cell r="H57" t="str">
            <v>n/a</v>
          </cell>
          <cell r="I57" t="str">
            <v>n/a</v>
          </cell>
          <cell r="J57" t="str">
            <v>n/a</v>
          </cell>
          <cell r="K57" t="str">
            <v>n/a</v>
          </cell>
          <cell r="L57">
            <v>10</v>
          </cell>
          <cell r="M57">
            <v>10</v>
          </cell>
          <cell r="N57" t="str">
            <v>n/a</v>
          </cell>
          <cell r="O57" t="str">
            <v>n/a</v>
          </cell>
          <cell r="P57" t="str">
            <v>n/a</v>
          </cell>
          <cell r="Q57" t="str">
            <v>n/a</v>
          </cell>
          <cell r="R57" t="str">
            <v xml:space="preserve">Motorola reports that it uses the RBA code of conduct as its supplier code. 
It discloses its supplier code of conduct, which prohibits forced labor, child labor, and discrimination. The code also addresses freedom of association, but restricts it to conformance with local legal restrictions stating that suppliers must recognize "the right of workers to form and join or to refrain from joining trade unions and associations of their own choosing as well as the right to collective bargaining and to engage in peaceful assembly, unless otherwise prohibited by law." </v>
          </cell>
          <cell r="S57" t="str">
            <v xml:space="preserve">Motorola, "Supplier Code of Conduct," https://www.motorolasolutions.com/en_us/about/company-overview/corporate-responsibility/governance-and-policies/supplier-code-conduct.html. Accessed 30 September 2019. </v>
          </cell>
          <cell r="T57">
            <v>25</v>
          </cell>
          <cell r="U57">
            <v>0</v>
          </cell>
          <cell r="V57">
            <v>25</v>
          </cell>
          <cell r="W57" t="str">
            <v xml:space="preserve">(1) Not disclosed. 
(2) Motorola discloses that in 2018 its governance and nominating committee of the board of directors added the responsibility to review environmental, social and governance strategy and policies. It does not disclose further detail on oversight of the supplier code of conduct, or board discussions on covering forced labor. </v>
          </cell>
          <cell r="X57" t="str">
            <v xml:space="preserve">(2) Motorola (2019), "Motorola Solutions 2018 Corporate Responsibility Report", https://www.motorolasolutions.com/content/dam/msi/docs/about-us/cr/2018_corporate_responsibility_report_v9.pdf, p. 2. Accessed 30 September 2019. </v>
          </cell>
          <cell r="Y57" t="str">
            <v>n/a</v>
          </cell>
          <cell r="Z57" t="str">
            <v>n/a</v>
          </cell>
          <cell r="AA57" t="str">
            <v>n/a</v>
          </cell>
          <cell r="AB57" t="str">
            <v>n/a</v>
          </cell>
          <cell r="AC57" t="str">
            <v>n/a</v>
          </cell>
          <cell r="AD57" t="str">
            <v>n/a</v>
          </cell>
          <cell r="AE57">
            <v>25</v>
          </cell>
          <cell r="AF57">
            <v>0</v>
          </cell>
          <cell r="AG57">
            <v>25</v>
          </cell>
          <cell r="AH57" t="str">
            <v xml:space="preserve">(1) Not disclosed. 
(2) Motorola discloses that it is a member of the Responsible Business Alliance. However, it does not disclose how it actively participates in this initiative to address forced labor risks. 
It also states that it participates in other industry group work groups and task forces to better understand risks associated with labor recruitment practices, but does not disclose any further information. </v>
          </cell>
          <cell r="AI57" t="str">
            <v xml:space="preserve">Motorola (May 2019), "Motorola Solutions Anti-Human Trafficking Statement," https://www.motorolasolutions.com/content/dam/msi/docs/about/events/msi_aht_statement_2019.pdf, p. 2. Accessed 30 September 2019. </v>
          </cell>
          <cell r="AJ57">
            <v>0</v>
          </cell>
          <cell r="AK57">
            <v>0</v>
          </cell>
          <cell r="AL57" t="str">
            <v>n/a</v>
          </cell>
          <cell r="AM57" t="str">
            <v>n/a</v>
          </cell>
          <cell r="AN57">
            <v>0</v>
          </cell>
          <cell r="AO57" t="str">
            <v>Not disclosed.</v>
          </cell>
          <cell r="AP57" t="str">
            <v>N/A</v>
          </cell>
          <cell r="AQ57">
            <v>25</v>
          </cell>
          <cell r="AR57">
            <v>25</v>
          </cell>
          <cell r="AS57">
            <v>0</v>
          </cell>
          <cell r="AT57" t="str">
            <v xml:space="preserve">(1) Motorola reports that it conducts an annual risk assessment on its supply chain, by "evaluating the type of supplier and the type of service or product each is providing". It states that it completed 156 risk assessments in 2018, representing 81% of its supply chain spend. 
It also states that it uses the RBA risk assessment platform, which "evaluates risks with respect to the RBA code by inherent risk, sector and location." No further detail is disclosed as to other materials or sources used as part of the assessment, focusing on forced labor specifically.  
(2) Not disclosed. </v>
          </cell>
          <cell r="AU57" t="str">
            <v xml:space="preserve">*Motorola (2019), "Motorola Solutions 2018 Corporate Responsibility Report", https://www.motorolasolutions.com/content/dam/msi/docs/about-us/cr/2018_corporate_responsibility_report_v9.pdf, p. 30. Accessed 30 September 2019. 
*Motorola (May 2019), "Motorola Solutions Anti-Human Trafficking Statement," https://www.motorolasolutions.com/content/dam/msi/docs/about/events/msi_aht_statement_2019.pdf, p. 2. Accessed 30 September 2019. </v>
          </cell>
          <cell r="AV57">
            <v>12.5</v>
          </cell>
          <cell r="AW57" t="str">
            <v>n/a</v>
          </cell>
          <cell r="AX57">
            <v>0</v>
          </cell>
          <cell r="AY57">
            <v>12.5</v>
          </cell>
          <cell r="AZ57" t="str">
            <v>n/a</v>
          </cell>
          <cell r="BA57" t="str">
            <v xml:space="preserve">(2) Not disclosed. Motorola discloses that it "works closely with our procurement professionals and our suppliers to help them to understand how to identify" non-compliance issues related to slavery and human trafficking. However, it does not disclose further detail on its purchasing practices including planning and forecasting. 
(3) The company states that it assesses suppliers performance, and their "performance and responsiveness is included in the decisions made to award new business" and that this is recorded on suppliers' scorecards. This seems to include performance in accordance with the supplier code, as the company states that supplier's progress in meeting their requirements is taken into account in sourcing decisions. No further detail is disclosed. </v>
          </cell>
          <cell r="BB57" t="str">
            <v xml:space="preserve">(2) Motorola (May 2019), "Motorola Solutions Anti-Human Trafficking Statement," https://www.motorolasolutions.com/content/dam/msi/docs/about/events/msi_aht_statement_2019.pdf, p. 2. Accessed 30 September 2019. 
(3) *Motorola (2019), "Motorola Solutions 2018 Corporate Responsibility Report", https://www.motorolasolutions.com/content/dam/msi/docs/about-us/cr/2018_corporate_responsibility_report_v9.pdf, p. 30. Accessed 30 September 2019. 
*Motorola, "Supplier Code of Conduct," https://www.motorolasolutions.com/en_us/about/company-overview/corporate-responsibility/governance-and-policies/supplier-code-conduct.html. Accessed 30 September 2019. </v>
          </cell>
          <cell r="BC57" t="str">
            <v>n/a</v>
          </cell>
          <cell r="BD57" t="str">
            <v>n/a</v>
          </cell>
          <cell r="BE57" t="str">
            <v>n/a</v>
          </cell>
          <cell r="BF57" t="str">
            <v>n/a</v>
          </cell>
          <cell r="BG57">
            <v>15</v>
          </cell>
          <cell r="BH57">
            <v>15</v>
          </cell>
          <cell r="BI57" t="str">
            <v>n/a</v>
          </cell>
          <cell r="BJ57" t="str">
            <v>n/a</v>
          </cell>
          <cell r="BK57" t="str">
            <v>Motorola discloses that the supplier code is included in contracts and standard terms and conditions of purchase orders. However, the contract language is not disclosed and the code limits the right to freedom of association to local law only.</v>
          </cell>
          <cell r="BL57" t="str">
            <v xml:space="preserve">Motorola (May 2019), "Motorola Solutions Anti-Human Trafficking Statement," https://www.motorolasolutions.com/content/dam/msi/docs/about/events/msi_aht_statement_2019.pdf, p. 2. Accessed 30 September 2019. </v>
          </cell>
          <cell r="BM57" t="str">
            <v>n/a</v>
          </cell>
          <cell r="BN57" t="str">
            <v>n/a</v>
          </cell>
          <cell r="BO57" t="str">
            <v>n/a</v>
          </cell>
          <cell r="BP57" t="str">
            <v>n/a</v>
          </cell>
          <cell r="BQ57" t="str">
            <v>n/a</v>
          </cell>
          <cell r="BR57" t="str">
            <v>n/a</v>
          </cell>
          <cell r="BS57">
            <v>75</v>
          </cell>
          <cell r="BT57">
            <v>50</v>
          </cell>
          <cell r="BU57">
            <v>25</v>
          </cell>
          <cell r="BV57" t="str">
            <v xml:space="preserve">(1) Motorola's supplier code states that "all fees related to employment, such as recruitment fees, employment relocation and end-of-service fees, will be paid by the supplier." 
(2) The code also states that if fees are found to have been paid by workers, fees must be repaid to the workers.
It states that suppliers must document compliance with the labor section of its supplier code, including "a recruitment and wage plan that only permits recruitment companies with trained employees, prohibits charging recruitment fees to the worker..."
However, the company does not disclose evidence that fees have been repaid to workers in its supply chains. </v>
          </cell>
          <cell r="BW57" t="str">
            <v xml:space="preserve">Motorola, "Supplier Code of Conduct," https://www.motorolasolutions.com/en_us/about/company-overview/corporate-responsibility/governance-and-policies/supplier-code-conduct.html. Accessed 30 September 2019. </v>
          </cell>
          <cell r="BX57" t="str">
            <v>n/a</v>
          </cell>
          <cell r="BY57" t="str">
            <v>n/a</v>
          </cell>
          <cell r="BZ57" t="str">
            <v>n/a</v>
          </cell>
          <cell r="CA57" t="str">
            <v>n/a</v>
          </cell>
          <cell r="CB57" t="str">
            <v>n/a</v>
          </cell>
          <cell r="CC57" t="str">
            <v>n/a</v>
          </cell>
          <cell r="CD57" t="str">
            <v>n/a</v>
          </cell>
          <cell r="CE57" t="str">
            <v>n/a</v>
          </cell>
          <cell r="CF57" t="str">
            <v>n/a</v>
          </cell>
          <cell r="CG57" t="str">
            <v>n/a</v>
          </cell>
          <cell r="CH57" t="str">
            <v>n/a</v>
          </cell>
          <cell r="CI57" t="str">
            <v>n/a</v>
          </cell>
          <cell r="CJ57" t="str">
            <v>n/a</v>
          </cell>
          <cell r="CK57" t="str">
            <v>n/a</v>
          </cell>
          <cell r="CL57" t="str">
            <v>n/a</v>
          </cell>
          <cell r="CM57" t="str">
            <v>n/a</v>
          </cell>
          <cell r="CN57" t="str">
            <v>n/a</v>
          </cell>
          <cell r="CO57" t="str">
            <v>n/a</v>
          </cell>
          <cell r="CP57">
            <v>0</v>
          </cell>
          <cell r="CQ57">
            <v>0</v>
          </cell>
          <cell r="CR57" t="str">
            <v>n/a</v>
          </cell>
          <cell r="CS57" t="str">
            <v>n/a</v>
          </cell>
          <cell r="CT57">
            <v>0</v>
          </cell>
          <cell r="CU57" t="str">
            <v xml:space="preserve">(1) Not disclosed. 
(4) Not disclosed. </v>
          </cell>
          <cell r="CV57" t="str">
            <v>N/A</v>
          </cell>
          <cell r="CW57">
            <v>20</v>
          </cell>
          <cell r="CX57">
            <v>20</v>
          </cell>
          <cell r="CY57" t="str">
            <v>n/a</v>
          </cell>
          <cell r="CZ57" t="str">
            <v>n/a</v>
          </cell>
          <cell r="DA57">
            <v>0</v>
          </cell>
          <cell r="DB57" t="str">
            <v>n/a</v>
          </cell>
          <cell r="DC57" t="str">
            <v xml:space="preserve">(1) Motorola's supplier code requires suppliers to "provide processes, including an effective anonymous grievance mechanism, to assess worker’s understanding of and to obtain feedback on practices and conditions covered by this Code... [and to] offer their workforce, as well as their customers and their sources in the supply chain, the ability to report, on a confidential basis, potential violations of this Code and other policies through a number of resources such as the Motorola Solutions’ Global EthicsLine."
Motorola further discloses contact details for its EthicsLine (phone, email, and an online channel) in the supplier code (which covers forced labor). 
(4) Not disclosed. The company discloses that its ethics office opened 19 investigations in 2018, five of which were substantiated. However it does not disclose any further detail on type of grievances filed, or by whom. </v>
          </cell>
          <cell r="DD57" t="str">
            <v>(1) *Motorola (2019), "Motorola Solutions 2018 Corporate Responsibility Report", https://www.motorolasolutions.com/content/dam/msi/docs/about-us/cr/2018_corporate_responsibility_report_v9.pdf, p. 8 and 9. Accessed 30 September 2019. 
*Motorola, "Supplier Code of Conduct," https://www.motorolasolutions.com/en_us/about/company-overview/corporate-responsibility/governance-and-policies/supplier-code-conduct.html. Accessed 23 October 2019. 
(4) Motorola (2019), "Motorola Solutions 2018 Corporate Responsibility Report", p. 8.</v>
          </cell>
          <cell r="DE57" t="str">
            <v>n/a</v>
          </cell>
          <cell r="DF57" t="str">
            <v>n/a</v>
          </cell>
          <cell r="DG57" t="str">
            <v>n/a</v>
          </cell>
          <cell r="DH57" t="str">
            <v>n/a</v>
          </cell>
          <cell r="DI57" t="str">
            <v>n/a</v>
          </cell>
          <cell r="DJ57" t="str">
            <v>n/a</v>
          </cell>
          <cell r="DK57" t="str">
            <v>n/a</v>
          </cell>
          <cell r="DL57" t="str">
            <v>n/a</v>
          </cell>
          <cell r="DM57" t="str">
            <v>n/a</v>
          </cell>
          <cell r="DN57" t="str">
            <v>n/a</v>
          </cell>
          <cell r="DO57" t="str">
            <v>n/a</v>
          </cell>
          <cell r="DP57" t="str">
            <v>n/a</v>
          </cell>
          <cell r="DQ57" t="str">
            <v>n/a</v>
          </cell>
          <cell r="DR57" t="str">
            <v>n/a</v>
          </cell>
          <cell r="DS57" t="str">
            <v>n/a</v>
          </cell>
          <cell r="DT57" t="str">
            <v>n/a</v>
          </cell>
          <cell r="DU57" t="str">
            <v>n/a</v>
          </cell>
          <cell r="DV57" t="str">
            <v>n/a</v>
          </cell>
          <cell r="DW57" t="str">
            <v>n/a</v>
          </cell>
          <cell r="DX57" t="str">
            <v>n/a</v>
          </cell>
          <cell r="DY57" t="str">
            <v>n/a</v>
          </cell>
          <cell r="DZ57" t="str">
            <v>n/a</v>
          </cell>
          <cell r="EA57" t="str">
            <v>n/a</v>
          </cell>
          <cell r="EB57">
            <v>0</v>
          </cell>
          <cell r="EC57">
            <v>0</v>
          </cell>
          <cell r="ED57">
            <v>0</v>
          </cell>
          <cell r="EE57">
            <v>0</v>
          </cell>
          <cell r="EF57" t="str">
            <v>(1) Not disclosed. Motorola states that it responds to reports quickly and will handle requests in confidence where it is asked of them, but does not disclose any further information on details such as  timeframes, engagement with affected stakeholders, responsible parties, approval procedures, etc. 
(2) Not disclosed.</v>
          </cell>
          <cell r="EG57" t="str">
            <v xml:space="preserve">Motorola (2019), "Motorola Solutions 2018 Corporate Responsibility Report", https://www.motorolasolutions.com/content/dam/msi/docs/about-us/cr/2018_corporate_responsibility_report_v9.pdf, p. 8. Accessed 30 September 2019. </v>
          </cell>
          <cell r="EH57" t="str">
            <v>N/A</v>
          </cell>
          <cell r="EI57" t="str">
            <v>N/A</v>
          </cell>
          <cell r="EJ57" t="str">
            <v>N/A</v>
          </cell>
          <cell r="EK57" t="str">
            <v>N/A</v>
          </cell>
          <cell r="EL57" t="str">
            <v>N/A</v>
          </cell>
          <cell r="EM57" t="str">
            <v>N/A</v>
          </cell>
        </row>
        <row r="58">
          <cell r="A58" t="str">
            <v>NVIDIA Corp.</v>
          </cell>
          <cell r="B58">
            <v>148.95479999999998</v>
          </cell>
          <cell r="C58" t="str">
            <v>United States</v>
          </cell>
          <cell r="D58" t="str">
            <v>North America</v>
          </cell>
          <cell r="E58">
            <v>2018</v>
          </cell>
          <cell r="F58" t="str">
            <v>Yes</v>
          </cell>
          <cell r="G58" t="str">
            <v>NAS:NVDA</v>
          </cell>
          <cell r="H58">
            <v>100</v>
          </cell>
          <cell r="I58">
            <v>100</v>
          </cell>
          <cell r="J58" t="str">
            <v>NVIDIA discloses: "we don't engage in child labor, forced, bonded or indentured labor, involuntary prison labor, slavery, trafficking of persons, or physical punishment". The company is also an RBA Full Member, and as such publicly commits to the RBA code, which addresses forced labor in its own operations and supply chains.</v>
          </cell>
          <cell r="K58" t="str">
            <v>*NVIDIA (2017), "Our Code", https://www.nvidia.com/content/dam/en-zz/Solutions/about-us/documents/NVIDIA-Code-of-Conduct-external.pdf, p. 6. 
*NVIDIA (2019), "NVIDIA Corporate Social Responsibility Report", https://s22.q4cdn.com/364334381/files/doc_downloads/governance_documents/2019/FY2019-NVIDIA-CSR-Social-Responsibility.pdf, p. 52.</v>
          </cell>
          <cell r="L58">
            <v>90</v>
          </cell>
          <cell r="M58">
            <v>10</v>
          </cell>
          <cell r="N58">
            <v>20</v>
          </cell>
          <cell r="O58">
            <v>20</v>
          </cell>
          <cell r="P58">
            <v>20</v>
          </cell>
          <cell r="Q58">
            <v>20</v>
          </cell>
          <cell r="R58" t="str">
            <v>(1) NVIDIA discloses that it requires its suppliers to comply with the EICC Code of Conduct (now RBA, version 6.0) which covers forced labor, child labor, and discrimination. However, the code limits the right to freedom of association and collective bargaining to conformance with local law.
(2) Yes (Homepage &gt; (hover over About NVIDIA) Social Responsibility &gt; Our Progress (download) &gt; RBA Code of Conduct Version 6.0 (pp. 75 and 76). 
(3) The company uses the RBA Code of Conduct, which is reviewed every three years and includes input from RBA members and external stakeholders, as its supplier code of conduct.
(4) The company is an RBA Full Member and as such must communicate the RBA Code of Conduct to its entire supply chains. The company must provide RBA with documentation and a sample of supplier communication and acceptance (master agreement, letter of commitment, formal acceptance etc.).
(5) The company has adopted the RBA Code (v 6.0), which includes a requirement for cascading standards.</v>
          </cell>
          <cell r="S58" t="str">
            <v xml:space="preserve">(1) NVIDIA (2017), "Our Code", https://www.nvidia.com/content/dam/en-zz/Solutions/about-us/documents/NVIDIA-Code-of-Conduct-external.pdf, p. 12. 
(3) NVIDIA (2018), "Slavery and Human Trafficking Statement", https://www.nvidia.com/content/dam/en-zz/Solutions/about-us/documents/NVIDIA%20Slavery%20and%20Human%20Trafficking%20Statement%202018.pdf, p. 1. </v>
          </cell>
          <cell r="T58">
            <v>75</v>
          </cell>
          <cell r="U58">
            <v>50</v>
          </cell>
          <cell r="V58">
            <v>25</v>
          </cell>
          <cell r="W58" t="str">
            <v>(1) NVIDIA discloses having a Combatting Trafficking in Persons Compliance Program (it makes clear in its modern slavery statement that it "expects" its suppliers to comply with the corresponding policy). It states that its Senior Manager of HR Operations, Jennifer Green (Ops Manager), leads the Program and its design and implementation. 
[It also discloses that it employs social and environmental compliance engineers in its "worldwide operations organization" who manage issues including human rights and conflict minerals. However, it does not disclose whether this includes a responsibility to implement its supply chain policies relevant to forced labor.]
(2) It discloses that its board of directors oversees its CSR work and that it is briefed annually on the risks and progress involved. However, it is unclear whether this includes oversight of its supply chain policies that address forced labor.</v>
          </cell>
          <cell r="X58" t="str">
            <v xml:space="preserve">(1)*NVIDIA (4 January 2016), "Combatting Trafficking in Persons Policy", https://www.nvidia.com/content/dam/en-zz/Solutions/about-us/documents/nvidia-combatting-trafficking-in-persons-policy-jan5-2016.pdf, p. 1.
*NVIDIA (2019), "NVIDIA Corporate Social Responsibility Report", https://s22.q4cdn.com/364334381/files/doc_downloads/governance_documents/2019/FY2019-NVIDIA-CSR-Social-Responsibility.pdf, p. 14.
(2) "NVIDIA Corporate Social Responsibility Report", p. 4. </v>
          </cell>
          <cell r="Y58">
            <v>45</v>
          </cell>
          <cell r="Z58">
            <v>30</v>
          </cell>
          <cell r="AA58">
            <v>15</v>
          </cell>
          <cell r="AB58">
            <v>0</v>
          </cell>
          <cell r="AC58" t="str">
            <v xml:space="preserve">(1) NVIDIA discloses that all of its employees are required to complete training on the NVIDIA Code of Conduct, which includes policies on forced labor and human trafficking upon being hired and at two-year intervals thereafter. It states that as of April 2019, almost 99 per cent of its employees had received this training (as such it is implied that procurement staff are included). [It also discloses that "relevant employees" took RBA Learning Academy Courses. However, it does not specifiy the topics covererd in it and it does not disclose which staff it includes in its definition of "relevant".] It also discloses that employees "are engaged in RBA workgroups relevant to our supply chain operations". It states in its 2020 Additional Disclosure in relation to its Learning Academy Modules that "NVIDIA Employee(s) take the courses before assigning to the supplier".
(2) The company discloses assigning (eight) RBA Learning Academy courses to suppliers, including courses on supply chains and ethics. It also states that it worked with suppliers to address and comply with zero hiring fees and freely chosen employment. However, it does not disclose the percentage of suppliers trained.
(3) Not disclosed. </v>
          </cell>
          <cell r="AD58" t="str">
            <v>(1) NVIDIA (2018), "Slavery and Human Trafficking Statement", https://www.nvidia.com/content/dam/en-zz/Solutions/about-us/documents/NVIDIA%20Slavery%20and%20Human%20Trafficking%20Statement%202018.pdf, pp. 2, 15 and 26.
*NVIDIA (2019), "NVIDIA Corporate Social Responsibility Report", https://s22.q4cdn.com/364334381/files/doc_downloads/governance_documents/2019/FY2019-NVIDIA-CSR-Social-Responsibility.pdf, p. 62.
*NVIDIA (202), "2020 Additional Disclosure", https://www.business-humanrights.org/sites/default/files/KnowTheChain%202020%20ICT%20benchmark%20-%20Additional%20Disclosure%20-%20NVIDIA.pdf, p. 2.
(2)*"Slavery and Human Trafficking Statement", p. 2. 
*"NVIDIA Corporate Social Responsibility Report", p. 62.</v>
          </cell>
          <cell r="AE58">
            <v>25</v>
          </cell>
          <cell r="AF58">
            <v>0</v>
          </cell>
          <cell r="AG58">
            <v>25</v>
          </cell>
          <cell r="AH58" t="str">
            <v xml:space="preserve">(1) Not disclosed. 
(2) NVIDIA discloses that it is a full RBA member (confirmed by RBA). It discloses that employees "are engaged in RBA workgroups relevant to our supply chain operations." It states that it participates in the RBA's Responsible Labor Initiative but it does not demonstrate active engagement. It also discloses that it participates "in organizations focused on issues relevant to supplier responsibility, such as the Public-Private Alliance for Responsible Minerals Trade and the Association Connecting Electronics Industries". It states in its 2020 Additional Disclosure that this consists of engaging through email, calls and face-to-face and states that the RLI is a workgroup with active calls and that it works with the RBA and PPA on code updates. However, it does not demonstrate active engagement on forced labor specifically. </v>
          </cell>
          <cell r="AI58" t="str">
            <v>(2) NVIDIA (2019), "NVIDIA Corporate Social Responsibility Report", https://s22.q4cdn.com/364334381/files/doc_downloads/governance_documents/2019/FY2019-NVIDIA-CSR-Social-Responsibility.pdf, pp. 26, 55 and 62.
*NVIDIA (2020), "2020 Additional Disclosure", https://www.business-humanrights.org/sites/default/files/KnowTheChain%202020%20ICT%20benchmark%20-%20Additional%20Disclosure%20-%20NVIDIA.pdf, p. 2.</v>
          </cell>
          <cell r="AJ58">
            <v>50</v>
          </cell>
          <cell r="AK58">
            <v>0</v>
          </cell>
          <cell r="AL58">
            <v>25</v>
          </cell>
          <cell r="AM58">
            <v>25</v>
          </cell>
          <cell r="AN58">
            <v>0</v>
          </cell>
          <cell r="AO58" t="str">
            <v>NVIDIA states in its 2020 Additional Disclosure that it "would not disclose confidential supplier information" but that it is available in suppliers' CSR reports.
(1) Not disclosed. NVIDIA discloses that Taiwan Semiconductor Manufacturing Company (TSMC) and Samsung manufacture its semiconductor wafers and that its two main contract manufacturers for company or partner-branded devices are Foxconn and BYD. It also discloses that Foxconn, Samsung and BYD are RBA members. However, it does not disclose any additional details on its first-tier suppliers. It is not clear what percentage of the company's spend this covers.
(2) In its Specialized Disclosure Report, NVIDIA discloses a list of smelters and refiners, including names and countries, of 3TG that are potentially used in its supply chains. It discloses that it is a member of the RMI and its work groups and that its due diligence program conforms with the OECD's Due Diligence Guidance for Responsible Supply Chains of Minerals from Conflict-Affected and High-Risk Areas.
(3) It further includes a list of potential countries of origin of the raw materials 3TG.
(4) Not disclosed.</v>
          </cell>
          <cell r="AP58" t="str">
            <v xml:space="preserve">Note: NVIDIA (2019), "2020 Additional Disclosure", https://www.business-humanrights.org/sites/default/files/KnowTheChain%202020%20ICT%20benchmark%20-%20Additional%20Disclosure%20-%20NVIDIA.pdf, p. 3.
(1) NVIDIA (2019), "NVIDIA Corporate Social Responsibility Report", https://s22.q4cdn.com/364334381/files/doc_downloads/governance_documents/2019/FY2019-NVIDIA-CSR-Social-Responsibility.pdf, p. 25. 
(2)-(3) NVIDIA (31 May 2019), "Specialized Disclosure Report", http://d18rn0p25nwr6d.cloudfront.net/CIK-0001045810/b5dcd39c-692a-449d-9fc7-9f4185906db7.pdf. 
*NVIDIA (21 May 2019), "Conflict Minerals Policy", http://images.nvidia.com/content/includes/gcr/pdf/nvidia-conflict-minerals-policy.pdf. </v>
          </cell>
          <cell r="AQ58">
            <v>0</v>
          </cell>
          <cell r="AR58">
            <v>0</v>
          </cell>
          <cell r="AS58">
            <v>0</v>
          </cell>
          <cell r="AT58" t="str">
            <v xml:space="preserve">(1) Not disclosed. The company discloses conducting a "supply chain risk assessment on 100% of its suppliers". It states in its 2020 Additional Disclosure that it uses RBA risk assessments "RA1, RA2 and RA3". It states that it requires suppliers in the top 80% spend to complete self-assessment questionnaires which are "based on RBA requirements" [the facility level SAQ includes forced labor, but it is unclear whether all RBA facility requirements are included]. It does not disclose carrying out a risk assessment focusing on forced labor beyond monitoring and self-assessments at individual suppliers.
(2) Not disclosed. </v>
          </cell>
          <cell r="AU58" t="str">
            <v>(1)*NVIDIA (2019), "Corporate Social Responsibility 2019-2020", https://s22.q4cdn.com/364334381/files/doc_downloads/governance_documents/2019/NVIDIA_2019-2020_CSR_Snapshot.pdf, pp. 3 and 61. 
*NVIDIA (2020), "2020 Additional Disclosure", https://www.business-humanrights.org/sites/default/files/KnowTheChain%202020%20ICT%20benchmark%20-%20Additional%20Disclosure%20-%20NVIDIA.pdf, p. 3.</v>
          </cell>
          <cell r="AV58">
            <v>25</v>
          </cell>
          <cell r="AW58">
            <v>12.5</v>
          </cell>
          <cell r="AX58">
            <v>0</v>
          </cell>
          <cell r="AY58">
            <v>12.5</v>
          </cell>
          <cell r="AZ58">
            <v>0</v>
          </cell>
          <cell r="BA58" t="str">
            <v>(1) NVIDIA is a member of the Public Private Alliance (PPA) for Responsible Minerals Trade, and the Responsible Minerals Initiative. It sets out the steps it has taken to source 3TG in accordance with OECD due diligence guidelines.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further information on its efforts to address forced labor specifically at raw material level. 
(2) Not disclosed. 
(3) NVIDIA discloses that it engages with its suppliers through quarterly business reviews and that it has established a performance-based award system for suppliers that allocates points to suppliers on the basis of their efforts to participate in social and environmental initiatives. It further discloses that five points of 100 are allocated to CSR issues. However, it does not give any further detail on this process, such as to what extent forced labor is factored in.
(4) Not disclosed.</v>
          </cell>
          <cell r="BB58" t="str">
            <v xml:space="preserve">(1) and (3)*NVIDIA (2018), "Slavery and Human Trafficking Statement", https://www.nvidia.com/content/dam/en-zz/Solutions/about-us/documents/NVIDIA%20Slavery%20and%20Human%20Trafficking%20Statement%202018.pdf, p. 1.
*NVIDIA (31 May 2019), "Specialized Disclosure Report", http://d18rn0p25nwr6d.cloudfront.net/CIK-0001045810/b5dcd39c-692a-449d-9fc7-9f4185906db7.pdf. 
*NVIDIA (2019), "Corporate Social Responsibility 2019-2020", https://s22.q4cdn.com/364334381/files/doc_downloads/governance_documents/2019/NVIDIA_2019-2020_CSR_Snapshot.pdf, p. 26. </v>
          </cell>
          <cell r="BC58">
            <v>0</v>
          </cell>
          <cell r="BD58">
            <v>0</v>
          </cell>
          <cell r="BE58" t="str">
            <v>Not disclosed. NVIDIA discloses that its, "supplier specification outlines our compliance requirements and covers all manufacturers in our supply chain." It states that this process "involves using the RBA online system to vet suppliers against product compliance industry standards, conflict minerals data, and RBA Code compliance." However, it is unclear whether this assessment takes place prior to onboarding.</v>
          </cell>
          <cell r="BF58" t="str">
            <v xml:space="preserve">NVIDIA (2019), "Corporate Social Responsibility 2019-2020", https://s22.q4cdn.com/364334381/files/doc_downloads/governance_documents/2019/NVIDIA_2019-2020_CSR_Snapshot.pdf, p. 26. </v>
          </cell>
          <cell r="BG58">
            <v>0</v>
          </cell>
          <cell r="BH58">
            <v>0</v>
          </cell>
          <cell r="BI58">
            <v>0</v>
          </cell>
          <cell r="BJ58">
            <v>0</v>
          </cell>
          <cell r="BK58" t="str">
            <v>(1)-(3) Not disclosed.</v>
          </cell>
          <cell r="BL58" t="str">
            <v>N/A</v>
          </cell>
          <cell r="BM58">
            <v>0</v>
          </cell>
          <cell r="BN58">
            <v>0</v>
          </cell>
          <cell r="BO58">
            <v>0</v>
          </cell>
          <cell r="BP58">
            <v>0</v>
          </cell>
          <cell r="BQ58" t="str">
            <v>(1) Not disclosed.
(2) Not disclosed. NVIDIA discloses that its human resources managers are required to ensure that any employment or recruitment agency it works with has trained employees. However, it does not specifiy if the employees are trained on forced labor and this policy does not appear to apply to its supply chains.
(3) Not disclosed.</v>
          </cell>
          <cell r="BR58" t="str">
            <v>(2) NVIDIA (2018), "Slavery and Human Trafficking Statement", https://www.nvidia.com/content/dam/en-zz/Solutions/about-us/documents/NVIDIA%20Slavery%20and%20Human%20Trafficking%20Statement%202018.pdf, p. 1.</v>
          </cell>
          <cell r="BS58">
            <v>75</v>
          </cell>
          <cell r="BT58">
            <v>50</v>
          </cell>
          <cell r="BU58">
            <v>25</v>
          </cell>
          <cell r="BV58" t="str">
            <v>(1) [NVIDIA discloses a policy that its human resources managers are required to ensure that employees are not charged recruitment fees. However, this appears to be only applicable internally.] The company also uses the RBA Code (version 6.0), which includes a provision that workers shall not be required to pay employers’ or agents’ recruitment fees or other related fees for their employment.
(2) The company uses the RBA Code (version 6.0), which includes a provision that employment related fees paid by workers shall be reimbursed to the workers. However, it does not provide evidence of the payment of recruitment fees by suppliers.</v>
          </cell>
          <cell r="BW58" t="str">
            <v xml:space="preserve">(1) and (2) NVIDIA (2018), "Slavery and Human Trafficking Statement", https://www.nvidia.com/content/dam/en-zz/Solutions/about-us/documents/NVIDIA%20Slavery%20and%20Human%20Trafficking%20Statement%202018.pdf, p. 1.
(2)*NVIDIA (2020), "2020 Additional Disclosure", https://www.business-humanrights.org/sites/default/files/KnowTheChain%202020%20ICT%20benchmark%20-%20Additional%20Disclosure%20-%20NVIDIA.pdf, p. 4.
*NVIDIA (2019), "Corporate Social Responsibility 2019-2020", https://s22.q4cdn.com/364334381/files/doc_downloads/governance_documents/2019/NVIDIA_2019-2020_CSR_Snapshot.pdf, p. 27. </v>
          </cell>
          <cell r="BX58">
            <v>0</v>
          </cell>
          <cell r="BY58">
            <v>0</v>
          </cell>
          <cell r="BZ58">
            <v>0</v>
          </cell>
          <cell r="CA58" t="str">
            <v xml:space="preserve">(1)-(2) Not disclosed. </v>
          </cell>
          <cell r="CB58" t="str">
            <v>N/A</v>
          </cell>
          <cell r="CC58">
            <v>30</v>
          </cell>
          <cell r="CD58">
            <v>15</v>
          </cell>
          <cell r="CE58">
            <v>15</v>
          </cell>
          <cell r="CF58">
            <v>0</v>
          </cell>
          <cell r="CG58" t="str">
            <v xml:space="preserve">(1) The company's Combatting Trafficking in Persons Policy, which also applies to suppliers, prohibits a failure to provide workers with a written document containing information on work and wages in a language the worker understands, prior to departure from their country of origin. However, the company provides no evidence of implementation of this policy [beyond monitoring] e.g. through providing pre-departure orientation or on-boarding training to migrant workers. 
(2) The company uses the RBA Code (version 6.0), which prohibits passport retention and restrictions on workers’ freedom of movement. However, it does not disclose active implementation of this policy [beyond monitoring] e.g. through prevention or remediation actions.
(3) Not disclosed. It refers to cases where it remedied working hour and hiring fee issues with suppliers. However, it does not disclose how this relates to workers in vulnerable conditions (such as migrant workers). </v>
          </cell>
          <cell r="CH58" t="str">
            <v>(1) and (2) NVIDIA (4 January 2016), "Combatting Trafficking in Persons Policy", http://images.nvidia.com/content/includes/gcr/pdf/nvidia-combatting-trafficking-in-persons-policy.pdf. 
*NVIDIA (2020), "2020 Additional Disclosure", https://www.business-humanrights.org/sites/default/files/KnowTheChain%202020%20ICT%20benchmark%20-%20Additional%20Disclosure%20-%20NVIDIA.pdf, p. 5.
(3) *NVIDIA (2019), "Corporate Social Responsibility 2019-2020", https://s22.q4cdn.com/364334381/files/doc_downloads/governance_documents/2019/NVIDIA_2019-2020_CSR_Snapshot.pdf, pp. 61-62.</v>
          </cell>
          <cell r="CI58">
            <v>12.5</v>
          </cell>
          <cell r="CJ58">
            <v>12.5</v>
          </cell>
          <cell r="CK58">
            <v>0</v>
          </cell>
          <cell r="CL58">
            <v>0</v>
          </cell>
          <cell r="CM58">
            <v>0</v>
          </cell>
          <cell r="CN58" t="str">
            <v>(1) The company uses the RBA code of conduct version 6.0 which requires suppliers to communicate "policies, practices, expectations and performance to workers" and other stakeholders. No further detail is disclosed, such as whether this must include training for workers.
(2)-(4) Not disclosed.</v>
          </cell>
          <cell r="CO58" t="str">
            <v>NVIDIA (2018), "Slavery and Human Trafficking Statement", https://www.nvidia.com/content/dam/en-zz/Solutions/about-us/documents/NVIDIA%20Slavery%20and%20Human%20Trafficking%20Statement%202018.pdf, p. 1.</v>
          </cell>
          <cell r="CP58">
            <v>0</v>
          </cell>
          <cell r="CQ58">
            <v>0</v>
          </cell>
          <cell r="CR58">
            <v>0</v>
          </cell>
          <cell r="CS58">
            <v>0</v>
          </cell>
          <cell r="CT58">
            <v>0</v>
          </cell>
          <cell r="CU58" t="str">
            <v>(1)-(4) Not disclosed.</v>
          </cell>
          <cell r="CV58" t="str">
            <v>N/A</v>
          </cell>
          <cell r="CW58">
            <v>10</v>
          </cell>
          <cell r="CX58">
            <v>10</v>
          </cell>
          <cell r="CY58">
            <v>0</v>
          </cell>
          <cell r="CZ58">
            <v>0</v>
          </cell>
          <cell r="DA58">
            <v>0</v>
          </cell>
          <cell r="DB58">
            <v>0</v>
          </cell>
          <cell r="DC58" t="str">
            <v>(1) The company uses the RBA code 6.0 as its supplier code, which requires suppliers to provide an effective grievance mechanism allowing workers to report violations against the code.  NVIDIA discloses that it complies with the RBA's guidance on stakeholder grievances relating to its social or environmental performance, and in its 2018 Additional Disclosure that it ensures grievance mechanisms are available to suppliers' workers
However,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workers. The company also discloses a hotline available to NVIDIA employees for reporting concerns relating to the Combatting Trafficking in Persons Policy, though it is not stated that this is available to suppliers' workers.] 
(2)-(5) Not disclosed.</v>
          </cell>
          <cell r="DD58" t="str">
            <v>(1)*NVIDIA (2019), "NVIDIA Corporate Social Responsibility Report", https://s22.q4cdn.com/364334381/files/doc_downloads/governance_documents/2019/FY2019-NVIDIA-CSR-Social-Responsibility.pdf, p. 26.
*NVIDIA (2018), "2018 Additional Disclosure", https://www.business-humanrights.org/sites/default/files/2018-04%20KTC%20ICT_Additional%20disclosure%202018%20-%20NVIDIA.pdf.</v>
          </cell>
          <cell r="DE58">
            <v>50</v>
          </cell>
          <cell r="DF58">
            <v>0</v>
          </cell>
          <cell r="DG58">
            <v>20</v>
          </cell>
          <cell r="DH58">
            <v>10</v>
          </cell>
          <cell r="DI58">
            <v>20</v>
          </cell>
          <cell r="DJ58">
            <v>0</v>
          </cell>
          <cell r="DK58" t="str">
            <v xml:space="preserve">(1) Not disclosed.
(2) The company is an RBA Full Member, and as such is required to undertake audits on at least 25% of high-risk major supplier facilities (may include own facilities), and to demonstrate this to RBA.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v>
          </cell>
          <cell r="DL58" t="str">
            <v xml:space="preserve">(2)-(4) NVIDIA (2019), "NVIDIA Corporate Social Responsibility Report", https://s22.q4cdn.com/364334381/files/doc_downloads/governance_documents/2019/FY2019-NVIDIA-CSR-Social-Responsibility.pdf, p. 27. </v>
          </cell>
          <cell r="DM58">
            <v>40</v>
          </cell>
          <cell r="DN58">
            <v>0</v>
          </cell>
          <cell r="DO58">
            <v>0</v>
          </cell>
          <cell r="DP58">
            <v>20</v>
          </cell>
          <cell r="DQ58">
            <v>20</v>
          </cell>
          <cell r="DR58">
            <v>0</v>
          </cell>
          <cell r="DS58" t="str">
            <v>(1) Not disclosed. NVIDIA discloses conducting a risk assessment on 100% of all strategic suppliers but it does not disclose what percentage of its total suppliers this makes up. It also discloses requiring its suppliers in the top 80% of its spend to complete self-assessment questionnaires.
(2) Not disclosed.
(3) NVIDIA discloses that it uses the RBA's Validated Assessment Program (VAP) audits, which include worker interviews totaling at least the square-root of the total production and/or service workforce on site.
(4) The company is an RBA Full Member, and as such is required to audit 25% of high-risk major suppliers (may include own facilities) using an RBA approved audit firm or an RBA administered audit. [However, the company does not provide further details on the qualifications of the auditors to detect forced labor. ] The company uses the RBA’s VAP, i.e. it conducts audits using an RBA approved audit firm with qualified auditors, with further quality assurance and verification undertaken by RBA.
(5) Not disclosed. The company does not disclose any general audit findings including any violations revealed.</v>
          </cell>
          <cell r="DT58" t="str">
            <v xml:space="preserve">(1) NVIDIA (2019), "NVIDIA Corporate Social Responsibility Report", https://s22.q4cdn.com/364334381/files/doc_downloads/governance_documents/2019/FY2019-NVIDIA-CSR-Social-Responsibility.pdf, p. 61. 
(3)-(4) "NVIDIA Corporate Social Responsibility Report", p. 27.
(5) NVIDIA (2018), "Slavery and Human Trafficking Statement", https://www.nvidia.com/content/dam/en-zz/Solutions/about-us/documents/NVIDIA%20Slavery%20and%20Human%20Trafficking%20Statement%202018.pdf, p. 2. </v>
          </cell>
          <cell r="DU58">
            <v>75</v>
          </cell>
          <cell r="DV58">
            <v>25</v>
          </cell>
          <cell r="DW58">
            <v>25</v>
          </cell>
          <cell r="DX58">
            <v>0</v>
          </cell>
          <cell r="DY58">
            <v>25</v>
          </cell>
          <cell r="DZ58" t="str">
            <v>(1) The company uses the RBA’s Validated Audit Process (VAP), which includes corrective action plans with elements such as policy/procedure changes and training. 
(2) The company uses the RBA’s VAP, which includes closure audits on priority issues such as forced labor or bonded labor.
(3) Not disclosed.
(4) It discloses that where it discovers violations of its policy relating to employment and recruitment fees it requires its suppliers to return such fees to workers. It also discloses that it reviewed six VAP audits of its strategic suppliers and that it engaged eight of its suppliers on their corrective actions plans. It further discloses that one of the common findings resulting from the audits included working hours and that it worked with suppliers to track working hours and to address and comply with its "zero hiring fees" policy.</v>
          </cell>
          <cell r="EA58" t="str">
            <v xml:space="preserve">(1)-(2) NVIDIA (2019), "NVIDIA Corporate Social Responsibility Report", https://s22.q4cdn.com/364334381/files/doc_downloads/governance_documents/2019/FY2019-NVIDIA-CSR-Social-Responsibility.pdf, p. 27. 
(4)*NVIDIA (2019), "NVIDIA Corporate Social Responsibility Report", https://s22.q4cdn.com/364334381/files/doc_downloads/governance_documents/2019/FY2019-NVIDIA-CSR-Social-Responsibility.pdf, pp. 27 and 62.
*NVIDIA (2018), "Slavery and Human Trafficking Statement", https://www.nvidia.com/content/dam/en-zz/Solutions/about-us/documents/NVIDIA%20Slavery%20and%20Human%20Trafficking%20Statement%202018.pdf, p. 2.  </v>
          </cell>
          <cell r="EB58">
            <v>0</v>
          </cell>
          <cell r="EC58">
            <v>0</v>
          </cell>
          <cell r="ED58">
            <v>0</v>
          </cell>
          <cell r="EE58">
            <v>0</v>
          </cell>
          <cell r="EF58" t="str">
            <v>Not disclosed.</v>
          </cell>
          <cell r="EH58" t="str">
            <v>N/A</v>
          </cell>
          <cell r="EI58" t="str">
            <v>N/A</v>
          </cell>
          <cell r="EJ58" t="str">
            <v>N/A</v>
          </cell>
          <cell r="EK58" t="str">
            <v>N/A</v>
          </cell>
          <cell r="EL58" t="str">
            <v>N/A</v>
          </cell>
          <cell r="EM58" t="str">
            <v>N/A</v>
          </cell>
        </row>
        <row r="59">
          <cell r="A59" t="str">
            <v>Qualcomm Inc.</v>
          </cell>
          <cell r="B59">
            <v>101.0348</v>
          </cell>
          <cell r="C59" t="str">
            <v>United States</v>
          </cell>
          <cell r="D59" t="str">
            <v>North America</v>
          </cell>
          <cell r="E59">
            <v>2016</v>
          </cell>
          <cell r="F59" t="str">
            <v>Yes</v>
          </cell>
          <cell r="G59" t="str">
            <v>NAS:QCOM</v>
          </cell>
          <cell r="H59">
            <v>100</v>
          </cell>
          <cell r="I59">
            <v>100</v>
          </cell>
          <cell r="J59" t="str">
            <v>Qualcomm states that it is committed to respecting human rights abuses and avoiding complicity in such abuses, and states that it strongly opposes all forms of slavery, including forced, bonded, indentured, and involuntary prison labor. It further states that it "strongly believes in the necessity of ending human trafficking, forced labor...and encourages our employees, suppliers, and business associates to join the company's commitment to promoting human rights worldwide."</v>
          </cell>
          <cell r="K59" t="str">
            <v xml:space="preserve">Qualcomm (2019), "Anti-slavery and human trafficking statement", https://www.qualcomm.com/media/documents/files/qualcomm-anti-slavery-and-human-trafficking-statement.pdf, p. 1 and 2. Accessed 27 August 2019. </v>
          </cell>
          <cell r="L59">
            <v>90</v>
          </cell>
          <cell r="M59">
            <v>10</v>
          </cell>
          <cell r="N59">
            <v>20</v>
          </cell>
          <cell r="O59">
            <v>20</v>
          </cell>
          <cell r="P59">
            <v>20</v>
          </cell>
          <cell r="Q59">
            <v>20</v>
          </cell>
          <cell r="R59" t="str">
            <v>(1) The company states that it has adopted the RBA Code of Conduct as its supplier code of conduct. Qualcomm links to the RBA Code version 6 from its website. The code covers forced labor, child labor, and discrimination. However, the code limits the right to freedom of association and collective bargaining to conformance with local law.
(2) Yes. Home &gt; Company &gt; Sustainability &gt; Ethical Governance
(3) The company is an RBA Full Member and as such is required to adopt the RBA Code of Conduct as its supplier code. The RBA Code is reviewed every three years and includes input from RBA members and external stakeholders.
(4) Qualcomm reports that it regularly communications with its suppliers in writing "to ensure our expectations are clear and up-to-date with regard to responsible conduct". It also states that conformance with the RBA Code of Conduct is subject to discussion in regular business reviews with its semiconductor manufacturing suppliers. 
(5) The company is an RBA Full Member, i.e. it publicly committed to progressively apply the RBA code of conduct to its first-tier suppliers, to monitor its application, and to encourage and support its suppliers to do the same.</v>
          </cell>
          <cell r="S59" t="str">
            <v xml:space="preserve">(1) Qualcomm, "Ethical Governance", https://www.qualcomm.com/company/sustainability/priorities/ethical-governance. Accessed 23 August 2019. 
(4) Qualcomm (2019), "Anti-slavery and human trafficking statement", https://www.qualcomm.com/media/documents/files/qualcomm-anti-slavery-and-human-trafficking-statement.pdf, p. 2. Accessed 27 August 2019. </v>
          </cell>
          <cell r="T59">
            <v>75</v>
          </cell>
          <cell r="U59">
            <v>50</v>
          </cell>
          <cell r="V59">
            <v>25</v>
          </cell>
          <cell r="W59" t="str">
            <v xml:space="preserve">(1) The company discloses that its "supply chain management, corporate source2pay, corporate regulatory and quality engineering" teams are responsible for implementation of Qualcomm's supply chain policies on forced labor. Qualcomm also reports that human rights, including forced labor in the supply chain, at Qualcomm is managed by a crossdivisional team of experts from our human resources, government affairs, global social responsibility, investor relations, finance, legal, ethics and compliance and supplier management teams. 
Qualcomm also states that it has a Leadership Committee including executive and senior staff from human resources, legal, government affairs, supply chain, investor relations and finance who have oversight of sustainability policies. 
(2) Qualcomm reports that its QSR Leadership Committee gives updates to the Board of Directors on sustainability policies, processes, and performance. However, no further detail on whether the board has oversight of policies addressing forced labor is disclosed. </v>
          </cell>
          <cell r="X59" t="str">
            <v xml:space="preserve">(1-2) *Qualcomm (2018) "Additional disclosure", https://www.business-humanrights.org/sites/default/files/2017%20KnowTheChain%20ICT%20Sector%20-%20Additional%20disclosure%20-%20Qualcomm.pdf, p. 2. Accessed 27 August 2019. 
*Qualcomm, "Our sustainability strategy", https://www.qualcomm.com/company/sustainability/strategy. Accessed 27 August 2019. </v>
          </cell>
          <cell r="Y59">
            <v>45</v>
          </cell>
          <cell r="Z59">
            <v>30</v>
          </cell>
          <cell r="AA59">
            <v>15</v>
          </cell>
          <cell r="AB59">
            <v>0</v>
          </cell>
          <cell r="AC59" t="str">
            <v>(1) The company reports in its 2018 additional disclosure that it has conducted targeted human rights training for its executive vice president of human resources and general counsel, procurement, supply chain, quality, engineering, sourcing, and sales teams. 
(2) Qualcomm states that it ensures its suppliers have access to RBA training resources. It further reports that during on-site assessments it delivers training on the Supplier Code of Conduct for suppliers. No further detail is disclosed as to the percentage of suppliers this covers.
(3) Not disclosed.</v>
          </cell>
          <cell r="AD59" t="str">
            <v xml:space="preserve">(1) Qualcomm (2018) "Additional disclosure", https://www.business-humanrights.org/sites/default/files/2017%20KnowTheChain%20ICT%20Sector%20-%20Additional%20disclosure%20-%20Qualcomm.pdf, p. 3. Accessed 27 August 2019. 
(2) *Qualcomm (2019), "Anti-slavery and human trafficking statement", https://www.qualcomm.com/media/documents/files/qualcomm-anti-slavery-and-human-trafficking-statement.pdf, p. 2. Accessed 27 August 2019. 
*Qualcomm (2018) "Additional disclosure", https://www.business-humanrights.org/sites/default/files/2017%20KnowTheChain%20ICT%20Sector%20-%20Additional%20disclosure%20-%20Qualcomm.pdf, p. 3. Accessed 27 August 2019. </v>
          </cell>
          <cell r="AE59">
            <v>25</v>
          </cell>
          <cell r="AF59">
            <v>0</v>
          </cell>
          <cell r="AG59">
            <v>25</v>
          </cell>
          <cell r="AH59" t="str">
            <v xml:space="preserve">(1) Not disclosed.
(2) Qualcomm discloses that it is a full member of the Responsible Business Alliance. It does not disclose further detail on how it actively engages with this initiative.
It also reports that it participates in BSR's Human Rights Working Group, but does not provide further information on how it addresses forced labor in supply chains through this participation. </v>
          </cell>
          <cell r="AI59" t="str">
            <v xml:space="preserve">*Qualcomm (2018), "2018 Sustainability Report", https://www.qualcomm.com/media/documents/files/2018-qualcomm-sustainability-report.pdf, p. 23. Accessed 23 August 2019. 
*Qualcomm, "Human Rights", https://www.qualcomm.com/company/sustainability/value-chain/human-rights. Accessed 27 August 2019. </v>
          </cell>
          <cell r="AJ59">
            <v>37.5</v>
          </cell>
          <cell r="AK59">
            <v>0</v>
          </cell>
          <cell r="AL59">
            <v>25</v>
          </cell>
          <cell r="AM59">
            <v>12.5</v>
          </cell>
          <cell r="AN59">
            <v>0</v>
          </cell>
          <cell r="AO59" t="str">
            <v xml:space="preserve">(1) Not disclosed. Qualcomm reports a list of the names (but not addresses) of its nine "primary" semiconductor manufacturing suppliers, comprising nine suppliers and states that they are in the Asia-Pacific region. It is not clear what percentage of the company's spend this covers (nor a full list of sourcing countries). 
[The company also states that most of its foundry, semiconductor assembly and test suppliers are in the Asia-Pacific region.] 
(2) Qualcomm discloses a list of smelters and refiners in its supply chains, including the countries in which they are based.
(3) Qualcomm states that it is a member of the Responsible Minerals Initiative, and as such works on tracing its raw materials. However, it does not disclose the sourcing countries of raw materials at risk of forced labor. 
(4) Not disclosed. The company reports that through RBA instruments such as self-assessment questionnaires, it assesses suppliers' workforce including gathering information on gender and age, and whether there are migrant or student workers. However, it does not disclose any data points on this information. </v>
          </cell>
          <cell r="AP59" t="str">
            <v xml:space="preserve">(1) *Qualcomm, "Supply Chain Management", https://www.qualcomm.com/company/sustainability/priorities/sustainable-product-design/supply-chain-management. Accessed 23 August 2019.  
*Qualcomm (2018), "2018 Sustainability Report", https://www.qualcomm.com/media/documents/files/2018-qualcomm-sustainability-report.pdf, p. 5. Accessed 23 August 2019. 
*Qualcomm (2020), "Additional disclosure," https://www.business-humanrights.org/sites/default/files/KTC%202020%20ICT%20benchmark%20-%20Additional%20Disclosure%20-%20Qualcomm.pdf. Accessed 3 February 2020. 
(2-3) Qualcomm (2018), "Conflict Minerals Report", https://www.qualcomm.com/media/documents/files/2018-conflict-minerals-report.pdf. Accessed 23 August 2019. 
(4) Qualcomm (2018), "Further additional disclosure", https://www.business-humanrights.org/sites/default/files/KTC%20ICT_Additional%20disclosure%202018%20Qualcomm%202.pdf. Accessed 27 August 2019. </v>
          </cell>
          <cell r="AQ59">
            <v>0</v>
          </cell>
          <cell r="AR59">
            <v>0</v>
          </cell>
          <cell r="AS59">
            <v>0</v>
          </cell>
          <cell r="AT59" t="str">
            <v xml:space="preserve">(1) Not disclosed. Qualcomm reports that it conducts an annual human rights risk assessment at corporate level, but does not make clear that this includes supply chains (and forced labor risks specifically).
[The company discloses that it engaged Article One Advisors to conduct a risk assessment in 2016, which identified working conditions in supply chains as a risk, but this now falls out of scope of the research period.]
(2) Not disclosed. </v>
          </cell>
          <cell r="AU59" t="str">
            <v xml:space="preserve">*Qualcomm (2019), "Anti-slavery and human trafficking statement", https://www.qualcomm.com/media/documents/files/qualcomm-anti-slavery-and-human-trafficking-statement.pdf, p. 1. Accessed 27 August 2019. 
*Qualcomm (2018) "Additional disclosure", https://www.business-humanrights.org/sites/default/files/2017%20KnowTheChain%20ICT%20Sector%20-%20Additional%20disclosure%20-%20Qualcomm.pdf, p. 5. Accessed 27 August 2019. </v>
          </cell>
          <cell r="AV59">
            <v>25</v>
          </cell>
          <cell r="AW59">
            <v>12.5</v>
          </cell>
          <cell r="AX59">
            <v>12.5</v>
          </cell>
          <cell r="AY59">
            <v>0</v>
          </cell>
          <cell r="AZ59">
            <v>0</v>
          </cell>
          <cell r="BA59" t="str">
            <v xml:space="preserve">(1) Qualcomm participates in the Responsible Minerals Initiative (RMI) and states that it relies on the RMI's RMAP to verify facilities. It states that its due diligence program is designed to conform to the OECD Guidelines, which include some assessment of forced labor. It does not disclose further detail as to how it addresses forced labor risks at raw material level. It also states that it has conducted a survey on the use of cobalt in its supply chains, and is planning to expand its responsible sourcing policy in 2020, but does not report whether this focuses on forced labor. 
(2) The company states that its workload is carefully planned and that the nature of its business does not support short term contracts, excessive downward pressure on pricing, or sudden changes of workload, but provides no further detail or evidence to support this. 
(3) Not disclosed.
(4) Not disclosed. </v>
          </cell>
          <cell r="BB59" t="str">
            <v xml:space="preserve">*Qualcomm (2018) "Additional disclosure", https://www.business-humanrights.org/sites/default/files/2017%20KnowTheChain%20ICT%20Sector%20-%20Additional%20disclosure%20-%20Qualcomm.pdf, p. 7. Accessed 27 August 2019. 
*Qualcomm (2020), "Additional disclosure," https://www.business-humanrights.org/sites/default/files/KTC%202020%20ICT%20benchmark%20-%20Additional%20Disclosure%20-%20Qualcomm.pdf. Accessed 3 February 2020. 
*Qualcomm (2018), "Conflict Minerals Report", https://www.qualcomm.com/media/documents/files/2018-conflict-minerals-report.pdf. Accessed 23 August 2019. </v>
          </cell>
          <cell r="BC59">
            <v>50</v>
          </cell>
          <cell r="BD59">
            <v>50</v>
          </cell>
          <cell r="BE59" t="str">
            <v xml:space="preserve">Qualcomm states that it has a program for assessing potential suppliers' ability to adhere to its supplier code of conduct. It does not disclose any further details on this process or its outcomes. </v>
          </cell>
          <cell r="BF59" t="str">
            <v xml:space="preserve">Qualcomm (2018) "Additional disclosure", https://www.business-humanrights.org/sites/default/files/2017%20KnowTheChain%20ICT%20Sector%20-%20Additional%20disclosure%20-%20Qualcomm.pdf, p. 7. Accessed 27 August 2019. </v>
          </cell>
          <cell r="BG59">
            <v>30</v>
          </cell>
          <cell r="BH59">
            <v>15</v>
          </cell>
          <cell r="BI59">
            <v>15</v>
          </cell>
          <cell r="BJ59">
            <v>0</v>
          </cell>
          <cell r="BK59" t="str">
            <v xml:space="preserve">(1) Qualcomm discloses its purchase order terms and conditions, which include a clause requiring suppliers to comply with the supplier code of conduct (RBA Code version 6). The RBA code incorporates forced labor, child labor and non-discrimination, but limits the right to freedom of association and collective bargaining to conformance with local law.
(2) The company reports that 100% of its supplier contracts require conformance to the supplier code of conduct. It states this includes the top 90% of its product-related spend. While the company's supplier code incorporates forced labor, child labor and non-discrimination, it limits the right to freedom of association and collective bargaining to conformance with local law. 
(3) Not disclosed. Qualcomm states that its code requirements include that suppliers shall require next-tier suppliers to acknowledge and implement the code, but does not report that it is required to be integrated into their contracts with next-tier suppliers. </v>
          </cell>
          <cell r="BL59" t="str">
            <v xml:space="preserve">(1) Qualcomm (1 February 2019), "Qualcomm terms and conditions of purchase", https://sp.qualcomm.com/procurement/TandC/QCOM_GTC_of_Purchase.pdf, p. 19. Accessed 23 August 2019. 
(2-3) *Qualcomm (2020), "Additional disclosure," https://www.business-humanrights.org/sites/default/files/KTC%202020%20ICT%20benchmark%20-%20Additional%20Disclosure%20-%20Qualcomm.pdf. Accessed 3 February 2020. </v>
          </cell>
          <cell r="BM59">
            <v>0</v>
          </cell>
          <cell r="BN59">
            <v>0</v>
          </cell>
          <cell r="BO59">
            <v>0</v>
          </cell>
          <cell r="BP59">
            <v>0</v>
          </cell>
          <cell r="BQ59" t="str">
            <v>Not disclosed.</v>
          </cell>
          <cell r="BR59" t="str">
            <v>N/A</v>
          </cell>
          <cell r="BS59">
            <v>75</v>
          </cell>
          <cell r="BT59">
            <v>50</v>
          </cell>
          <cell r="BU59">
            <v>25</v>
          </cell>
          <cell r="BV59" t="str">
            <v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Qualcomm discloses that 100% of suppliers disclosed in their RBA self-assessment questionnaire that no fees had been paid by workers. However, Qualcomm does not disclose any evidence of fee repayment to workers in its supply chains, or further details on a process for verifying whether workers have paid fees beyond a self-assessment questionnaire. </v>
          </cell>
          <cell r="BW59" t="str">
            <v xml:space="preserve">(1-2) Qualcomm, "Supply chain management", https://www.qualcomm.com/company/sustainability/priorities/sustainable-product-design/supply-chain-management. Accessed 23 August 2019. 
(2) *Qualcomm (2020), "Additional disclosure," https://www.business-humanrights.org/sites/default/files/KTC%202020%20ICT%20benchmark%20-%20Additional%20Disclosure%20-%20Qualcomm.pdf. Accessed 3 February 2020. </v>
          </cell>
          <cell r="BX59">
            <v>0</v>
          </cell>
          <cell r="BY59">
            <v>0</v>
          </cell>
          <cell r="BZ59">
            <v>0</v>
          </cell>
          <cell r="CA59" t="str">
            <v>Not disclosed.</v>
          </cell>
          <cell r="CB59" t="str">
            <v>N/A</v>
          </cell>
          <cell r="CC59">
            <v>30</v>
          </cell>
          <cell r="CD59">
            <v>15</v>
          </cell>
          <cell r="CE59">
            <v>15</v>
          </cell>
          <cell r="CF59">
            <v>0</v>
          </cell>
          <cell r="CG59" t="str">
            <v>(1) The company uses the RBA Code (version 6), which requires that workers must be provided with a written employment agreement in their native language prior to the worker departing from his or her country of origin. However, it does not demonstrate active implementation of this policy provision.
(2) The company uses the RBA Code (version 6), which prohibits passport retention and restrictions on workers’ freedom of movement. However, it does not demonstrate active implementation of this policy provision.
(3) Not disclosed.</v>
          </cell>
          <cell r="CH59" t="str">
            <v xml:space="preserve">(1-2) Qualcomm, "Supply chain management", https://www.qualcomm.com/company/sustainability/priorities/sustainable-product-design/supply-chain-management. Accessed 23 August 2019. </v>
          </cell>
          <cell r="CI59">
            <v>25</v>
          </cell>
          <cell r="CJ59">
            <v>12.5</v>
          </cell>
          <cell r="CK59">
            <v>12.5</v>
          </cell>
          <cell r="CL59">
            <v>0</v>
          </cell>
          <cell r="CM59">
            <v>0</v>
          </cell>
          <cell r="CN59" t="str">
            <v xml:space="preserve">(1) The company uses the RBA code version 6.0, which requires the supplier to communicate its “policies, practices, expectations and performance to workers” and other stakeholders. No further detail is disclosed, such as whether this must include training for workers.
(2) Qualcomm reports that with BSR it works on an initiative in China which focuses on women supply chain worker's reproductive health. However, it does not disclose any engagements with workers in its supply chains focusing specifically on labor rights or forced labor. 
(3) Not disclosed.
(4) Not disclosed. </v>
          </cell>
          <cell r="CO59" t="str">
            <v xml:space="preserve">*Qualcomm, "Supply chain management", https://www.qualcomm.com/company/sustainability/priorities/sustainable-product-design/supply-chain-management. Accessed 23 August 2019. 
*Qualcomm (2018) "Additional disclosure", https://www.business-humanrights.org/sites/default/files/2017%20KnowTheChain%20ICT%20Sector%20-%20Additional%20disclosure%20-%20Qualcomm.pdf, p. 4. Accessed 27 August 2019. </v>
          </cell>
          <cell r="CP59">
            <v>0</v>
          </cell>
          <cell r="CQ59">
            <v>0</v>
          </cell>
          <cell r="CR59">
            <v>0</v>
          </cell>
          <cell r="CS59">
            <v>0</v>
          </cell>
          <cell r="CT59">
            <v>0</v>
          </cell>
          <cell r="CU59" t="str">
            <v xml:space="preserve">Not disclosed.
Qualcomm states that it is "unaware of any operations in which the right to exercise freedom of association and/or collective bargaining are at significant risk". </v>
          </cell>
          <cell r="CV59" t="str">
            <v xml:space="preserve">Qualcomm (2018), "2018 Sustainability Report", https://www.qualcomm.com/media/documents/files/2018-qualcomm-sustainability-report.pdf, p. 45. Accessed 23 August 2019. </v>
          </cell>
          <cell r="CW59">
            <v>20</v>
          </cell>
          <cell r="CX59">
            <v>20</v>
          </cell>
          <cell r="CY59">
            <v>0</v>
          </cell>
          <cell r="CZ59">
            <v>0</v>
          </cell>
          <cell r="DA59">
            <v>0</v>
          </cell>
          <cell r="DB59">
            <v>0</v>
          </cell>
          <cell r="DC59" t="str">
            <v xml:space="preserve">(1) Qualcomm discloses an Ethics Hotline that can be used to report concerns regarding its employees or suppliers. It is publicly available, implying that it can be used by anyone. In addition, the company uses the RBA code 6.0 as its supplier code, which requires suppliers to provide an effective grievance mechanism allowing workers to report violations against the code
(2) Not disclosed. The mechanism can be used 24/7 and reports can be submitted anonymously. However, it is not clear that any steps are taken to communicate this to suppliers' workers. 
(3) Not disclosed.
(4) Not disclosed.
(5) Not disclosed. 
</v>
          </cell>
          <cell r="DD59" t="str">
            <v xml:space="preserve">EthicsPoint, "The Qualcomm Way", https://secure.ethicspoint.com/domain/media/en/gui/33575/index.html. Accessed 27 August 2019. </v>
          </cell>
          <cell r="DE59">
            <v>50</v>
          </cell>
          <cell r="DF59">
            <v>0</v>
          </cell>
          <cell r="DG59">
            <v>20</v>
          </cell>
          <cell r="DH59">
            <v>10</v>
          </cell>
          <cell r="DI59">
            <v>20</v>
          </cell>
          <cell r="DJ59">
            <v>0</v>
          </cell>
          <cell r="DK59" t="str">
            <v>(1) Not disclosed.
(2) The company uses the RBA’s Validated Audit Process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v>
          </cell>
          <cell r="DL59" t="str">
            <v xml:space="preserve">(2)-(4) Qualcomm (2018), "2018 Sustainability Report", https://www.qualcomm.com/media/documents/files/2018-qualcomm-sustainability-report.pdf, p. 23. Accessed 23 August 2019. </v>
          </cell>
          <cell r="DM59">
            <v>60</v>
          </cell>
          <cell r="DN59">
            <v>20</v>
          </cell>
          <cell r="DO59">
            <v>0</v>
          </cell>
          <cell r="DP59">
            <v>20</v>
          </cell>
          <cell r="DQ59">
            <v>20</v>
          </cell>
          <cell r="DR59">
            <v>0</v>
          </cell>
          <cell r="DS59" t="str">
            <v xml:space="preserve">(1) Qualcomm reports that 80% of its suppliers have completed an RBA Validated Audit Process in the last two years.
(2)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Qualcomm also reports that four of its employees are trained as RBA Labor and Ethics Lead auditors. 
(5) Not disclosed. </v>
          </cell>
          <cell r="DT59" t="str">
            <v xml:space="preserve">(1) Qualcomm (2018), "2018 Sustainability Report", https://www.qualcomm.com/media/documents/files/2018-qualcomm-sustainability-report.pdf, p. 23. Accessed 23 August 2019. 
(3) and (4) *Qualcomm (2018), "2018 Sustainability Report", p. 23.
*Qualcomm (2018) "Additional disclosure", https://www.business-humanrights.org/sites/default/files/2017%20KnowTheChain%20ICT%20Sector%20-%20Additional%20disclosure%20-%20Qualcomm.pdf, p. 12. Accessed 27 August 2019. </v>
          </cell>
          <cell r="DU59">
            <v>75</v>
          </cell>
          <cell r="DV59">
            <v>25</v>
          </cell>
          <cell r="DW59">
            <v>25</v>
          </cell>
          <cell r="DX59">
            <v>25</v>
          </cell>
          <cell r="DY59">
            <v>0</v>
          </cell>
          <cell r="DZ59" t="str">
            <v>(1) The company uses the RBA’s Validated Audit Process (VAP), which includes corrective action plans with elements such as policy/procedure changes and training.
(2) The company uses the RBA’s VAP, which includes closure audits on priority issues such as forced labor or bonded labor.
(3) Qualcomm states that it has designed its corrective action processes to include potential removal of "deficient suppliers" [this seems to indicate that suppliers will be removed if corective actions are not implmented.]
(4) Not disclosed.</v>
          </cell>
          <cell r="EA59" t="str">
            <v xml:space="preserve">(1-2) Qualcomm (2018), "2018 Sustainability Report", https://www.qualcomm.com/media/documents/files/2018-qualcomm-sustainability-report.pdf, p. 23. Accessed 23 August 2019. 
(3) Qualcomm, "Supply chain management", https://www.qualcomm.com/company/sustainability/priorities/sustainable-product-design/supply-chain-management. Accessed 23 August 2019. </v>
          </cell>
          <cell r="EB59">
            <v>0</v>
          </cell>
          <cell r="EC59">
            <v>0</v>
          </cell>
          <cell r="ED59">
            <v>0</v>
          </cell>
          <cell r="EE59">
            <v>0</v>
          </cell>
          <cell r="EF59" t="str">
            <v>Not disclosed.</v>
          </cell>
          <cell r="EG59" t="str">
            <v>EthicsPoint, "The Qualcomm Way", https://secure.ethicspoint.com/domain/media/en/gui/33575/index.html. Accessed 24 October 2019.</v>
          </cell>
          <cell r="EH59" t="str">
            <v>N/A</v>
          </cell>
          <cell r="EI59" t="str">
            <v>N/A</v>
          </cell>
          <cell r="EJ59" t="str">
            <v>N/A</v>
          </cell>
          <cell r="EK59" t="str">
            <v>N/A</v>
          </cell>
          <cell r="EL59" t="str">
            <v>N/A</v>
          </cell>
          <cell r="EM59" t="str">
            <v>N/A</v>
          </cell>
        </row>
        <row r="60">
          <cell r="A60" t="str">
            <v>Skyworks Solutions Inc.</v>
          </cell>
          <cell r="B60">
            <v>17.737669999999998</v>
          </cell>
          <cell r="C60" t="str">
            <v>United States</v>
          </cell>
          <cell r="D60" t="str">
            <v>North America</v>
          </cell>
          <cell r="E60">
            <v>2018</v>
          </cell>
          <cell r="F60" t="str">
            <v>Yes</v>
          </cell>
          <cell r="G60" t="str">
            <v>NAS:SWKS</v>
          </cell>
          <cell r="H60">
            <v>100</v>
          </cell>
          <cell r="I60">
            <v>100</v>
          </cell>
          <cell r="J60" t="str">
            <v>Skyworks sets out the steps it is taking to address slavery and human trafficking in its supply chains in its modern slavery statement. The company is a member of the Responsible Business Alliance (RBA), and publicly commits to the RBA code, which addresses forced labor in its own operations and supply chains.</v>
          </cell>
          <cell r="K60" t="str">
            <v xml:space="preserve">Skyworks Solutions (January 2019), "Slavery and Human Trafficking Prevention", http://www.skyworksinc.com/downloads/sustainability/Transparency_in_Supply_Chains_Act_compliance_information.pdf. Accessed 30 August 2019. </v>
          </cell>
          <cell r="L60">
            <v>90</v>
          </cell>
          <cell r="M60">
            <v>10</v>
          </cell>
          <cell r="N60">
            <v>20</v>
          </cell>
          <cell r="O60">
            <v>20</v>
          </cell>
          <cell r="P60">
            <v>20</v>
          </cell>
          <cell r="Q60">
            <v>20</v>
          </cell>
          <cell r="R60" t="str">
            <v xml:space="preserve">(1) Skyworks has adopted the RBA Code as its supplier code of conduct, which covers forced labor, child labor, and discrimination. However, the code limits the right to freedom of association and collective bargaining to conformance with local law. The company has integrated the RBA Code version 6.0 into its Supplier Sustainability Specifications.
(2) Yes. Home &gt; Sustainability &gt; Supply Chain. 
(3) The company uses the RBA Code of Conduct, which is reviewed every three years and includes input from RBA members and external stakeholders, as its supplier code of conduct. Additionally, Skyworks discloses a detailed index of updates made to its Supplier Sustainability Specification, including the date they were added. 
(4) Skyworks states that the RBA Code and its Supplier Sustainability Specification are communicated to supplier factories. It also states that agreement to adhere to these requirements is necessary in order to qualify as a supplier, and that both documents are referenced in its purchase orders. Further to this, it states that suppliers will be notified of revisions made to the Supplier Sustainability Specification. 
(5) The company has integrated the RBA code into its Supplier Sustainability Specification, and its standards state that suppliers must require their next tier suppliers to acknowledge and implement the code. </v>
          </cell>
          <cell r="S60" t="str">
            <v xml:space="preserve">(1-5) *Skyworks Solutions, "Supplier Sustainability Specification", http://www.skyworksinc.com/downloads/suppliers/SQ030337.pdf. Accessed 30 August 2019. 
</v>
          </cell>
          <cell r="T60">
            <v>0</v>
          </cell>
          <cell r="U60">
            <v>0</v>
          </cell>
          <cell r="V60">
            <v>0</v>
          </cell>
          <cell r="W60" t="str">
            <v xml:space="preserve">Not disclosed. 
The company states that some of its sourcing staff undergo certain RBA trainings, implying that there might be a team responsible for implementing the code, but does not disclose any detail. </v>
          </cell>
          <cell r="X60" t="str">
            <v xml:space="preserve">Skyworks Solutions (January 2019), "Slavery and Human Trafficking Prevention", http://www.skyworksinc.com/downloads/sustainability/Transparency_in_Supply_Chains_Act_compliance_information.pdf. Accessed 30 August 2019. </v>
          </cell>
          <cell r="Y60">
            <v>30</v>
          </cell>
          <cell r="Z60">
            <v>30</v>
          </cell>
          <cell r="AA60">
            <v>0</v>
          </cell>
          <cell r="AB60">
            <v>0</v>
          </cell>
          <cell r="AC60" t="str">
            <v xml:space="preserve">(1) Skyworks reports that it requires some sourcing staff (i.e., procurement) to undergo relevant RBA training modules. Furthermore, it states that it participates in webinars and other meetings to understand the risks associated with labor recruitment practices. 
(2) Not disclosed. The company's Supplier Sustainability Specification states that suppliers must ensure that training is implemented for those staff for whom it is necessary, but it is unclear whether this is related to suppliers' management or or workers. 
(3) Not disclosed. </v>
          </cell>
          <cell r="AD60" t="str">
            <v xml:space="preserve">(1) Skyworks Solutions (January 2019), "Slavery and Human Trafficking Prevention", http://www.skyworksinc.com/downloads/sustainability/Transparency_in_Supply_Chains_Act_compliance_information.pdf. Accessed 30 August 2019. 
(2) Skyworks Solutions, "Supplier Sustainability Specification", http://www.skyworksinc.com/downloads/suppliers/SQ030337.pdf. Accessed 30 August 2019. </v>
          </cell>
          <cell r="AE60">
            <v>25</v>
          </cell>
          <cell r="AF60">
            <v>0</v>
          </cell>
          <cell r="AG60">
            <v>25</v>
          </cell>
          <cell r="AH60" t="str">
            <v>(1) Not disclosed. 
(2) Skyworks discloses that it is a member of the Responsible Business Alliance. Aside from participation in webinars and meetings "to understand and monitor risk associated with labor recruitment practices" the company does not disclose how it actively participates in RBA membership.</v>
          </cell>
          <cell r="AI60" t="str">
            <v xml:space="preserve">Skyworks Solutions (January 2019), "Slavery and Human Trafficking Prevention", http://www.skyworksinc.com/downloads/sustainability/Transparency_in_Supply_Chains_Act_compliance_information.pdf. Accessed 30 August 2019. </v>
          </cell>
          <cell r="AJ60">
            <v>62.5</v>
          </cell>
          <cell r="AK60">
            <v>12.5</v>
          </cell>
          <cell r="AL60">
            <v>25</v>
          </cell>
          <cell r="AM60">
            <v>25</v>
          </cell>
          <cell r="AN60">
            <v>0</v>
          </cell>
          <cell r="AO60" t="str">
            <v>(1) Skyworks publishes a map of where its suppliers are based. This includes 131 finished goods materials suppliers and 20 subcontracted product assembly facilities across 17 countries. The map shows the countries in which suppliers are based, but does not disclose their names or addresses. 
(2) Skyworks discloses a list of smelters and refiners of 3TG in its supply chains, including the countries in which they are based. 
(3) The company also includes a list of potential sourcing countries of 3TG. 
(4) Not disclosed.</v>
          </cell>
          <cell r="AP60" t="str">
            <v xml:space="preserve">(1) Skyworks (2018) "Growing Sustainably 2018 Report", http://www.skyworksinc.com/downloads/Flipbooks/SustainabilityReport2018/offline/download.pdf, p. 7. Accessed 29 August 2019. 
(2-3) Skyworks (2019), "Conflict Minerals Report", http://www.skyworksinc.com/downloads/green_initiative/Conflict_Minerals_Report_2018.pdf. Accessed 29 August 2019. </v>
          </cell>
          <cell r="AQ60">
            <v>0</v>
          </cell>
          <cell r="AR60">
            <v>0</v>
          </cell>
          <cell r="AS60">
            <v>0</v>
          </cell>
          <cell r="AT60" t="str">
            <v xml:space="preserve">(1) Not disclosed. Skyworks discloses that it assesses the risks associated with individual suppliers, but does not disclose a comprehensive risk assessment for forced labor in its supply chains with a view to identifying high risk locations or tiers.  
(2) Not disclosed. </v>
          </cell>
          <cell r="AU60" t="str">
            <v xml:space="preserve">Skyworks Solutions, "Supplier Sustainability Specification", http://www.skyworksinc.com/downloads/suppliers/SQ030337.pdf. Accessed 30 August 2019. </v>
          </cell>
          <cell r="AV60">
            <v>12.5</v>
          </cell>
          <cell r="AW60">
            <v>12.5</v>
          </cell>
          <cell r="AX60">
            <v>0</v>
          </cell>
          <cell r="AY60">
            <v>0</v>
          </cell>
          <cell r="AZ60">
            <v>0</v>
          </cell>
          <cell r="BA60" t="str">
            <v xml:space="preserve">(1) The company states that its due diligence measures for sourcing conflict minerals conform with the OECD Due Diligence Guidance for Responsible Supply Chains of Minerals from Conflict-Affected and High-Risk Areas: Third Edition and that it assessed whether all smelters were conformant with the Responsible Minerals Assurance Process of the RMI. These measures include an assessment of forced labor risks but the company does not disclose the steps it is taking toward responsible raw materials sourcing outside of this.
(2-4) Not disclosed. </v>
          </cell>
          <cell r="BB60" t="str">
            <v xml:space="preserve">(1) Skyworks (2019), "Conflict Minerals Report", http://www.skyworksinc.com/downloads/green_initiative/Conflict_Minerals_Report_2018.pdf, p. 2. </v>
          </cell>
          <cell r="BC60">
            <v>0</v>
          </cell>
          <cell r="BD60">
            <v>0</v>
          </cell>
          <cell r="BE60" t="str">
            <v xml:space="preserve">Not disclosed. Skyworks reports that conformance to the Code is part of its supplier qualification process. In its Supplier Sustainability Specification, the company states that suppliers must complete a self-assessment according to its Skyworks Qualification and Monitoring requirements, and that it is the responsibility of suppliers to ensure that they meet minimum sustainability requirements. However, it is unclear whether this assessment takes place prior to onboarding. </v>
          </cell>
          <cell r="BF60" t="str">
            <v xml:space="preserve">*Skyworks Solutions (January 2019), "Slavery and Human Trafficking Prevention", http://www.skyworksinc.com/downloads/sustainability/Transparency_in_Supply_Chains_Act_compliance_information.pdf. Accessed 30 August 2019. 
*Skyworks Solutions, "Supplier Sustainability Specification", http://www.skyworksinc.com/downloads/suppliers/SQ030337.pdf, p. 11. Accessed 30 August 2019. </v>
          </cell>
          <cell r="BG60">
            <v>15</v>
          </cell>
          <cell r="BH60">
            <v>15</v>
          </cell>
          <cell r="BI60">
            <v>0</v>
          </cell>
          <cell r="BJ60">
            <v>0</v>
          </cell>
          <cell r="BK60" t="str">
            <v xml:space="preserve">(1) Skyworks reports that conformance to its Supplier Sustainability Specification is included in its purchase orders and in its contracts. The language of these contracts is not disclosed. The Supplier Sustainability Specification incorporates the RBA code, which includes forced labor, child labor and non-discrimination, but limits the right to freedom of association and collective bargaining to conformance with local law.
(2) Not disclosed.
(3) Not disclosed. </v>
          </cell>
          <cell r="BL60" t="str">
            <v xml:space="preserve">Skyworks Solutions (January 2019), "Slavery and Human Trafficking Prevention", http://www.skyworksinc.com/downloads/sustainability/Transparency_in_Supply_Chains_Act_compliance_information.pdf. Accessed 30 August 2019. </v>
          </cell>
          <cell r="BM60">
            <v>0</v>
          </cell>
          <cell r="BN60">
            <v>0</v>
          </cell>
          <cell r="BO60">
            <v>0</v>
          </cell>
          <cell r="BP60">
            <v>0</v>
          </cell>
          <cell r="BQ60" t="str">
            <v xml:space="preserve">Not disclosed. The company refers to third party employment agencies in its Supplier Sustainability Specification, but this appears to refer to agencies hiring staff for Skyworks' own operations rather than agencies operating in its supply chains. </v>
          </cell>
          <cell r="BR60" t="str">
            <v xml:space="preserve">Skyworks Solutions, "Supplier Sustainability Specification", http://www.skyworksinc.com/downloads/suppliers/SQ030337.pdf. Accessed 30 August 2019. </v>
          </cell>
          <cell r="BS60">
            <v>75</v>
          </cell>
          <cell r="BT60">
            <v>50</v>
          </cell>
          <cell r="BU60">
            <v>25</v>
          </cell>
          <cell r="BV60" t="str">
            <v xml:space="preserve">(1) The company uses the RBA Code (version 6), which includes a provision that workers shall not be required to pay employers’ or agents’ recruitment fees or other related fees for their employment. 
(2) The company uses the RBA Code (version 6), which includes a provision that employment related fees paid by workers shall be reimbursed to the workers. However, it does not provide evidence that fees have been repaid to workers in its supply chains. </v>
          </cell>
          <cell r="BW60" t="str">
            <v xml:space="preserve">Skyworks Solutions, "Supplier Sustainability Specification", http://www.skyworksinc.com/downloads/suppliers/SQ030337.pdf. Accessed 30 August 2019. </v>
          </cell>
          <cell r="BX60">
            <v>0</v>
          </cell>
          <cell r="BY60">
            <v>0</v>
          </cell>
          <cell r="BZ60">
            <v>0</v>
          </cell>
          <cell r="CA60" t="str">
            <v>Not disclosed.</v>
          </cell>
          <cell r="CB60" t="str">
            <v>N/A</v>
          </cell>
          <cell r="CC60">
            <v>30</v>
          </cell>
          <cell r="CD60">
            <v>15</v>
          </cell>
          <cell r="CE60">
            <v>15</v>
          </cell>
          <cell r="CF60">
            <v>0</v>
          </cell>
          <cell r="CG60" t="str">
            <v xml:space="preserve">(1) The company uses the RBA Code (version 6), which requires that workers must be provided with a written employment agreement in their native language prior to the worker departing from his or her country of origin.  However, the company does not disclose any steps taken beyond this to ensure implementation of this policy provision. 
(2) The company uses the RBA Code (version 6), which prohibits passport retention and restrictions on workers’ freedom of movement. However, the company does not disclose any steps taken beyond this to ensure implementation of this policy provision. 
(3) Not disclosed. </v>
          </cell>
          <cell r="CH60" t="str">
            <v xml:space="preserve">Skyworks Solutions, "Supplier Sustainability Specification", http://www.skyworksinc.com/downloads/suppliers/SQ030337.pdf. Accessed 30 August 2019. </v>
          </cell>
          <cell r="CI60">
            <v>12.5</v>
          </cell>
          <cell r="CJ60">
            <v>12.5</v>
          </cell>
          <cell r="CK60">
            <v>0</v>
          </cell>
          <cell r="CL60">
            <v>0</v>
          </cell>
          <cell r="CM60">
            <v>0</v>
          </cell>
          <cell r="CN60" t="str">
            <v>(1) The company uses the RBA code of conduct version 6.0 which requires suppliers to communicate "policies, practices, expectations and performance to workers" and other stakeholders. No further detail is disclosed, such as whether this must include training for workers.
(2)-(4) Not disclosed.</v>
          </cell>
          <cell r="CO60" t="str">
            <v xml:space="preserve">(1) Skyworks Solutions, "Supplier Sustainability Specification", http://www.skyworksinc.com/downloads/suppliers/SQ030337.pdf. Accessed 30 August 2019. </v>
          </cell>
          <cell r="CP60">
            <v>0</v>
          </cell>
          <cell r="CQ60">
            <v>0</v>
          </cell>
          <cell r="CR60">
            <v>0</v>
          </cell>
          <cell r="CS60">
            <v>0</v>
          </cell>
          <cell r="CT60">
            <v>0</v>
          </cell>
          <cell r="CU60" t="str">
            <v>Not disclosed.</v>
          </cell>
          <cell r="CV60" t="str">
            <v>N/A</v>
          </cell>
          <cell r="CW60">
            <v>10</v>
          </cell>
          <cell r="CX60">
            <v>10</v>
          </cell>
          <cell r="CY60">
            <v>0</v>
          </cell>
          <cell r="CZ60">
            <v>0</v>
          </cell>
          <cell r="DA60">
            <v>0</v>
          </cell>
          <cell r="DB60">
            <v>0</v>
          </cell>
          <cell r="DC60" t="str">
            <v xml:space="preserve">(1) Skyworks has integrated the RBA Code version 6.0 into its Supplier Sustainability Specifications, which requires suppliers to provide an effective grievance mechanism allowing workers to report violations against the code. However, no mechanism seems to be available for worker representatives, such as unions or local NGOs, to report labor rights violations.
[Skyworks discloses a whistleblower channel in its Supplier Sustainability Specification, but this is intended for reporting complaints regarding accounting and auditing controls or matters.]
(2-5) Not disclosed. </v>
          </cell>
          <cell r="DD60" t="str">
            <v xml:space="preserve">Skyworks Solutions, "Supplier Sustainability Specification", http://www.skyworksinc.com/downloads/suppliers/SQ030337.pdf. Accessed 23 October 2019. </v>
          </cell>
          <cell r="DE60">
            <v>50</v>
          </cell>
          <cell r="DF60">
            <v>0</v>
          </cell>
          <cell r="DG60">
            <v>20</v>
          </cell>
          <cell r="DH60">
            <v>10</v>
          </cell>
          <cell r="DI60">
            <v>20</v>
          </cell>
          <cell r="DJ60">
            <v>0</v>
          </cell>
          <cell r="DK60" t="str">
            <v xml:space="preserve">Skyworks reports that suppliers which are ranked as high risk, as well as any other it specifies, must complete an RBA Validated Audit Process (VAP). 
(1) Not disclosed. 
(2) The company uses the RBA’s VAP, which includes a review of relevant documents, such as working hour records, payroll, deductions and benefits.
(3) The company uses the RBA’s VAP, which includes worker interviews in local languages. However there is no indication that interviews are undertaken off-site.
(4) The company uses the RBA’s VAP, which includes visits to associated production facilities, and related worker housing (including dormitories, hostels and any off-site housing of workers/migrant workers).
(5) Not disclosed. </v>
          </cell>
          <cell r="DL60" t="str">
            <v xml:space="preserve">(2)-(4) Skyworks (2018) "Growing Sustainably 2018 Report", http://www.skyworksinc.com/downloads/Flipbooks/SustainabilityReport2018/offline/download.pdf, p. 6. Accessed 29 August 2019. </v>
          </cell>
          <cell r="DM60">
            <v>40</v>
          </cell>
          <cell r="DN60">
            <v>0</v>
          </cell>
          <cell r="DO60">
            <v>0</v>
          </cell>
          <cell r="DP60">
            <v>20</v>
          </cell>
          <cell r="DQ60">
            <v>20</v>
          </cell>
          <cell r="DR60">
            <v>0</v>
          </cell>
          <cell r="DS60" t="str">
            <v xml:space="preserve">(1-2) Not disclosed.
(3) The company discloses that it uses the RBA's Validated Assessment Program (VAP) audits, which include worker interviews totaling at least the square-root of the total production and/or service workforce on site.
(4) The company uses the RBA’s VAP, i.e. it conducts audits using an RBA approved audit firm with qualified auditors, with further quality assurance and verification undertaken by RBA.
(5) Not disclosed. </v>
          </cell>
          <cell r="DT60" t="str">
            <v xml:space="preserve">(3) and (4) Skyworks (2018) "Growing Sustainably 2018 Report", http://www.skyworksinc.com/downloads/Flipbooks/SustainabilityReport2018/offline/download.pdf, p. 6. Accessed 29 August 2019. </v>
          </cell>
          <cell r="DU60">
            <v>75</v>
          </cell>
          <cell r="DV60">
            <v>25</v>
          </cell>
          <cell r="DW60">
            <v>25</v>
          </cell>
          <cell r="DX60">
            <v>25</v>
          </cell>
          <cell r="DY60">
            <v>0</v>
          </cell>
          <cell r="DZ60" t="str">
            <v xml:space="preserve">(1) The company uses the RBA’s Validated Audit Process (VAP), which includes corrective action plans with elements such as policy/procedure changes and training. In its Sustainability Report, Skyworks also states that it collaborates with suppliers in tracking corrective actions to closure and provide further assistance as needed. 
(2) Skyworks uses the RBA’s VAP, which includes closure audits on priority issues such as forced labor or bonded labor.
(3) Skyworks reports that non-conformances are expected to be remediated within the shortest possible timeframe, and suppliers who fail to conform to this are subject to disqualification. 
(4) Not disclosed. </v>
          </cell>
          <cell r="EA60" t="str">
            <v xml:space="preserve">(1-2) Skyworks (2018) "Growing Sustainably 2018 Report", http://www.skyworksinc.com/downloads/Flipbooks/SustainabilityReport2018/offline/download.pdf, p. 6. Accessed 29 August 2019. 
(3) Skyworks Solutions (January 2019), "Slavery and Human Trafficking Prevention", http://www.skyworksinc.com/downloads/sustainability/Transparency_in_Supply_Chains_Act_compliance_information.pdf. Accessed 30 August 2019. </v>
          </cell>
          <cell r="EB60">
            <v>0</v>
          </cell>
          <cell r="EC60">
            <v>0</v>
          </cell>
          <cell r="ED60">
            <v>0</v>
          </cell>
          <cell r="EE60">
            <v>0</v>
          </cell>
          <cell r="EF60" t="str">
            <v>Not disclosed.</v>
          </cell>
          <cell r="EG60" t="str">
            <v>N/A</v>
          </cell>
          <cell r="EH60" t="str">
            <v>N/A</v>
          </cell>
          <cell r="EI60" t="str">
            <v>N/A</v>
          </cell>
          <cell r="EJ60" t="str">
            <v>N/A</v>
          </cell>
          <cell r="EK60" t="str">
            <v>N/A</v>
          </cell>
          <cell r="EL60" t="str">
            <v>N/A</v>
          </cell>
          <cell r="EM60" t="str">
            <v>N/A</v>
          </cell>
        </row>
        <row r="61">
          <cell r="A61" t="str">
            <v>Texas Instruments Inc.</v>
          </cell>
          <cell r="B61">
            <v>107.82302</v>
          </cell>
          <cell r="C61" t="str">
            <v>United States</v>
          </cell>
          <cell r="D61" t="str">
            <v>North America</v>
          </cell>
          <cell r="E61">
            <v>2016</v>
          </cell>
          <cell r="F61" t="str">
            <v>Yes</v>
          </cell>
          <cell r="G61" t="str">
            <v>NAS:TXN</v>
          </cell>
          <cell r="H61">
            <v>100</v>
          </cell>
          <cell r="I61">
            <v>100</v>
          </cell>
          <cell r="J61" t="str">
            <v xml:space="preserve">Texas Instruments pledges to uphold human rights and reports that it engages with suppliers to ensure they are committed to the same principles. It also states that it addresses risks of human trafficking and slavery through requiring conformance to its supplier code, which prohibits forced labor. </v>
          </cell>
          <cell r="K61" t="str">
            <v xml:space="preserve">Texas Instruments (May 2019), "Anti-Human Trafficking Statement," http://www.ti.com/lit/ml/sszo047b/sszo047b.pdf, p. 1. Accessed 9 October 2019. </v>
          </cell>
          <cell r="L61">
            <v>90</v>
          </cell>
          <cell r="M61">
            <v>10</v>
          </cell>
          <cell r="N61">
            <v>20</v>
          </cell>
          <cell r="O61">
            <v>20</v>
          </cell>
          <cell r="P61">
            <v>20</v>
          </cell>
          <cell r="Q61">
            <v>20</v>
          </cell>
          <cell r="R61" t="str">
            <v xml:space="preserve">(1) The company states that it uses the RBA Code (version 6.0) and has integrated these standards into its supplier code of conduct. The code prohibits forced labor, child labor, and discrimination. However, it limits the right to freedom of association to conformance with local law only. 
(2) Yes. Home &gt; About TI &gt; Sustainability &gt; Supply chain management &gt; Supplier code of conduct 
(3) Texas Instruments' code is version 4.0. Additionally, the company uses the RBA Code of Conduct, which is reviewed every three years and includes input from RBA members and external stakeholders, as its supplier code of conduct.
(4) The company states that it communicates its standards and expectations regarding ethical labor practices, human trafficking, forced labor, and workers' rights in meetings, on its supplier website, in purchase orders, and supplier contracts. 
(5) The company's code states that "participants must regard the code as a total supply chain initiative. At a minimum, participants shall also require its next tier suppliers to acknowledge and implement the code." </v>
          </cell>
          <cell r="S61" t="str">
            <v xml:space="preserve">(1, 3, 5) Texas Instruments (January 2018), "Supplier Code of Conduct," https://wpl.ext.ti.com/Content/File/17. Accessed 9 October 2019. 
(4) Texas Instruments, "TI Corporate Citizenship Topic Brief: Supply Chain Management," http://www.ti.com/lit/ml/sszo037/sszo037.pdf. Accessed 9 October 2019. </v>
          </cell>
          <cell r="T61">
            <v>50</v>
          </cell>
          <cell r="U61">
            <v>50</v>
          </cell>
          <cell r="V61">
            <v>0</v>
          </cell>
          <cell r="W61" t="str">
            <v xml:space="preserve">(1) Texas Instruments discloses that its director of supply chain responsibility oversees environmental and social responsibility of suppliers and implements the related programs and policies. It also states that management of its supply chains is led by the vice president of world procurement and logistics. It reports that its supply chain responsibility organization and citizenship steering team review the results of assesssments and audits.
(2) Not disclosed. The company reports that the audit committee of the board of directors "oversees TI's approach to risk management as a whole, and reviews TI's risk management process" but does not disclose whether this applies to the companies policies or processes for forced labor in the supply chain specifically. </v>
          </cell>
          <cell r="X61" t="str">
            <v xml:space="preserve">(1) Texas Instruments, "TI Corporate Citizenship Topic Brief: Supply Chain Management," http://www.ti.com/lit/ml/sszo037/sszo037.pdf. Accessed 9 October 2019. 
(2) Texas Instruments (May 2019), "Anti-Human Trafficking Statement," http://www.ti.com/lit/ml/sszo047b/sszo047b.pdf, p. 4. Accessed 9 October 2019. </v>
          </cell>
          <cell r="Y61">
            <v>45</v>
          </cell>
          <cell r="Z61">
            <v>30</v>
          </cell>
          <cell r="AA61">
            <v>15</v>
          </cell>
          <cell r="AB61">
            <v>0</v>
          </cell>
          <cell r="AC61" t="str">
            <v xml:space="preserve">(1) Texas Instruments discloses that its employees in its global purchasing organization are trained on the RBA code of conduct. 
(2) The company states that suppliers are trained on the RBA code of conduct, and that suppliers are identified for training based on the results of the company's risk assessment. It also reports that it leverages the RBA's training programs to help suppliers understand the code, labor risks, and hiring migrant workers. It is not clear what percentage of the companies first-tier suppliers are trained on forced labor risks and policies. 
(3) Not disclosed. </v>
          </cell>
          <cell r="AD61" t="str">
            <v xml:space="preserve">*Texas Instruments (May 2019), "Anti-Human Trafficking Statement," http://www.ti.com/lit/ml/sszo047b/sszo047b.pdf, p. 4. Accessed 9 October 2019. 
(2) Texas Instruments, "TI Corporate Citizenship Topic Brief: Supply Chain Management," http://www.ti.com/lit/ml/sszo037/sszo037.pdf, p. 4. Accessed 9 October 2019. </v>
          </cell>
          <cell r="AE61">
            <v>25</v>
          </cell>
          <cell r="AF61">
            <v>0</v>
          </cell>
          <cell r="AG61">
            <v>25</v>
          </cell>
          <cell r="AH61" t="str">
            <v xml:space="preserve">(1) Not disclosed. 
(2) Texas Instruments is a member of the Responsible Business Alliance. However, it does not disclose details of how it actively participates to address forced labor in this initiative. 
The company also reports that it actively engages with the Responsible Labor Initiative, but does not disclose further detail. </v>
          </cell>
          <cell r="AI61" t="str">
            <v xml:space="preserve">*Texas Instruments, "TI Corporate Citizenship Topic Brief: Supply Chain Management," http://www.ti.com/lit/ml/sszo037/sszo037.pdf, p. 5. Accessed 9 October 2019. 
*Texas Instruments (May 2019), "Anti-Human Trafficking Statement," http://www.ti.com/lit/ml/sszo047b/sszo047b.pdf, p. 2. Accessed 9 October 2019. </v>
          </cell>
          <cell r="AJ61">
            <v>37.5</v>
          </cell>
          <cell r="AK61">
            <v>0</v>
          </cell>
          <cell r="AL61">
            <v>25</v>
          </cell>
          <cell r="AM61">
            <v>12.5</v>
          </cell>
          <cell r="AN61">
            <v>0</v>
          </cell>
          <cell r="AO61" t="str">
            <v xml:space="preserve">(1) Not disclosed. The company discloses that it has approximately 11,000 suppliers of materials and services, and that 180 are critical to its semiconductor manufacturing, but does not provide any further details. 
(2) In its conflict minerals report, the company discloses the names and countries of 250 smelters of 3TG and further potential smelters of 3TG that have been identified in its supply chains.
(3) The company discloses that it is a member of the Responsible Minerals Initiative, and as such has processes in place for tracing raw materials in its supply chains. However, it does not disclose the sourcing countries of raw materials at risk of forced labor. 
(4) Not disclosed. </v>
          </cell>
          <cell r="AP61" t="str">
            <v xml:space="preserve">(1) Texas Instruments, "TI Corporate Citizenship Topic Brief: Supply Chain Management," http://www.ti.com/lit/ml/sszo037/sszo037.pdf, p. 1. Accessed 9 October 2019. 
(2-3) Texas Instruments, "Conflict Minerals Report", https://investor.ti.com/static-files/2ee7fdb7-526c-4484-8010-6c482ca413a0. Accessed 9 October 2019. </v>
          </cell>
          <cell r="AQ61">
            <v>75</v>
          </cell>
          <cell r="AR61">
            <v>50</v>
          </cell>
          <cell r="AS61">
            <v>25</v>
          </cell>
          <cell r="AT61" t="str">
            <v xml:space="preserve">(1) Texas Instruments states that it annually assesses its supply chains against its policies. It states that it prioritizes which suppliers should be included in the analysis based on spend, criticality, products, and geographic location. It states high-risk geographic locations are identified using sources such as the US Department of State Trafficking in Person Report, the US Department of Labor list of goods produced by child labor and forced labor, and the Foreign Migrant Worker indices. 
(2) The company highlights that countries with high foreign migrant worker populations are at higher risk of forced labor. It does not disclose risks identified in different tiers of its supply chains. </v>
          </cell>
          <cell r="AU61" t="str">
            <v xml:space="preserve">(1-2) Texas Instruments (May 2019), "Anti-Human Trafficking Statement," http://www.ti.com/lit/ml/sszo047b/sszo047b.pdf, p. 2. Accessed 9 October 2019. </v>
          </cell>
          <cell r="AV61">
            <v>25</v>
          </cell>
          <cell r="AW61">
            <v>12.5</v>
          </cell>
          <cell r="AX61">
            <v>0</v>
          </cell>
          <cell r="AY61">
            <v>12.5</v>
          </cell>
          <cell r="AZ61">
            <v>0</v>
          </cell>
          <cell r="BA61" t="str">
            <v xml:space="preserve">(1) The company reports that it is a member of the Responsible Minerals Initiative and states that it uses RMAP as part of its due diligence. In addition, it states that its due diligence process is designed to " to conform in all material respects with the OECD Due Diligence Guidance for Responsible Supply Chains of Minerals from Conflict-Affected and High-Risk Areas." It does not disclose further information as to how it addresses forced labor risks in raw material sourcing. 
(2) Not disclosed. Texas Instruments states that it "consciously consider[s] sustainability in our purchasing decisions, and have guidelines in place for purchasing" but the guidelines do not appear to be publicly available and it does not disclose further detail. 
(3) The company discloses that it tracks the performance of critical suppliers in its cost, environmental and social responsibility, technology, assurance of supply and quality (CETRAQ) system. It states that this program encourages "continuous improvement through regular supplier performance discussions and review of progress towards supplier improvement plans." The company reports that suppliers with outstanding performance on CETRAQ will be considered for the company's annual supplier excellence award, but does not disclose whether suppliers would also receive increased orders based on good performance.
(4) Not disclosed. </v>
          </cell>
          <cell r="BB61" t="str">
            <v xml:space="preserve">*Texas Instruments, "TI Corporate Citizenship Topic Brief: Supply Chain Management," http://www.ti.com/lit/ml/sszo037/sszo037.pdf, p. 3 and 6. Accessed 9 October 2019. 
*Texas Instruments, "Conflict Minerals Report", https://investor.ti.com/static-files/2ee7fdb7-526c-4484-8010-6c482ca413a0. Accessed 9 October 2019. </v>
          </cell>
          <cell r="BC61">
            <v>0</v>
          </cell>
          <cell r="BD61">
            <v>0</v>
          </cell>
          <cell r="BE61" t="str">
            <v>Not disclosed. The company states "we do screen any new supplier that is deemed critical or provides on-site services to our factories." However, it is not clear that the screening includes forced labor.</v>
          </cell>
          <cell r="BF61" t="str">
            <v xml:space="preserve">Texas Instruments, "2018 Corporate Citizenship Report: Global Reporting Initiative Index," http://www.ti.com/lit/ml/sszo050a/sszo050a.pdf, p. 15. Accessed 9 October 2019. </v>
          </cell>
          <cell r="BG61">
            <v>15</v>
          </cell>
          <cell r="BH61">
            <v>15</v>
          </cell>
          <cell r="BI61">
            <v>0</v>
          </cell>
          <cell r="BJ61">
            <v>0</v>
          </cell>
          <cell r="BK61" t="str">
            <v xml:space="preserve">(1) Texas Instruments reports that it communicates its standards and expectations for ethical labor practices including human trafficking and forced labor through purchase orders and supplier contracts. It also states that the supplier code of conduct is "communicated to our suppliers in our contracts, [and] purchase order terms and conditions." The company discloses its purchase order terms and conditions, which reference the supplier code. The company's supplier code of conduct addresses the ILO core labor standards but limits the right to freedom of association to conformance with local law only. 
(2) Not disclosed. 
(3) Not disclosed. </v>
          </cell>
          <cell r="BL61" t="str">
            <v xml:space="preserve">*Texas Instruments, "TI Corporate Citizenship Topic Brief: Supply Chain Management," http://www.ti.com/lit/ml/sszo037/sszo037.pdf, p. 4. Accessed 9 October 2019. 
*Texas Instruments, "Texas Instruments Incorporated Terms and Conditions of Purchase," https://wpl.ext.ti.com/terms/Documents/TI%20Terms%20and%20Conditions%20of%20Purchase_291015.pdf. Accessed 18 October 2019. </v>
          </cell>
          <cell r="BM61">
            <v>0</v>
          </cell>
          <cell r="BN61">
            <v>0</v>
          </cell>
          <cell r="BO61">
            <v>0</v>
          </cell>
          <cell r="BP61">
            <v>0</v>
          </cell>
          <cell r="BQ61" t="str">
            <v>Not disclosed.</v>
          </cell>
          <cell r="BR61" t="str">
            <v>N/A</v>
          </cell>
          <cell r="BS61">
            <v>75</v>
          </cell>
          <cell r="BT61">
            <v>50</v>
          </cell>
          <cell r="BU61">
            <v>25</v>
          </cell>
          <cell r="BV61" t="str">
            <v xml:space="preserve">(1) Texas Instruments' supplier code states that workers shall not be required to pay recruitment or related fees for employment. 
(2) The code also states that if fees are found to have been paid by workers, they must be repaid to the worker. However, the company does not disclose evidence that fees have been repaid to workers in its supply chains. </v>
          </cell>
          <cell r="BW61" t="str">
            <v xml:space="preserve">Texas Instruments (January 2018), "Supplier Code of Conduct," https://wpl.ext.ti.com/Content/File/17. Accessed 9 October 2019. </v>
          </cell>
          <cell r="BX61">
            <v>0</v>
          </cell>
          <cell r="BY61">
            <v>0</v>
          </cell>
          <cell r="BZ61">
            <v>0</v>
          </cell>
          <cell r="CA61" t="str">
            <v xml:space="preserve">(1) Not disclosed. Texas Instruments states that it assesses and audits all of its labor agents particularly in high risk countries such as Malaysia and Taiwan. However, this appears to refer to labor agents used for the company's own operations, rather than those used by its suppliers. 
(2) Not disclosed. The company reports that it is a member of the Responsible Labor Initiative, but does not disclose any further detail. </v>
          </cell>
          <cell r="CB61" t="str">
            <v xml:space="preserve">(1-2) Texas Instruments (May 2019), "Anti-Human Trafficking Statement," http://www.ti.com/lit/ml/sszo047b/sszo047b.pdf, p. 3 and 2. Accessed 9 October 2019. </v>
          </cell>
          <cell r="CC61">
            <v>30</v>
          </cell>
          <cell r="CD61">
            <v>15</v>
          </cell>
          <cell r="CE61">
            <v>15</v>
          </cell>
          <cell r="CF61">
            <v>0</v>
          </cell>
          <cell r="CG61" t="str">
            <v>(1) The company's supplier code states that workers must be provided with "a written employment agreement in their native language that contains a description of terms and conditions of employment prior to the worker departing from his or her country of origin." However, the company does not disclose evidence of how this policy provision is implemented. 
(2) The code prohibits the retention of workers' passports and identification documents. However, the company does not disclose evidence of how this policy provision is implemented. 
(3) Not disclosed.</v>
          </cell>
          <cell r="CH61" t="str">
            <v xml:space="preserve">Texas Instruments (January 2018), "Supplier Code of Conduct," https://wpl.ext.ti.com/Content/File/17. Accessed 9 October 2019. </v>
          </cell>
          <cell r="CI61">
            <v>12.5</v>
          </cell>
          <cell r="CJ61">
            <v>12.5</v>
          </cell>
          <cell r="CK61">
            <v>0</v>
          </cell>
          <cell r="CL61">
            <v>0</v>
          </cell>
          <cell r="CM61">
            <v>0</v>
          </cell>
          <cell r="CN61" t="str">
            <v>(1) The company uses the RBA code of conduct version 6.0 which requires suppliers to communicate "policies, practices, expectations and performance to workers" and other stakeholders. No further detail is disclosed, such as whether this must include training for workers.
(2)-(4) Not disclosed.</v>
          </cell>
          <cell r="CO61" t="str">
            <v xml:space="preserve">Texas Instruments (January 2018), "Supplier Code of Conduct," https://wpl.ext.ti.com/Content/File/17. Accessed 9 October 2019. </v>
          </cell>
          <cell r="CP61">
            <v>0</v>
          </cell>
          <cell r="CQ61">
            <v>0</v>
          </cell>
          <cell r="CR61">
            <v>0</v>
          </cell>
          <cell r="CS61">
            <v>0</v>
          </cell>
          <cell r="CT61">
            <v>0</v>
          </cell>
          <cell r="CU61" t="str">
            <v>Not disclosed.</v>
          </cell>
          <cell r="CV61" t="str">
            <v>N/A</v>
          </cell>
          <cell r="CW61">
            <v>20</v>
          </cell>
          <cell r="CX61">
            <v>20</v>
          </cell>
          <cell r="CY61">
            <v>0</v>
          </cell>
          <cell r="CZ61">
            <v>0</v>
          </cell>
          <cell r="DA61">
            <v>0</v>
          </cell>
          <cell r="DB61">
            <v>0</v>
          </cell>
          <cell r="DC61" t="str">
            <v xml:space="preserve">(1) The company uses the RBA code 6.0 as its supplier code, which requires suppliers to provide an effective grievance mechanism allowing workers to report violations against the code. Texas Instruments states that grievances can be reported to its Ethics and Compliance Office. It reports that the contact details for the office are included in its annual ethics letter sent to suppliers, and provided during supplier reviews. The email address for the office is publicly available.  
(2) Not disclosed. The company states that the contact details for its ethics and compliance office are communicated "in training provided to TI onsite supplier workers." It is not clear whether this refers to workers in the company's supply chains, or contracted workers on TI's own sites. 
(3) Not disclosed. The company's ethics office receives complaints, but it does not disclose steps taken to ensure workers or their representatives trust the mechanism. 
(4) Not disclosed. 
(5) Not disclosed. </v>
          </cell>
          <cell r="DD61" t="str">
            <v xml:space="preserve">(1-2) *Texas Instruments (May 2019), "Anti-Human Trafficking Statement," http://www.ti.com/lit/ml/sszo047b/sszo047b.pdf, p. 4. Accessed 9 October 2019. 
*Texas Instruments (2018), "Doing business with TI," https://wpl.ext.ti.com/Content/File/37. Accessed 9 October 2019. </v>
          </cell>
          <cell r="DE61">
            <v>30</v>
          </cell>
          <cell r="DF61">
            <v>0</v>
          </cell>
          <cell r="DG61">
            <v>10</v>
          </cell>
          <cell r="DH61">
            <v>10</v>
          </cell>
          <cell r="DI61">
            <v>10</v>
          </cell>
          <cell r="DJ61">
            <v>0</v>
          </cell>
          <cell r="DK61" t="str">
            <v xml:space="preserve">(1) Not disclosed. 
(2) Not disclosed. [The company disclosed using the RBA’s VAP, which includes a review of relevant documents, such as working hour records, payroll, deductions and benefits. However it did not provide evidence of use of VAP in the past year, nor does it disclose details on what VAP entails.]
(3) Not disclosed. [The company discloses using the RBA’s VAP, which includes worker interviews in local languages but does not require that interviews be undertaken off-site. However it did not provide evidence of use of VAP in the past year, nor does it disclose details on what VAP entails.]
(4) Not disclosed. [The company discloses using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v>
          </cell>
          <cell r="DL61" t="str">
            <v xml:space="preserve">(2)-(4) Texas Instruments (May 2019), "Anti-Human Trafficking Statement," http://www.ti.com/lit/ml/sszo047b/sszo047b.pdf, p. 2. Accessed 9 October 2019. </v>
          </cell>
          <cell r="DM61">
            <v>0</v>
          </cell>
          <cell r="DN61">
            <v>0</v>
          </cell>
          <cell r="DO61">
            <v>0</v>
          </cell>
          <cell r="DP61">
            <v>0</v>
          </cell>
          <cell r="DQ61">
            <v>0</v>
          </cell>
          <cell r="DR61">
            <v>0</v>
          </cell>
          <cell r="DS61" t="str">
            <v xml:space="preserve">The company assesses "social risks, including human rights and forced labor" at suppliers, through supplier self-assessments. Some of those are "validate[d] ... with audits focused on labor risks". The company notes that "in 2018, TI validated SAQ responses for specific labor risk factors." It also audits high-risk suppliers.
(1) Not disclosed. The company states it "required about 400 supplier assessments in 2018 and 100% were completed." It also notes it has about 11,000 suppliers in total. However, it is unclear whether the company is referring to self-assessments only or whether it is referring to audits.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the VAP is carried out by "independent, third-party auditors specially trained in social and environmental auditing and the VAP audit protocol." However it did not provide evidence of use of VAP in the past year, nor does it disclose details on what VAP entails.]
(5) Not disclosed. </v>
          </cell>
          <cell r="DT61" t="str">
            <v>Note: Texas Instruments (May 2019), "Anti-Human Trafficking Statement", http://www.ti.com/lit/ml/sszo047b/sszo047b.pdf, p. 2. Accessed 9 October 2019. 
(1), (3) and (4) Anti-Human Trafficking Statement", p. 2.</v>
          </cell>
          <cell r="DU61">
            <v>75</v>
          </cell>
          <cell r="DV61">
            <v>25</v>
          </cell>
          <cell r="DW61">
            <v>25</v>
          </cell>
          <cell r="DX61">
            <v>25</v>
          </cell>
          <cell r="DY61">
            <v>0</v>
          </cell>
          <cell r="DZ61" t="str">
            <v xml:space="preserve">(1) Texas Instruments states that issues identified during audit are "escalated to our purchasing managers and suppliers for issues to be verified and corrective actions developed to address gap areas." It states that it will deliver targeted training to help build capability where necessary. 
(2) The company states that it monitors suppliers' progress in the areas which require improvement and to ensure corrective actions are implemented. 
(3) The company states "suppliers who do not comply with our standards, laws or regulations must implement corrective actions within a specified time or risk termination of the relationship." 
(4) Not disclosed. Texas Instruments states that types of corrective action have included additional training, policy updates, and "improving work schedule management." It does not disclose further detail on an example of the corrective action process in practice. </v>
          </cell>
          <cell r="EA61" t="str">
            <v xml:space="preserve">(1-3) Texas Instruments, "TI Corporate Citizenship Topic Brief: Supply Chain Management," http://www.ti.com/lit/ml/sszo037/sszo037.pdf, p. 6. Accessed 9 October 2019. 
(4) Texas Instruments (May 2019), "Anti-Human Trafficking Statement," http://www.ti.com/lit/ml/sszo047b/sszo047b.pdf, p. 3. Accessed 9 October 2019. </v>
          </cell>
          <cell r="EB61">
            <v>1</v>
          </cell>
          <cell r="EC61">
            <v>0</v>
          </cell>
          <cell r="ED61">
            <v>0</v>
          </cell>
          <cell r="EE61" t="str">
            <v>N/A</v>
          </cell>
          <cell r="EF61" t="str">
            <v>(1) Not disclosed. Texas Instruments states that all reports made to its ethics and compliance office will be investigated, but does not disclose any detail on the process.</v>
          </cell>
          <cell r="EG61" t="str">
            <v xml:space="preserve">Texas Instruments (May 2019), "Anti-Human Trafficking Statement," http://www.ti.com/lit/ml/sszo047b/sszo047b.pdf, p. 4. Accessed 9 October 2019. </v>
          </cell>
          <cell r="EH61" t="str">
            <v>Allegation regarding intimidation and threats, withholding of wages, retention of identity documents, abuse of vulnerabilit, excessive overtime, debt bondage (Jul 2019)
Summary: Danwatch conducted an investigation in Malaysia, and interviewed migrant workers from Indonesia and Nepal who were employed by the labour agent JS Global. In 2017, Possehl Electronics Malaysia entered into agreement with JS Global, meaning that the migrant workers became contract workers at a Possehl electronics factory. Danwatch reports that it has acquired copies of contracts showing that the Possehl factory makes products used by Texas Instruments. 
The workers interviewed showed Danwatch their payslips, which show that they had more than half of their monthly wages deducted. They report being told by JS Global that this was for the purpose of paying for documents to legalise their status in Malaysia. One worker had approximately EUR 1700 deducted from his salary over 18 months (equivalent to 8 months wages), which the agent said was to pay for a new work permit. However, at the time of Danwatch's research, no workers had received their documents. Another worker reported that they had to pay the agent their wages at the end of the month, instead of getting money. Additionally, workers reported deductions being made for accommodation and other purposes - between these deductions and those made for work permits, the deductions amounts reportedly sometimes exceeded the wages being paid, when the factory could not offer a full week's work or overtime hours. 
Workers also reported being subject to threats of violence, and intimidation, where they ask about wage deductions. One worker reported that an agent brought a knife with him on one occasion. Another worker reported "the contract company would bring some people to beat us up if we asked for our wages." Furthermore, Danwatch report listening to an audio recording in which the labour agent can be heard threatening to turn the workers into the immigration authorities, after they complain about their wage deductions. 
It is also reported that workers described 14-hour work days, and only having two days off each month. One worker claimed he worked in the factory's packaging department for one year without having a single day off. 
Additionally, Danwatch reports that migrant workers' passports were withheld by the agent. One worker reported "if I ask for my passport the labour agent threatens to turn me into the authorities." This worker finally retrieved her passport after two years of working at the factory. The agent argues that all workers had signed a letter saying that they would like him to keep their passports for safety reasons. 
The agent, JS Global, admitted that it had made deductions of around 1700 euro from several workers' wages to fund their legalisation, and claimed they did not overcharge the workers. However, Danwatch reports that the overall expense for legalisation is EUR 766. An older summary of the legislation regarding this process adds up to EUR 913. Danwatch states that this amounts to 45-56% of the amounts that JS Global deducted from workers' wages. 
It is reported that one month after Danwatch interviewed the workers, workers who had not run away from the factory filed a complaint to Possehl to say that they had not been paid by JS Global for the last two months. Possehl complained to JS Global, and JS Global decided to terminate its contract with the factory. The workers are therefore no longer at the factory, and have become undocumented migarnts without any work permit or visa to be in Malaysia. Danwatch reports that workers have confirmed that they are currently negotiating reimbursements with Possehl for the money that was deducted from their wages.
Source: Danwatch "Forced labour behind your screen", accessed 16 July 2019: https://danwatch.dk/en/undersoegelse/forced-labour-in-your-electronics/. See specifically: "Forced labour behind European electronics", accessed 16 July 2019: https://danwatch.dk/en/undersoegelse/forced-labour-behind-european-electronics/.</v>
          </cell>
          <cell r="EI61">
            <v>0</v>
          </cell>
          <cell r="EJ61">
            <v>0</v>
          </cell>
          <cell r="EK61">
            <v>0</v>
          </cell>
          <cell r="EL61" t="str">
            <v>Not disclosed. The company has disclosed a response to the allegation or any steps taken to address it. [The supplier, Possehl, reports that it has launched several internal enquiries and that it will pay the "justified outstanding salaries to the former contract workers concerned."]</v>
          </cell>
          <cell r="EM61" t="str">
            <v>Danwatch "Forced labour behind your screen", accessed 16 July 2019: https://danwatch.dk/en/undersoegelse/forced-labour-in-your-electronics/. See specifically: "Forced labour behind European electronics", accessed 16 July 2019: https://danwatch.dk/en/undersoegelse/forced-labour-behind-european-electronics/.</v>
          </cell>
        </row>
        <row r="62">
          <cell r="A62" t="str">
            <v>Walmart Inc.</v>
          </cell>
          <cell r="B62">
            <v>315.78985999999998</v>
          </cell>
          <cell r="C62" t="str">
            <v>United States</v>
          </cell>
          <cell r="D62" t="str">
            <v>North America</v>
          </cell>
          <cell r="E62">
            <v>2020</v>
          </cell>
          <cell r="F62" t="str">
            <v>Yes</v>
          </cell>
          <cell r="G62" t="str">
            <v>NYS:WMT</v>
          </cell>
          <cell r="H62">
            <v>100</v>
          </cell>
          <cell r="I62">
            <v>100</v>
          </cell>
          <cell r="J62" t="str">
            <v xml:space="preserve">Walmart identifies combating forced labor as one of its salient human rights issues, including debt bondage, responsible recruitment, and human trafficking. It also states that it has prioritized "working with others to combat forced labor in the global supply chain."  </v>
          </cell>
          <cell r="K62" t="str">
            <v xml:space="preserve">Walmart (2019), "2019 Environmental, Social &amp; Governance Report", https://corporate.walmart.com/media-library/document/2019-environmental-social-governance-report/_proxyDocument?id=0000016c-20b5-d46a-afff-f5bdafd30000, p. 43 and 59. Accessed 25 September 2019. </v>
          </cell>
          <cell r="L62">
            <v>80</v>
          </cell>
          <cell r="M62">
            <v>10</v>
          </cell>
          <cell r="N62">
            <v>20</v>
          </cell>
          <cell r="O62">
            <v>10</v>
          </cell>
          <cell r="P62">
            <v>20</v>
          </cell>
          <cell r="Q62">
            <v>20</v>
          </cell>
          <cell r="R62" t="str">
            <v xml:space="preserve">(1) Walmart discloses its Standards for Suppliers and states that they apply to anyone supplying product to Walmart for resale and any agents they use. The standards prohibit forced labor and child labor. However, they fail to prohibit discrimination (requiring only that employment decisions are made based on "ability and willingness to do the job") and limits the right to freedom of association to conformance with applicable law only. 
(2) Yes. Home &gt; Our Company &gt; Suppliers: Minimum Requirements &gt; Standards for Suppliers. 
(3) The company states that "our standards and policies are regularly reviewed by our governance team" and that responsible sourcing policies were reviewed or updated more than twelve times in financial year 2019. However, it does not refer to the standards for suppliers specifically and the Standards for Suppliers do not have a version number and are undated.
(4) The company states that its standards for suppliers are included in supplier agreements. It also reports that its responsible sourcing teams conduct onboarding training for suppliers on responsible sourcing. 
(5) Walmart's standards for suppliers state that "suppliers are responsible for compliance with these standards throughout their operations and throughout the entire product supply chain." </v>
          </cell>
          <cell r="S62" t="str">
            <v xml:space="preserve">Walmart, "Standards for Suppliers," https://cdn.corporate.walmart.com/bc/8c/97ac8c9b43229f17480057fd684e/standards-for-suppliers-english-updated-6-30.pdf. Accessed 24 September 2019. 
(3-4) Walmart, "Using our size and scale for positive change," https://corporate.walmart.com/responsible-sourcing/using-our-size-and-scale-for-positive-change. Accessed 24 September 2019. 
</v>
          </cell>
          <cell r="T62">
            <v>75</v>
          </cell>
          <cell r="U62">
            <v>50</v>
          </cell>
          <cell r="V62">
            <v>25</v>
          </cell>
          <cell r="W62" t="str">
            <v xml:space="preserve">(1) The company states that it has more than 150 responsible sourcing associates who are based all over the world and who are responsible for monitoring supply chain conditions "through audit assessments and investigations, provide training and tools for suppliers, and collaborate with stakeholders to make progress on key industry-wide issues." This suggests that the responsible sourcing team have responsibility for implementing the standards for suppliers, which cover forced labor and which are the standards that suppliers are audited against. 
The company also discloses a human rights steering committee comprising leaders from across its business.
Additionally, Walmart reports that an ESG steering committee meets biannually and is made up of leaders from various departments. It covers sustainability and responsible sourcing. The committee reports to the Chief Sustainability Officer. 
(2) Walmart discloses that the nomination and governance committee of the board of directors oversees the company's human rights work, and the audit committee of the board of directors oversees its ethics and compliance program, including "labor and employment" and "responsible sourcing". It states that the Chief Sustainability Officer provides updates to the committee. However, no further detail is disclosed. </v>
          </cell>
          <cell r="X62" t="str">
            <v xml:space="preserve">(1) *Walmart (2019), "2019 environmental, social and governance report," https://corporate.walmart.com/media-library/document/2019-environmental-social-governance-report/_proxyDocument?id=0000016c-20b5-d46a-afff-f5bdafd30000, p. 55 and 71. Accessed 24 September 2019. 
*Walmart, "Our Responsible Sourcing Journey," https://corporate.walmart.com/responsible-sourcing/our-responsible-sourcing-journey. Accessed 24 September 2019. 
(2) *Walmart, "Our Responsible Sourcing Journey." 
*Walmart (2019), "2019 environmental, social and governance report,"  p. 70. </v>
          </cell>
          <cell r="Y62">
            <v>45</v>
          </cell>
          <cell r="Z62">
            <v>30</v>
          </cell>
          <cell r="AA62">
            <v>15</v>
          </cell>
          <cell r="AB62">
            <v>0</v>
          </cell>
          <cell r="AC62" t="str">
            <v xml:space="preserve">(1)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(2) Walmart discloses that it hosted an electronics supplier forum in China in September 2018, where 40 of its supplier representatives attended "to share best practices and hear from RBA representatives, RBA members, and responsible sourcing associates."
Additionally it states that its responsible sourcing associates conduct training and onboarding sessions for suppliers, including responsible sourcing related topics. It reports that in financial year 2019, 2,300 supplier representatives took part in such training.
It further discloses that 4,300 of its supplier representatives are registered on the Responsible Sourcing Academy "which provides suppliers with access to training resources, best practice guidance, and educational materials." This includes audit guidance and materials on forced labor. It also reports that it added a responsible recruitment toolkit to the academy in financial year 2019.  However, the company does not report on percentage of first-tier suppliers trained.
(3) Not disclosed. </v>
          </cell>
          <cell r="AD62" t="str">
            <v xml:space="preserve">(1) Walmart, "Using our size and scale for positive change: responsible buying practices,"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"Using our size and scale for positive change: responsible buying practices."
*Walmart, "Collaborating for industry change," https://corporate.walmart.com/responsible-sourcing/collaborating-for-industry-change. Accessed 25 September 2019. </v>
          </cell>
          <cell r="AE62">
            <v>75</v>
          </cell>
          <cell r="AF62">
            <v>50</v>
          </cell>
          <cell r="AG62">
            <v>25</v>
          </cell>
          <cell r="AH62" t="str">
            <v xml:space="preserve">(1) The company states that it participated in two supplier roundtables in 2019 which were sponsored by the Consumer Goods Forum and the Leadership Group for Responsible Recruitment. It states that as part of these roundtables it was able to engage with members of the Thai and Malaysian governments, and further reports that "several of our suppliers attended responsible recruitment training" which suggests that this topic was the focus of the roundtables. 
Walmart discloses that it has engaged the International Organization for Migration to "better understand the scope and scale of migrant labor in Walmart's supply chains in Thailand and Malaysia." It states that the project will help build supplier capacity on ethical recruitment by providing them with tools to promote ethical recruitment and develop knowledge on labor migration patterns and migrant worker recruitment. 
[Walmart also reports that it has engaged with governments through the Bali Process, but does not disclose further detail.]
(2) Walmart reports that it participates in the RBA's Responsible Labor Initiative. It also discloses that it is a supporting member of the RBA. However, it does not disclose how it actively participates in this initiative in relation to addressing forced labor in its supply chains. </v>
          </cell>
          <cell r="AI62" t="str">
            <v>(1-2) *Walmart, "Promoting Responsible Recruitment," https://corporate.walmart.com/responsible-sourcing/collaborating-for-industry-change. Accessed 24 September 2019. 
*Walmart, "Collaborating for industry change," https://corporate.walmart.com/responsible-sourcing/collaborating-for-industry-change. Accessed 25 September 2019. 
(2) Walmart, "Electronics for the U.S. Retail Market Supply Chain," https://corporate.walmart.com/responsible-sourcing/electronics-for-the-us-retail-market-supply-chain. Accessed 24 September 2019.</v>
          </cell>
          <cell r="AJ62">
            <v>0</v>
          </cell>
          <cell r="AK62">
            <v>0</v>
          </cell>
          <cell r="AL62">
            <v>0</v>
          </cell>
          <cell r="AM62">
            <v>0</v>
          </cell>
          <cell r="AN62">
            <v>0</v>
          </cell>
          <cell r="AO62" t="str">
            <v xml:space="preserve">(1) Not disclosed. 
The company reports that as of 31 January 2019 there were over 25,800 facilities that had been disclosed to the company as suppliers to Walmart. However, it does not disclose the names or addresses of first-tier electronics suppliers. 
(2) Not disclosed. 
(3) Not disclosed. 
(4) Not disclosed. </v>
          </cell>
          <cell r="AP62" t="str">
            <v xml:space="preserve">Walmart, "Using our size and scale for positive change," https://corporate.walmart.com/responsible-sourcing/using-our-size-and-scale-for-positive-change. Accessed 24 September 2019. </v>
          </cell>
          <cell r="AQ62">
            <v>75</v>
          </cell>
          <cell r="AR62">
            <v>50</v>
          </cell>
          <cell r="AS62">
            <v>25</v>
          </cell>
          <cell r="AT62" t="str">
            <v xml:space="preserve">(1) Walmart discloses that its responsible sourcing team conducts an annual risk assessment on its supply chains to analyze social compliance risks. It states that this includes the areas where key risks are most likely to occur "and where the impact of those risks are greatest", and an analysis of country risk including internal and external data and relative severity of impact on people, operations, and reputation. It also reports that it includes commodity and product-specific risks based on its own data, expert and local information, and media and NGO reports. It states that as a result its assessment will identify specific issues in particular product supply chains and/or countries. [As this refers to social compliance risks, it is assumed that this includes human rights and forced labor, including in the electronics sector.]
(2) Walmart states that it has expanded its focus on forced labor risks in electronics supply chains from China and Malaysia to include its US retail market supply chains. Electronics sourced for its US retail market supply chain is one of five priority supply chains identified by the company for where it can have the greatest impact. 
The company states that "migrant workers are particularly vulnerable to unethical recruitment practices and the accumulation of debt primarily from fees charged by labor brokers."
It does not disclose further detail on electronics risks, or risks identified in different tiers of its supply chains. </v>
          </cell>
          <cell r="AU62" t="str">
            <v xml:space="preserve">(1) Walmart, "Using our size and scale for positive change: governance and monitoring," https://corporate.walmart.com/responsible-sourcing/using-our-size-and-scale-for-positive-change. Accessed 24 September 2019. 
(2) *Walmart, "Electronics for the U.S. Retail Market Supply Chain," https://corporate.walmart.com/responsible-sourcing/electronics-for-the-us-retail-market-supply-chain. Accessed 24 September 2019.
*Walmart (2019), "2019 Environmental, Social &amp; Governance Report", https://corporate.walmart.com/media-library/document/2019-environmental-social-governance-report/_proxyDocument?id=0000016c-20b5-d46a-afff-f5bdafd30000, p. 13. Accessed 25 September 2019. 
*Walmart, "Collaborating for industry change," https://corporate.walmart.com/responsible-sourcing/our-responsible-sourcing-journey. Accessed 25 September 2019. </v>
          </cell>
          <cell r="AV62">
            <v>12.5</v>
          </cell>
          <cell r="AW62">
            <v>0</v>
          </cell>
          <cell r="AX62">
            <v>12.5</v>
          </cell>
          <cell r="AY62">
            <v>0</v>
          </cell>
          <cell r="AZ62">
            <v>0</v>
          </cell>
          <cell r="BA62" t="str">
            <v>(1) Not disclosed. Walmart discloses that it expects its suppliers to support the company's conflict minerals compliance efforts by "adopting responsible mineral sourcing policies in dealing with their supply chains that are consistent with this policy and the OECD guidance." However, it does not disclose any detail as to how it seeks to address forced labor risks in raw material sourcing. 
(2)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However, the company does not disclose information on planning and forecasting. 
[The company also states that its merchants use data "such as KPIs and health check reports" to hold suppliers accountable for supply chain health and risks. It states that it uses these to maintain an overview of the highest risk suppliers and supply chains, and uses the information to prioritize. However, it is not clear that this includes forced labor risks.]
(3) Not disclosed. 
(4) Not disclosed.</v>
          </cell>
          <cell r="BB62" t="str">
            <v xml:space="preserve">(1) Walmart, "Conflict Minerals Policy," https://corporate.walmart.com/policies. Accessed 3 October 2019. 
(2) Walmart, "Using our size and scale for positive change: responsible buying practices," https://corporate.walmart.com/responsible-sourcing/using-our-size-and-scale-for-positive-change. Accessed 24 September 2019. </v>
          </cell>
          <cell r="BC62">
            <v>50</v>
          </cell>
          <cell r="BD62">
            <v>50</v>
          </cell>
          <cell r="BE62" t="str">
            <v xml:space="preserve">Walmart discloses that new supplier facilities in high-risk countries  (which produce direct import products for which Walmart is the importer of record) must achieve a green or yellow audit rating before they can begin receiving orders or producing product for the company. As audits are conducted against the company's Standards for Suppliers, it is assumed that this covers forced labor risks. Walmart does not disclose details on this process or its outcomes. </v>
          </cell>
          <cell r="BF62" t="str">
            <v xml:space="preserve">Walmart (June 2019), "Audit and assessment policy &amp; guidance", http://image.responsiblesourcing.walmart.com/lib/fe9412747764037575/m/1/7b2cff3f-6689-4632-b265-b6734e283f20.pdf?b=1520460505000, p. 4. Accessed 3 October 2019. </v>
          </cell>
          <cell r="BG62">
            <v>15</v>
          </cell>
          <cell r="BH62">
            <v>15</v>
          </cell>
          <cell r="BI62">
            <v>0</v>
          </cell>
          <cell r="BJ62">
            <v>0</v>
          </cell>
          <cell r="BK62" t="str">
            <v xml:space="preserve">(1) The company states that its standards for suppliers are included in supplier agreements. However, the standards for suppliers do not prohibit discrimination and limit freedom of association to conformance with applicable laws. 
(2) Not disclosed. 
(3) Not disclosed. </v>
          </cell>
          <cell r="BL62" t="str">
            <v xml:space="preserve">Walmart, "Using our size and scale for positive change: governance and monitoring," https://corporate.walmart.com/responsible-sourcing/using-our-size-and-scale-for-positive-change. Accessed 24 September 2019. </v>
          </cell>
          <cell r="BM62">
            <v>30</v>
          </cell>
          <cell r="BN62">
            <v>0</v>
          </cell>
          <cell r="BO62">
            <v>15</v>
          </cell>
          <cell r="BP62">
            <v>15</v>
          </cell>
          <cell r="BQ62" t="str">
            <v>(1) Not disclosed. 
(2) Walmart's standards for suppliers state that suppliers should hold "your agents and any labor brokers and recruiters you use to the same standards." The standards prohibit forced labor and child labor. However, they fail to prohibit discrimination (requiring only that employment decisions are made based on "ability and willingness to do the job") and limit the right to freedom of association to conformance with applicable law only.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62" t="str">
            <v xml:space="preserve">Walmart, "Standards for Suppliers," https://cdn.corporate.walmart.com/bc/8c/97ac8c9b43229f17480057fd684e/standards-for-suppliers-english-updated-6-30.pdf, p. 4. Accessed 24 September 2019. </v>
          </cell>
          <cell r="BS62">
            <v>75</v>
          </cell>
          <cell r="BT62">
            <v>50</v>
          </cell>
          <cell r="BU62">
            <v>25</v>
          </cell>
          <cell r="BV62" t="str">
            <v xml:space="preserve">(1) Walmart's standards for suppliers prohibit the charging of recruitment or similar fees to workers. 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(2) The company's standards for suppliers state that suppliers should repay any fees that have been charged. Additionally, 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 The company does not disclose evidence that recruitment fees have been paid by suppliers and/or repaid to workers in its supply chains. </v>
          </cell>
          <cell r="BW62" t="str">
            <v xml:space="preserve">Walmart, "Standards for Suppliers," https://cdn.corporate.walmart.com/bc/8c/97ac8c9b43229f17480057fd684e/standards-for-suppliers-english-updated-6-30.pdf. Accessed 24 September 2019. 
*Walmart (2019), "Statement of Principles on Responsible Recruitment in Global Supply Chains," https://corporate.walmart.com/media-library/document/responsible-recruitment-statement-of-principles/_proxyDocument?id=00000168-cf0d-d9f9-a7f8-df6d1b500001. Accessed 24 September 2019.  </v>
          </cell>
          <cell r="BX62">
            <v>75</v>
          </cell>
          <cell r="BY62">
            <v>25</v>
          </cell>
          <cell r="BZ62">
            <v>50</v>
          </cell>
          <cell r="CA62" t="str">
            <v xml:space="preserve">(1) The company is a member of the Leadership Group for Responsible Recruitment, and as such is required to audit recruitment agencies in its supply chains. However, the company does not report on this.
(2) Walmart is a member of the Leadership Group for Responsible Recruitment. The company discloses that it implements the Employer Pays Principle in its supply chains by providing training resources for its suppliers, on how to mitigate the risks of forced labor, and by reviewing audits to check for indications that fees have been charged, and reviewing allegations. 
Additionally, Walmart's statement of principles on recruitment states "when utilizing labor agents, use agents that adhere to the Employer Pays Principle [to increase] overall demand for agents that use responsible recruitment and responsibly recruited workers." 
The company also reports that it is launching a new ethical recruitment project with the International Organization for Migration to understand the scale of migrant labor in its supply chains in Thailand and Malaysia, which it states will "help provide suppliers with tools to promote ethical recruitment, decrease risks of worker exploitation, and develop a baseline on labor migration patterns and migrant worker recruitment." 
Additionally, Walmart reports that in 2018, it hosted a forced labor forum, which included 50 representatives from audit programs, NGOs, and industry experts. It states that "participants discussed the role third-party audit programs play in promoting responsible recruitment and the Employer Pays Principle, in addition to how programs can better identify, report, escalate and remediate forced labor." It states that the event participants reported they  "better understand how to measure Employer Pays Principle implementation than before the event." </v>
          </cell>
          <cell r="CB62" t="str">
            <v xml:space="preserve">*Walmart (2019), "Statement of Principles on Responsible Recruitment in Global Supply Chains," https://corporate.walmart.com/media-library/document/responsible-recruitment-statement-of-principles/_proxyDocument?id=00000168-cf0d-d9f9-a7f8-df6d1b500001. Accessed 24 September 2019.  
*Walmart, "Our Responsible Sourcing Journey," https://corporate.walmart.com/responsible-sourcing/our-responsible-sourcing-journey. Accessed 24 September 2019. 
*Walmart, "Collaborating for industry change," https://corporate.walmart.com/responsible-sourcing/collaborating-for-industry-change. Accessed 25 September 2019. 
*Walmart, "Using our size and scale for positive change," https://corporate.walmart.com/responsible-sourcing/using-our-size-and-scale-for-positive-change. Accessed 25 September 2019. </v>
          </cell>
          <cell r="CC62">
            <v>30</v>
          </cell>
          <cell r="CD62">
            <v>15</v>
          </cell>
          <cell r="CE62">
            <v>15</v>
          </cell>
          <cell r="CF62">
            <v>0</v>
          </cell>
          <cell r="CG62" t="str">
            <v xml:space="preserve">(1) Walmart's standards for suppliers state that migrant workers should be provided with "an understandable and accurate employment contract in their native language prior to departure from their home country." It does not disclose detail on its efforts to ensure this policy provision is implemented (beyond undertaking audits against its supplier code). 
(2) Walmart's standards for suppliers prohibit the retention of workers' personal identity documents. It does not disclose detail on its efforts to ensure this policy provision is implemented (beyond undertaking audits against its supplier code). 
(3) Not disclosed. </v>
          </cell>
          <cell r="CH62" t="str">
            <v xml:space="preserve">Walmart, "Standards for Suppliers," https://cdn.corporate.walmart.com/bc/8c/97ac8c9b43229f17480057fd684e/standards-for-suppliers-english-updated-6-30.pdf. Accessed 24 September 2019. </v>
          </cell>
          <cell r="CI62">
            <v>25</v>
          </cell>
          <cell r="CJ62">
            <v>25</v>
          </cell>
          <cell r="CK62">
            <v>0</v>
          </cell>
          <cell r="CL62">
            <v>0</v>
          </cell>
          <cell r="CM62">
            <v>0</v>
          </cell>
          <cell r="CN62" t="str">
            <v>(1) Walmart's standards for suppliers require that posters be displayed in supplier facilities in workers' languages. The posters highlight forced labor, discrimination, payment of wages, unsafe working conditions, and freedom of association, as well as details of the grievance mechanism. 
(2) Not disclosed. 
(3) Not disclosed. 
(4) Not disclosed.</v>
          </cell>
          <cell r="CO62" t="str">
            <v xml:space="preserve">(1) *Walmart, "Standards for Suppliers," https://cdn.corporate.walmart.com/bc/8c/97ac8c9b43229f17480057fd684e/standards-for-suppliers-english-updated-6-30.pdf. Accessed 24 September 2019. 
*Walmart, "Are you working against your will?", https://corporate.walmart.com/media-library/document/walmart-facility-poster-united-kingdom-eng/_proxyDocument?id=00000163-2161-ded8-ab7f-3f6bf72e0000. Accessed 24 September 2019. </v>
          </cell>
          <cell r="CP62">
            <v>0</v>
          </cell>
          <cell r="CQ62">
            <v>0</v>
          </cell>
          <cell r="CR62">
            <v>0</v>
          </cell>
          <cell r="CS62">
            <v>0</v>
          </cell>
          <cell r="CT62">
            <v>0</v>
          </cell>
          <cell r="CU62" t="str">
            <v>Not disclosed.</v>
          </cell>
          <cell r="CV62" t="str">
            <v>N/A</v>
          </cell>
          <cell r="CW62">
            <v>60</v>
          </cell>
          <cell r="CX62">
            <v>20</v>
          </cell>
          <cell r="CY62">
            <v>20</v>
          </cell>
          <cell r="CZ62">
            <v>0</v>
          </cell>
          <cell r="DA62">
            <v>20</v>
          </cell>
          <cell r="DB62">
            <v>0</v>
          </cell>
          <cell r="DC62" t="str">
            <v xml:space="preserve">(1) Walmart discloses that it offers a hotline which can be used by anyone 24 hours a day and 7 days a week. It also includes an email address, where emails will be received by the company's global ethics and compliance team. The company also has a website accessible globally where concerns can be submitted regarding the company's Statement of Ethics (which does not cover human or labor rights, but covers suppliers and lists forced labor as a "Global Corporate Brand Reputation Risks" and therefore "Immediately Reportable.") 
(2) The details of Walmart's hotline are included on its posters, which it states must be posted in production facilities in the appropriate language. It lists country-specific posters for 49 countries, each of which are available in multiple languages. 
(3) Not disclosed. Walmart reports that its responsible sourcing team investigate reports made via the hotline, which suggests that the hotline is operated by Walmart. The company does not disclose steps taken to ensure that workers trust the mechanism.
(4) The company discloses that between audits, worker grievance mechanisms, and internal referrals, it received 600 allegations of supply chain misconduct in financial year 2019. It reports that in one case an anonymous reporter in China disclosed that "a supplier had falsified information during a recent audit, and that the facility had additional issues that could cause potential risk to workers." It states that the investigation into allegation substantiated the claim. 
(5) Not disclosed. </v>
          </cell>
          <cell r="DD62" t="str">
            <v xml:space="preserve">(1) Walmart (2019), "2019 Environmental, Social &amp; Governance Report", https://corporate.walmart.com/media-library/document/2019-environmental-social-governance-report/_proxyDocument?id=0000016c-20b5-d46a-afff-f5bdafd30000, p. 57. Accessed 24 September 2019. 
(2) Walmart, "Are you working against your will?", https://corporate.walmart.com/media-library/document/walmart-facility-poster-united-kingdom-eng/_proxyDocument?id=00000163-2161-ded8-ab7f-3f6bf72e0000. Accessed 24 September 2019. 
(3) Walmart (2019), "2019 Environmental, Social &amp; Governance Report", p. 57.
(4) Walmart, "Using our size and scale for positive change: grievance and investigations," https://corporate.walmart.com/responsible-sourcing/using-our-size-and-scale-for-positive-change. Accessed 24 September 2019. </v>
          </cell>
          <cell r="DE62">
            <v>80</v>
          </cell>
          <cell r="DF62">
            <v>20</v>
          </cell>
          <cell r="DG62">
            <v>20</v>
          </cell>
          <cell r="DH62">
            <v>10</v>
          </cell>
          <cell r="DI62">
            <v>10</v>
          </cell>
          <cell r="DJ62">
            <v>20</v>
          </cell>
          <cell r="DK62" t="str">
            <v>Walmart discloses that it takes a risk-based approach to auditing its suppliers, and that audits are conducted against its Standards for Suppliers. It states that its responsible sourcing team have approved nine third-party audit programs.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RBA, and SMETA. On this basis, it is assumed that some suppliers are audited against these standards, which include a review of employment contracts, wage records and personnel files. 
(3) The company's suppliers are audited against (either) the SA 8000 auditing standard / the amfori BSCI auditing system / RBA / SMETA audits, which include interviews with managers as well as workers. However there is no indication that interviews are undertaken off-site. 
(4) The company audits suppliers against (either) the amfori BSCI auditing system / SMETA / RBA / SA 8000 standards, which include visits of production facilities. However, some of these audit programs require assessment of worker housing and others do not. 
(5) Walmart discloses that suppliers "have primary responsibility for monitoring compliance throughout their supply chains and correcting non-compliances, including in facilities producing product for Walmart."</v>
          </cell>
          <cell r="DL62" t="str">
            <v xml:space="preserve">Note: Walmart, "Responsible supply chains," https://corporate.walmart.com/esgreport/social#responsible-supply-chains. Accessed 24 September 2019. 
(1)-(4) Walmart, "Using our size and scale for positive change: auditing," https://corporate.walmart.com/responsible-sourcing/using-our-size-and-scale-for-positive-change. Accessed 24 September 2019. 
(5) Walmart, "Resources for Suppliers: Facility Expectations," https://corporate.walmart.com/responsible-sourcing/resources-for-suppliers. Accessed 24 September 2019. </v>
          </cell>
          <cell r="DM62">
            <v>30</v>
          </cell>
          <cell r="DN62">
            <v>10</v>
          </cell>
          <cell r="DO62">
            <v>0</v>
          </cell>
          <cell r="DP62">
            <v>0</v>
          </cell>
          <cell r="DQ62">
            <v>10</v>
          </cell>
          <cell r="DR62">
            <v>10</v>
          </cell>
          <cell r="DS62" t="str">
            <v>(1) Walmart reports that in financial year 2019 it reviewed more than 14,700 audit reports. The company also states that it has 25,800 active supplier facilities. The company does not disclose a percentage of suppliers audited annually. 
(2)-(3) Not disclosed. 
(4) Walmart discloses that it "accepts audits" from programs including the RBA, amfori BSCI, and Social Accountability International SA8000. These auditors are conducted by RBA-approved auditors or SAAS accredited audit firms, but the  company does not provide further details as to the expertise of auditors on forced labor. 
Walmart also reports that third-party audit firms (supported by companies that use social compliance audits and NGOs) established the Association of Professional Social Compliance Auditors (APSCA) in 2017. It states that more than 3,200 auditors have registered with APSCA and must pass an auditor examination process. The company states "Walmart requires that reports from social compliance audits be conducted by an ASPCA-registered auditor in order for them to be considered acceptable." The company does not disclose whether APSCA have particular expertise on forced labor. 
(5) Walmart discloses that approximately 24% of its supplier facilities were found to be compliant in financial year 2019, 63% failed to meet at least one important requirement, 11% had more significant violations and were assigned an orange rating (meaning that Walmart will continue to source from the facility while violations are remediated) and 0.3% had serious violations which resulted in permanently or temporarily terminating the facility as a supplier. The company states that violations identified lack of required posters to more serious violations. It does not disclose details on the nature of the violations identified, or for example where they were identified.</v>
          </cell>
          <cell r="DT62" t="str">
            <v xml:space="preserve">(1) and (4) Walmart, "Using our size and scale for positive change: auditing," https://corporate.walmart.com/responsible-sourcing/using-our-size-and-scale-for-positive-change. Accessed 24 September 2019. 
(5) Walmart (2019), "2019 Environmental, Social &amp; Governance Report", https://corporate.walmart.com/media-library/document/2019-environmental-social-governance-report/_proxyDocument?id=0000016c-20b5-d46a-afff-f5bdafd30000, p. 57 and 58. Accessed 24 September 2019. </v>
          </cell>
          <cell r="DU62">
            <v>75</v>
          </cell>
          <cell r="DV62">
            <v>25</v>
          </cell>
          <cell r="DW62">
            <v>25</v>
          </cell>
          <cell r="DX62">
            <v>25</v>
          </cell>
          <cell r="DY62">
            <v>0</v>
          </cell>
          <cell r="DZ62" t="str">
            <v xml:space="preserve">(1) Walmart reports that its responsible sourcing team may engage with suppliers directly and require a corrective action plan. It states that in financial year 2019, more than 480 supplier facilities remediated non-compliances and moved from orange status to yellow or green. 
(2) The company states it will follow up with suppliers on corrective action plans. It states that suppliers must submit evidence of remediation to the responsible sourcing supplier &amp; facility administration team, and that evidence must come from an approved audit program. 
(3) Walmart states that it "may continue to source from facilities with orange ratings as they work to remediate violations; we believe that staying engaged with suppliers can have a more positive impact on workers than abandoning the supplier relationship." The company also states that suppliers with three orange or red ratings in a row may result in "temporarily or permanently terminating the facility's ability to produce product for Walmart."
(4) Not disclosed. </v>
          </cell>
          <cell r="EA62" t="str">
            <v xml:space="preserve">(1-2) *Walmart, "Responsible supply chains," https://corporate.walmart.com/esgreport/social#responsible-supply-chains. Accessed 24 September 2019. 
*Walmart (June 2019), "Audit and assessment policy &amp; guidance", http://image.responsiblesourcing.walmart.com/lib/fe9412747764037575/m/1/7b2cff3f-6689-4632-b265-b6734e283f20.pdf?b=1520460505000, p. 16. Accessed 3 October 2019. 
(3) Walmart, "Using our size and scale for positive change: grievance and investigations," https://corporate.walmart.com/responsible-sourcing/using-our-size-and-scale-for-positive-change. Accessed 24 September 2019. </v>
          </cell>
          <cell r="EB62">
            <v>0</v>
          </cell>
          <cell r="EC62">
            <v>25</v>
          </cell>
          <cell r="ED62">
            <v>25</v>
          </cell>
          <cell r="EE62">
            <v>0</v>
          </cell>
          <cell r="EF62" t="str">
            <v xml:space="preserve">(1) The company states that each allegation submitted to its grievance mechanism will be reviewed, and may be submitted to its responsible sourcing investigations team. [It reports that it may also engage directly with the supplier and engage in a process whereby the allegation will be discussed, expectations will be clarified, and the supplier will be put on a remediation plan. It states that it has used this process in 65 cases in financial year 2019.] Furthermore, it reports that when it opens a formal investigation whether with internal investigators or a third party it seeks to ensure concerns are addressed in a timely manner. However, it does not disclose any further detail on the process, such as timeframes for dealing with allegations, engaging with those impacted by the violation, and providing remedy. 
(2) Not disclosed. Walmart states that "we have also worked with our suppliers to help remediate unethical recruitment practices" but does not disclose further information. </v>
          </cell>
          <cell r="EG62" t="str">
            <v xml:space="preserve">(1) *Walmart, "Using our size and scale for positive change: grievance and investigations," https://corporate.walmart.com/responsible-sourcing/using-our-size-and-scale-for-positive-change. Accessed 24 September 2019. 
*Walmart (2019), "2019 Environmental, Social &amp; Governance Report", https://corporate.walmart.com/media-library/document/2019-environmental-social-governance-report/_proxyDocument?id=0000016c-20b5-d46a-afff-f5bdafd30000, p. 44. Accessed 24 September 2019. 
(2) Walmart, "Collaborating for industry change," https://corporate.walmart.com/responsible-sourcing/collaborating-for-industry-change. Accessed 25 September 2019. </v>
          </cell>
          <cell r="EH62" t="str">
            <v>N/A</v>
          </cell>
          <cell r="EI62" t="str">
            <v>N/A</v>
          </cell>
          <cell r="EJ62" t="str">
            <v>N/A</v>
          </cell>
          <cell r="EK62" t="str">
            <v>N/A</v>
          </cell>
          <cell r="EL62" t="str">
            <v>N/A</v>
          </cell>
          <cell r="EM62" t="str">
            <v>N/A</v>
          </cell>
        </row>
        <row r="63">
          <cell r="A63" t="str">
            <v>Western Digital Corp.</v>
          </cell>
          <cell r="B63">
            <v>26.319089999999999</v>
          </cell>
          <cell r="C63" t="str">
            <v>United States</v>
          </cell>
          <cell r="D63" t="str">
            <v>North America</v>
          </cell>
          <cell r="E63">
            <v>2018</v>
          </cell>
          <cell r="F63" t="str">
            <v>Yes</v>
          </cell>
          <cell r="G63" t="str">
            <v>NAS:WDC</v>
          </cell>
          <cell r="H63">
            <v>100</v>
          </cell>
          <cell r="I63">
            <v>100</v>
          </cell>
          <cell r="J63" t="str">
            <v>Western Digital states that it is committed to ensuring that no modern slavery takes place in its business or supply chains, and that it does not tolerate the use of slavery or human trafficking.</v>
          </cell>
          <cell r="K63" t="str">
            <v>Western Digital, "Compliance Statement for UK Modern Slavery Act and California Transparency in Supply Chains Act for FY2018," https://www.westerndigital.com/company/corporate-sustainability/uk-modern-slavery-california-transparency. Accessed 11 September 2019.</v>
          </cell>
          <cell r="L63">
            <v>60</v>
          </cell>
          <cell r="M63">
            <v>10</v>
          </cell>
          <cell r="N63">
            <v>0</v>
          </cell>
          <cell r="O63">
            <v>20</v>
          </cell>
          <cell r="P63">
            <v>10</v>
          </cell>
          <cell r="Q63">
            <v>20</v>
          </cell>
          <cell r="R63" t="str">
            <v>(1) Western Digital discloses that it requires its suppliers to adhere to the RBA Code of Conduct. The company uses the RBA Code as its supplier code of conduct, which covers forced labor, child labor, and discrimination. However, the code limits the right to freedom of association and collective bargaining to conformance with local law.
(2) No. Western Digital links to RBA's website (not directly to the RBA code) but does not disclose the code on its own website. It is therefore unclear which code version the company is using.
(3) The company uses the RBA Code of Conduct, which is reviewed every three years and includes input from RBA members and external stakeholders, as its supplier code of conduct. [While the company does not disclose which code version it is using, it has been an RBA member since 2007, i.e., it is assumed that it has used several versions.]
(4) Western Digital states that it has integrated the RBA code into its internal operations and "communicate[s] our commitment to and expectations regarding responsible supply chain practices to our suppliers and business partners." It does not provide further detail as to how it does so. 
(5) The company uses the RBA code, versions v 5.1 or later of which state: “Participants must regard the Code as a total supply chain initiative. At a minimum, participants shall also require its next tier suppliers to acknowledge and implement the Code.” [While the company does not disclose which code version it is using, it has been an RBA member since 2007. It is therefore assumed that the company uses at least code version 5.1 which has a relevant provision.]</v>
          </cell>
          <cell r="S63" t="str">
            <v xml:space="preserve">(1-3, 5) Western Digital, "Responsible supply chain", https://www.westerndigital.com/company/corporate-sustainability/responsible-supply-chain. Accessed 11 September 2019.
(3) RBA, "Membership In
The Responsible Business Alliance," https://www.westerndigital.com/company/corporate-sustainability/membership-in-responsible-business-alliance. Accessed 14 February 2020.
(4) Western Digital, "Membership in Responsible Business Alliance," https://www.westerndigital.com/company/corporate-sustainability/membership-in-responsible-business-alliance. Accessed 11 September 2019. </v>
          </cell>
          <cell r="T63">
            <v>25</v>
          </cell>
          <cell r="U63">
            <v>0</v>
          </cell>
          <cell r="V63">
            <v>25</v>
          </cell>
          <cell r="W63" t="str">
            <v xml:space="preserve">(1) Not disclosed. 
(2) The company discloses that its board has a Governance Committee which is responsible for reviewing the "corporate responsibility and sustainability policies and programs, such as human rights, social and environmental, as well as the Company’s public reporting on these topics." It is not clear that this committee has oversight of policies and programs relating to forced labor in the supply chains, i.e. the RBA code of conduct. </v>
          </cell>
          <cell r="X63" t="str">
            <v xml:space="preserve">(2) Western Digital, "Governance Committee Charter", https://www.westerndigital.com/company/leadership/charters. Accessed 12 September 2019. </v>
          </cell>
          <cell r="Y63">
            <v>45</v>
          </cell>
          <cell r="Z63">
            <v>30</v>
          </cell>
          <cell r="AA63">
            <v>15</v>
          </cell>
          <cell r="AB63">
            <v>0</v>
          </cell>
          <cell r="AC63" t="str">
            <v xml:space="preserve">(1) Western Digital reports that it trains employees who have direct responsibility for supply chain on the RBA Code compliance requirements. 
(2) Western Digital discloses that it "encourages suppliers, contract manufacturers, labor brokers, and on-site service providers to avail themselves of the resources available on RBA's website." It also states that it "occasionally conducts periodic training for these vendors." It does not disclose further detail or provide information onwhat percentage of suppliers this covers. 
(3) Not disclosed. </v>
          </cell>
          <cell r="AD63" t="str">
            <v>Western Digital, "Compliance Statement for UK Modern Slavery Act and California Transparency in Supply Chains Act for FY2018," https://www.westerndigital.com/company/corporate-sustainability/uk-modern-slavery-california-transparency. Accessed 11 September 2019.</v>
          </cell>
          <cell r="AE63">
            <v>25</v>
          </cell>
          <cell r="AF63">
            <v>0</v>
          </cell>
          <cell r="AG63">
            <v>25</v>
          </cell>
          <cell r="AH63" t="str">
            <v>(1) Not disclosed.
(2) The company is a member of the Responsible Business Alliance. It reports that it actively participates in the RBA's leadership, but does not disclose further detail on how it works with the RBA to address forced labor risks in supply chains.</v>
          </cell>
          <cell r="AI63" t="str">
            <v xml:space="preserve">Western Digital, "Membership in Responsible Business Alliance", https://www.westerndigital.com/company/corporate-sustainability/membership-in-responsible-business-alliance. Accessed 12 September 2019. </v>
          </cell>
          <cell r="AJ63">
            <v>12.5</v>
          </cell>
          <cell r="AK63">
            <v>0</v>
          </cell>
          <cell r="AL63">
            <v>0</v>
          </cell>
          <cell r="AM63">
            <v>12.5</v>
          </cell>
          <cell r="AN63">
            <v>0</v>
          </cell>
          <cell r="AO63" t="str">
            <v xml:space="preserve">(1) Not disclosed. 
(2) Not disclosed.  
(3) The company is a member of the Responsible Mineral Initiative, and as such works on tracing its raw materials. However, it does not disclose the sourcing countries of raw materials at risk of forced labor. 
(4) Not disclosed. </v>
          </cell>
          <cell r="AP63" t="str">
            <v xml:space="preserve">Western Digital, "Responsible supply chain," https://www.westerndigital.com/company/corporate-sustainability/responsible-supply-chain. Accessed 12 September 2019. </v>
          </cell>
          <cell r="AQ63">
            <v>0</v>
          </cell>
          <cell r="AR63">
            <v>0</v>
          </cell>
          <cell r="AS63">
            <v>0</v>
          </cell>
          <cell r="AT63" t="str">
            <v>Not disclosed.</v>
          </cell>
          <cell r="AU63" t="str">
            <v>N/A</v>
          </cell>
          <cell r="AV63">
            <v>0</v>
          </cell>
          <cell r="AW63">
            <v>0</v>
          </cell>
          <cell r="AX63">
            <v>0</v>
          </cell>
          <cell r="AY63">
            <v>0</v>
          </cell>
          <cell r="AZ63">
            <v>0</v>
          </cell>
          <cell r="BA63" t="str">
            <v xml:space="preserve">(1) Not disclosed. The company reports that it is a member of the Responsible Minerals Initiative, and states that it has established a "responsible supply chain due diligence program designed to ensure responsible sourcing of 3TG" but does not disclose further detail, or how it addresses forced labor risks in raw material sourcing. 
(2-4) Not disclosed. </v>
          </cell>
          <cell r="BB63" t="str">
            <v xml:space="preserve">Western Digital, "Responsible supply chain," https://www.westerndigital.com/company/corporate-sustainability/responsible-supply-chain. Accessed 12 September 2019. </v>
          </cell>
          <cell r="BC63">
            <v>0</v>
          </cell>
          <cell r="BD63">
            <v>0</v>
          </cell>
          <cell r="BE63" t="str">
            <v>Not disclosed.</v>
          </cell>
          <cell r="BF63" t="str">
            <v>N/A</v>
          </cell>
          <cell r="BG63">
            <v>0</v>
          </cell>
          <cell r="BH63">
            <v>0</v>
          </cell>
          <cell r="BI63">
            <v>0</v>
          </cell>
          <cell r="BJ63">
            <v>0</v>
          </cell>
          <cell r="BK63" t="str">
            <v>(1) Not disclosed. Western Digital discloses that "certify by contract or in terms and conditions that the materials and services incorporated into Western Digital products are made or provided in compliance with the relevant laws, including laws against slavery or human trafficking, of the country or countries in which they are doing business." However, this limits the standards in contracts to local law only, and does not disclose that contracts require adherence to ILO core labor standards.
(2-3) Not disclosed.</v>
          </cell>
          <cell r="BL63" t="str">
            <v>Western Digital, "Compliance Statement for UK Modern Slavery Act and California Transparency in Supply Chains Act for FY2018," https://www.westerndigital.com/company/corporate-sustainability/uk-modern-slavery-california-transparency. Accessed 11 September 2019.</v>
          </cell>
          <cell r="BM63">
            <v>0</v>
          </cell>
          <cell r="BN63">
            <v>0</v>
          </cell>
          <cell r="BO63">
            <v>0</v>
          </cell>
          <cell r="BP63">
            <v>0</v>
          </cell>
          <cell r="BQ63" t="str">
            <v>Not disclosed.</v>
          </cell>
          <cell r="BR63" t="str">
            <v>N/A</v>
          </cell>
          <cell r="BS63">
            <v>75</v>
          </cell>
          <cell r="BT63">
            <v>50</v>
          </cell>
          <cell r="BU63">
            <v>25</v>
          </cell>
          <cell r="BV63" t="str">
            <v>(1) The company uses the RBA Code. RBA code versions 5.1 or later include a provision that workers shall not be required to pay employers’ or agents’ recruitment fees or other related fees for their employment. [While the company does not disclose which code version it is using, it has been an RBA member since 2007. It is therefore assumed that the company uses at least code version 5.1 which has a relevant provision.]
(2) The company uses the RBA Code. RBA code versions 5.1 or later include a provision that employment related fees paid by workers shall be reimbursed to the workers. [While the company does not disclose which code version it is using, it has been an RBA member since 2007. It is therefore assumed that the company uses at least code version 5.1 which has a relevant provision.] However the company does not disclose evidence of reimbursement of fees or payment of fees by suppliers.</v>
          </cell>
          <cell r="BW63" t="str">
            <v>Western Digital, "Compliance Statement for UK Modern Slavery Act and California Transparency in Supply Chains Act for FY2018," https://www.westerndigital.com/company/corporate-sustainability/uk-modern-slavery-california-transparency. Accessed 11 September 2019.</v>
          </cell>
          <cell r="BX63">
            <v>0</v>
          </cell>
          <cell r="BY63">
            <v>0</v>
          </cell>
          <cell r="BZ63">
            <v>0</v>
          </cell>
          <cell r="CA63" t="str">
            <v xml:space="preserve">(1) Not disclosed. Western Digital reports that it conducts periodic audits of labor brokers, but it is not clear that this refers to labor brokers used by its suppliers rather than in its own operations. 
(2) Not disclosed. </v>
          </cell>
          <cell r="CB63" t="str">
            <v>Western Digital, "Compliance Statement for UK Modern Slavery Act and California Transparency in Supply Chains Act for FY2018," https://www.westerndigital.com/company/corporate-sustainability/uk-modern-slavery-california-transparency. Accessed 11 September 2019.</v>
          </cell>
          <cell r="CC63">
            <v>30</v>
          </cell>
          <cell r="CD63">
            <v>15</v>
          </cell>
          <cell r="CE63">
            <v>15</v>
          </cell>
          <cell r="CF63">
            <v>0</v>
          </cell>
          <cell r="CG63" t="str">
            <v xml:space="preserve">(1) The company uses the RBA Code. RBA code versions 5.1 or later require that workers must be provided with a written employment agreement in their native language prior to the worker departing from his or her country of origin. It does not disclose detail as to how it implements this policy provision. [While the company does not disclose which code version it is using, it has been an RBA member since 2007. It is therefore assumed that the company uses at least code version 5.1 which has a relevant provision.]
(2) The company uses the RBA Code. RBA code versions 5.1 or later prohibit passport retention and restrictions on workers’ freedom of movement. [While the company does not disclose which code version it is using, it has been an RBA member since 2007. It is therefore assumed that the company uses at least code version 5.1 which has a relevant provision.] It does not disclose detail as to how it implements this policy provision.
(3) Not disclosed.  </v>
          </cell>
          <cell r="CH63" t="str">
            <v>Western Digital, "Compliance Statement for UK Modern Slavery Act and California Transparency in Supply Chains Act for FY2018," https://www.westerndigital.com/company/corporate-sustainability/uk-modern-slavery-california-transparency. Accessed 11 September 2019.</v>
          </cell>
          <cell r="CI63">
            <v>12.5</v>
          </cell>
          <cell r="CJ63">
            <v>12.5</v>
          </cell>
          <cell r="CK63">
            <v>0</v>
          </cell>
          <cell r="CL63">
            <v>0</v>
          </cell>
          <cell r="CM63">
            <v>0</v>
          </cell>
          <cell r="CN63" t="str">
            <v>(1) The company uses the RBA Code. [While the company does not disclose which code version it is using, it has been an RBA member since 2007. It is therefore assumed that the company uses at least code version 5.1 which has a relevant provision.] RBA Code 5.1 states that the code has to be cascaded at least to next tier suppliers, and that there needs to be "a process for communicating clear and accurate information about [the company's] policies, practices, expectations and performance to workers, suppliers and customers." However it does not disclose further details on implementation.
(2)-(4) Not disclosed.</v>
          </cell>
          <cell r="CO63" t="str">
            <v>Western Digital, "Responsible supply chain", https://www.westerndigital.com/company/corporate-sustainability/responsible-supply-chain. Accessed 14 February 2020.</v>
          </cell>
          <cell r="CP63">
            <v>0</v>
          </cell>
          <cell r="CQ63">
            <v>0</v>
          </cell>
          <cell r="CR63">
            <v>0</v>
          </cell>
          <cell r="CS63">
            <v>0</v>
          </cell>
          <cell r="CT63">
            <v>0</v>
          </cell>
          <cell r="CU63" t="str">
            <v>Not disclosed.</v>
          </cell>
          <cell r="CV63" t="str">
            <v>N/A</v>
          </cell>
          <cell r="CW63">
            <v>0</v>
          </cell>
          <cell r="CX63">
            <v>0</v>
          </cell>
          <cell r="CY63">
            <v>0</v>
          </cell>
          <cell r="CZ63">
            <v>0</v>
          </cell>
          <cell r="DA63">
            <v>0</v>
          </cell>
          <cell r="DB63">
            <v>0</v>
          </cell>
          <cell r="DC63" t="str">
            <v xml:space="preserve">(1) Not disclosed. 
The company reports that it has an ethics helpline, which it describes as "primarily intended for Western Digital employees" but also available to "third parties such as business partners and former employees." While the reporting details are publicly available, the mechanism is for grievances related to the company's code of conduct which does not cover human or labor rights. 
Western Digital discloses that it requires its suppliers to adhere to the RBA Code of Conduct, the latest version of which includes a requirement for grievance mechanisms. While the company does not disclose which code version it is using, it has been an RBA member since 2007. It is therefore assumed that the company uses at least code version 5.1 which has a relevant provision. However RBA code 5.1 merely states that there suppliers have to have "ongoing processes to assess employees’ understanding of and obtain feedback on practices and conditions covered by this Code and to foster continuous improvement," which does not constitute a grievance mechanism.
(2) Not disclosed. 
(3) Not disclosed. The company's hotline is operated by a third party, but it is not intended for suppliers' workers and it is not clear that human rights concerns can be reported via the hotline.
(4) Not disclosed. 
(5) Not disclosed. </v>
          </cell>
          <cell r="DD63" t="str">
            <v>(1) * Western Digital, "Business integrity and ethics," https://www.westerndigital.com/company/corporate-sustainability/business-integrity-ethics. Accessed 11 September 2019.
* Western Digital, Ethics Line, https://secure.ethicspoint.com/domain/media/en/gui/48999/index.html. Accessed 23 october 2019.</v>
          </cell>
          <cell r="DE63">
            <v>0</v>
          </cell>
          <cell r="DF63">
            <v>0</v>
          </cell>
          <cell r="DG63">
            <v>0</v>
          </cell>
          <cell r="DH63">
            <v>0</v>
          </cell>
          <cell r="DI63">
            <v>0</v>
          </cell>
          <cell r="DJ63">
            <v>0</v>
          </cell>
          <cell r="DK63" t="str">
            <v xml:space="preserve">(1) Not disclosed.
(2) Not disclosed. [The company disclosed using the RBA’s Validated Audit Process (VAP), which includes a review of relevant documents, such as working hour records, payroll, deductions and benefits. However the company did not provide evidence of use of VAP in the past year, nor does it disclose details on what VAP entails.]
(3) Not disclosed. [The company uses the RBA’s VAP, which includes worker interviews in local languages but does not require that interviews be undertaken off-site. However it did not provide evidence of use of VAP in the past year, nor does it disclose details on what VAP entails.]
(4) Not disclosed. [The company uses the RBA’s VAP, which includes visits to associated production facilities, and related worker housing (including dormitories, hostels and any off-site housing of workers/migrant workers). However it did not provide evidence of use of VAP in the past year, nor does it disclose details on what VAP entails.]
(5) Not disclosed. </v>
          </cell>
          <cell r="DL63" t="str">
            <v>(2)-(4) Western Digital, "Compliance Statement for UK Modern Slavery Act and California Transparency in Supply Chains Act for FY2018," https://www.westerndigital.com/company/corporate-sustainability/uk-modern-slavery-california-transparency. Accessed 11 September 2019.</v>
          </cell>
          <cell r="DM63">
            <v>20</v>
          </cell>
          <cell r="DN63">
            <v>20</v>
          </cell>
          <cell r="DO63">
            <v>0</v>
          </cell>
          <cell r="DP63">
            <v>0</v>
          </cell>
          <cell r="DQ63">
            <v>0</v>
          </cell>
          <cell r="DR63">
            <v>0</v>
          </cell>
          <cell r="DS63" t="str">
            <v xml:space="preserve">(1) Western Digital states that annually, it audits 80% of its supply chain purchases. It also states that those suppliers must undergo a VAP audit every two years.
(2) Not disclosed.
(3) Not disclosed. [The company discloses that it uses the RBA's Validated Assessment Program (VAP) audits, which conduct worker interviews totaling at least the square-root of the total production and/or service workforce on site. However it did not provide evidence of use of VAP in the past year, nor does it disclose details on what VAP entails.]
(4) Not disclosed. [The company states that it uses the RBA’s VAP, i.e. that it conducts audits using an RBA approved audit firm with qualified auditors, with further quality assurance and verification undertaken by RBA. However it did not provide evidence of use of VAP in the past year, nor does it disclose details on what VAP entails.]
(5) Not disclosed. </v>
          </cell>
          <cell r="DT63" t="str">
            <v>(1), (3) and (4) Western Digital, "Compliance Statement for UK Modern Slavery Act and California Transparency in Supply Chains Act for FY2018," https://www.westerndigital.com/company/corporate-sustainability/uk-modern-slavery-california-transparency. Accessed 11 September 2019.</v>
          </cell>
          <cell r="DU63">
            <v>12.5</v>
          </cell>
          <cell r="DV63">
            <v>12.5</v>
          </cell>
          <cell r="DW63">
            <v>0</v>
          </cell>
          <cell r="DX63">
            <v>0</v>
          </cell>
          <cell r="DY63">
            <v>0</v>
          </cell>
          <cell r="DZ63" t="str">
            <v>(1) The company reports that where non-conformances are identified during audit, it requires suppliers to develop a corrective action plan and follows standard RBA procedures to ensure that actions are implemented in sufficient time. No further detail is disclosed. [The company uses the RBA’s Validated Audit Process (VAP), which includes corrective action plans with elements such as policy/procedure changes and training. However it does not disclose evidence that VAP has been used for supplier audits in the past year.]
(2) Not disclosed. [The company uses the RBA’s VAP, which includes closure audits on priority issues such as forced labor or bonded labor. However it does not disclose evidence that VAP has been used for supplier audits in the past year.]
(3-4) Not disclosed.</v>
          </cell>
          <cell r="EA63" t="str">
            <v>Western Digital, "Compliance Statement for UK Modern Slavery Act and California Transparency in Supply Chains Act for FY2018," https://www.westerndigital.com/company/corporate-sustainability/uk-modern-slavery-california-transparency. Accessed 11 September 2019.</v>
          </cell>
          <cell r="EB63">
            <v>1</v>
          </cell>
          <cell r="EC63">
            <v>0</v>
          </cell>
          <cell r="ED63">
            <v>0</v>
          </cell>
          <cell r="EE63" t="str">
            <v>N/A</v>
          </cell>
          <cell r="EF63" t="str">
            <v>Not disclosed.</v>
          </cell>
          <cell r="EG63" t="str">
            <v>N/A</v>
          </cell>
          <cell r="EH63" t="str">
            <v>Allegation regarding  debt bondage and withholding of wages (Feb 2019) 
Summary: Electronics Watch carried out 33 worker interviews with Cal-Comp workers at two locations (Samut Sakhon and Petchaburi) from August to October 2017. In August 2018, they carried out 29 interviews with migrant workers at the same two plants. Workers reported being involved in manufacturing of computer accessories or electronics products, including printers, scanners, photocopiers and circuit boards. Workers stated that they worked on production lines manufacturing products for a number of brands, and Western Digital is identified by Electronics Watch as a customer of Cal-Comp. 
Thai recruitment agencies can no longer charge recruitment fees since the 2016 amendment to Thai law. As a result, Thai agencies now seek "kickbacks" per worker hired from the recruitment agencies in Myanmar. Myanmar agencies told Electronics Watch that they paid between 6,000 and 12,000 Bhat (EUR 158 to 316) to Thai agencies per worker, and got these costs back from workers. 
Electronics Watch found that workers had paid recruitment-related fees ranging from 500,000 Kyat (EUR 290) to 1,500,000 Kyat (EUR 860). 
In 2017, Electronics Watch identified that workers were all employed by at least four different subcontracting agencies before transitioning to Cal-Comp as their employer. They reported that brokers were charging them fees of up to 300,000 Myanmar Kyat (in their home country) and would come to workers' residences to demand payment. Since 2016, Cal-Comp has sought to directly employ all migrant workers. However, workers must undergo a lengthy and costly process to become directly employed (including travel to border, accommodation at the border, and other fees associated with work permits). 
Electronics Watch reports that in 2018 they found that Cal-Comp did not cover costs associated with passport renewal processes (which went beyond the Thai legal limit), and that workers reported paying costs in excess of those necessary for these processes. Additionally, migrant workers who entered Thailand irregularly and found work at Cal-Comp were later required to Myanmar to renew their passports, and paid 7,500 to 18,000 Baht (EUR 210 to 500) for this process. In addition, it is reported that these workers paid 3,000 to 7,000 Bhat in recruitment-related fees when applying to work at Cal-Comp. 
Additionally, workers described the process of recruitment often starting in their village, with opportunities in Thailand being explained to them by un-registered or registered sub agents. Some workers reported paying recruitment fees at this stage, prior to interview. They would pay a later instalment of recruitment fees on signing the contract, but would then return home until they were called to Yangon for onward travel to Thailand. This could be a wait of several months. 
Recruitment agents stated that Cal-Comp is currently reimbursing migrant workers up to 215,000 for legally permitted agency fees, minimum passport cost and transportation expenses within Myanmar. However, Electronics Watch reports that this is far less than the 500,000 Kyat to 1,500,000 Kyat (EUR 290 to 860) of recruitment-related fees that they documented. Migrant workers report receiving reimbursements of 3,000 to 3,600 Baht (145,000 to 175,000 Kyat) without being informed how this was calculated. 
It is also alleged that workers payslips showed that wages had been deducted which workers did not understand and could not explain - this amount was sometimes the same as the amount of payment to workers - workers suggested this may be related to transport provided by Thai agents, and others suggested it might be food-related. 
Electronics Watch reports that since 2017, some remedial action has been taken. Migrant workers employed by Cal-Comp hold their own passports and work permits, they are directly employed, and have contracts of employment in their native language. As reported above, they have received some reimbursements.
Sources:
*Electronics Watch, "Compliance report update: Cal-Comp Electronics, Thailand. Brands: HP, Western Digital", accessed 22 July 2019, http://electronicswatch.org/compliance-report-update-cal-comp-samut-sakorn-and-petchaburi-thailand-october-2018_2555998.pdf
*Electronics Watch, "Remedy proposal for Cal-Comp (Thailand) workers", accessed 22 July 2019, http://electronicswatch.org/remedy-proposal-for-cal-comp-thailand-workers-february-2019_2556087.pdf?disposition=attachment
*Electronics Watch statement, accessed 25 July 2019, http://electronicswatch.org/cal-comp-statement_2556108.pdf
*Company non-response: https://www.business-humanrights.org/en/western-digital-did-not-respond</v>
          </cell>
          <cell r="EI63">
            <v>0</v>
          </cell>
          <cell r="EJ63">
            <v>0</v>
          </cell>
          <cell r="EK63">
            <v>0</v>
          </cell>
          <cell r="EL63" t="str">
            <v xml:space="preserve">Not disclosed.
The company has not responded to the allegation, or provided any information on steps it has taken to engage with those affected in the allegation and provide remedy. </v>
          </cell>
          <cell r="EM63" t="str">
            <v>*Company non-response: https://www.business-humanrights.org/en/western-digital-did-not-respond</v>
          </cell>
        </row>
        <row r="64">
          <cell r="A64" t="str">
            <v>Xilinx Inc.</v>
          </cell>
          <cell r="B64">
            <v>18.60661</v>
          </cell>
          <cell r="C64" t="str">
            <v>United States</v>
          </cell>
          <cell r="D64" t="str">
            <v>North America</v>
          </cell>
          <cell r="E64">
            <v>2020</v>
          </cell>
          <cell r="F64" t="str">
            <v>No</v>
          </cell>
          <cell r="G64" t="str">
            <v>NAS:XLNX</v>
          </cell>
          <cell r="H64" t="str">
            <v>n/a</v>
          </cell>
          <cell r="I64" t="str">
            <v>n/a</v>
          </cell>
          <cell r="J64" t="str">
            <v>n/a</v>
          </cell>
          <cell r="K64" t="str">
            <v>n/a</v>
          </cell>
          <cell r="L64">
            <v>10</v>
          </cell>
          <cell r="M64">
            <v>10</v>
          </cell>
          <cell r="N64" t="str">
            <v>n/a</v>
          </cell>
          <cell r="O64" t="str">
            <v>n/a</v>
          </cell>
          <cell r="P64" t="str">
            <v>n/a</v>
          </cell>
          <cell r="Q64" t="str">
            <v>n/a</v>
          </cell>
          <cell r="R64" t="str">
            <v>(1) Xilinx requires its suppliers to "commit to upholding the human rights of workers," which include the following individual rights: 
1. "all work shall be voluntary,"
2. "workers will not be required to turn over identification materials as a condition of employment," 
3. "no child labor will be used," 
4. "working hours and wages shall be set fairly and in accordance with local laws," 
5. "all employees shall be treated humanely without threat or harassment, coercion, or unlawful discrimination of any kind," 
6. "employees shall enjoy the freedom of association."
These rights are outlined in its Supplier Ethics and Compliance Policy. However, the supplier policy does not explicitly cover the right to collective bargaining.</v>
          </cell>
          <cell r="S64" t="str">
            <v>(1) Xilinx (October 2015), "Supplier Ethics and Compliance Policy", https://www.xilinx.com/publications/about/supplier-ethics-and-compliance-policy.pdf, p. 1.</v>
          </cell>
          <cell r="T64">
            <v>25</v>
          </cell>
          <cell r="U64">
            <v>25</v>
          </cell>
          <cell r="V64">
            <v>0</v>
          </cell>
          <cell r="W64" t="str">
            <v xml:space="preserve">(1) Xilinx states that all inquiries regarding the Supplier Ethics and Compliance Policy should be sent to its Global Compliance Department. The Supplier Ethics and Compliance Policy addresses forced labor. However, it does not provide specific details on which entity is responsible for implementing supply chain policies that address forced labor and human trafficking. 
(2) Not disclosed. Xilinx does not provide specific details on whether a board member or board committee has oversight of the company's supply chain policies related to forced labor and human trafficking. </v>
          </cell>
          <cell r="X64" t="str">
            <v>(1) Xilinx (October 2015), "Supplier Ethics and Compliance Policy", https://www.xilinx.com/publications/about/supplier-ethics-and-compliance-policy.pdf, p. 3.</v>
          </cell>
          <cell r="Y64" t="str">
            <v>n/a</v>
          </cell>
          <cell r="Z64" t="str">
            <v>n/a</v>
          </cell>
          <cell r="AA64" t="str">
            <v>n/a</v>
          </cell>
          <cell r="AB64" t="str">
            <v>n/a</v>
          </cell>
          <cell r="AC64" t="str">
            <v>n/a</v>
          </cell>
          <cell r="AD64" t="str">
            <v>n/a</v>
          </cell>
          <cell r="AE64">
            <v>0</v>
          </cell>
          <cell r="AF64">
            <v>0</v>
          </cell>
          <cell r="AG64">
            <v>0</v>
          </cell>
          <cell r="AH64" t="str">
            <v xml:space="preserve">(1) Not disclosed. Xilinx does not provide examples of engagement on forced labor and human trafficking with external stakeholders. 
(2) Not disclosed. Xilinx reports that it participates in RBA Online, an online data management for RBA members and its suppliers. However, Xilinx is not listed as a member on the RBA website and it does not provide any examples of participating in a multi-stakeholder or industry initiative focused on forced labor and human trafficking. </v>
          </cell>
          <cell r="AI64" t="str">
            <v xml:space="preserve">(2) Xilinix, "Corporate Responsibility Report 2016", https://www.xilinx.com/publications/about/corporate-responsibility-2016.pdf, p. 12.
RBA, "Members", http://www.responsiblebusiness.org/about/members/. Accessed 14 October 2019.  </v>
          </cell>
          <cell r="AJ64">
            <v>12.5</v>
          </cell>
          <cell r="AK64">
            <v>12.5</v>
          </cell>
          <cell r="AL64" t="str">
            <v>n/a</v>
          </cell>
          <cell r="AM64" t="str">
            <v>n/a</v>
          </cell>
          <cell r="AN64">
            <v>0</v>
          </cell>
          <cell r="AO64" t="str">
            <v xml:space="preserve">(1) Xilinx lists its database of partners, including suppliers, on its Xilinx Partner Program page. However, the database does not indicate whether partners are first-tier suppliers. 
(4) Not disclosed. The supplier does not provide data points on its suppliers' workforce. </v>
          </cell>
          <cell r="AP64" t="str">
            <v xml:space="preserve">(1) Xilinx, "Xilinx Partner Program", https://www.xilinx.com/alliance.html. Accessed 2 October 2019. </v>
          </cell>
          <cell r="AQ64">
            <v>0</v>
          </cell>
          <cell r="AR64">
            <v>0</v>
          </cell>
          <cell r="AS64">
            <v>0</v>
          </cell>
          <cell r="AT64" t="str">
            <v xml:space="preserve">(1) Not disclosed. Xilinx states that it "regularly conducts supply-chain verification activities to assess the risk of non-compliance with respect to the conduct of supplier business practices" and "regularly performs on-site audits of supplier business, management and quality systems to evaluate supplier compliance with Xilinx standards." However, it does not explain whether these activities are part of broader assessments that identify forced labor risks in its supply chain. 
(2) Not disclosed. Xilinx does not provide details on forced labor risks identified in different tiers of its supply chain. </v>
          </cell>
          <cell r="AU64" t="str">
            <v>(1)-(2) Xilinx, "Statement Pursuant to the California Transparency in Supply Chains Act of 2010 and the United Kingdom Modern Slavery Act 2015", https://www.xilinx.com/programmable/about/Corporate-Responsibility/CA_Transparency_Act_2010_UK_Modern_Slavery_Act_Statement_2015.pdf, p. 1.</v>
          </cell>
          <cell r="AV64">
            <v>0</v>
          </cell>
          <cell r="AW64" t="str">
            <v>n/a</v>
          </cell>
          <cell r="AX64">
            <v>0</v>
          </cell>
          <cell r="AY64">
            <v>0</v>
          </cell>
          <cell r="AZ64" t="str">
            <v>n/a</v>
          </cell>
          <cell r="BA64" t="str">
            <v xml:space="preserve">(2) Not disclosed. Xilinx does not provide information about responsible purchasing practices in the first tier of its supply chains. 
(3) Not disclosed. Xilinx does not provide information about procurement incentives to first-tier suppliers to encourage or reward good labor practices. </v>
          </cell>
          <cell r="BB64" t="str">
            <v>Xilinx, "Fiscal Year 2017 Corporate Responsibility Report", https://www.xilinx.com/publications/about/corporate-responsibility-2017.pdf.</v>
          </cell>
          <cell r="BC64" t="str">
            <v>n/a</v>
          </cell>
          <cell r="BD64" t="str">
            <v>n/a</v>
          </cell>
          <cell r="BE64" t="str">
            <v>n/a</v>
          </cell>
          <cell r="BF64" t="str">
            <v>n/a</v>
          </cell>
          <cell r="BG64">
            <v>0</v>
          </cell>
          <cell r="BH64">
            <v>0</v>
          </cell>
          <cell r="BI64" t="str">
            <v>n/a</v>
          </cell>
          <cell r="BJ64" t="str">
            <v>n/a</v>
          </cell>
          <cell r="BK64" t="str">
            <v xml:space="preserve">(1) Not disclosed. Xilinx states that it requires suppliers to respect the ILO core labor standards (though it does not mention the right to collective bargaining explicitly), but it does not disclose whether these labor standards are integrated into supplier contracts. </v>
          </cell>
          <cell r="BL64" t="str">
            <v>(1) Xilinx (October 2015), "Supplier Ethics and Compliance Policy", https://www.xilinx.com/publications/about/supplier-ethics-and-compliance-policy.pdf, p. 1.</v>
          </cell>
          <cell r="BM64" t="str">
            <v>n/a</v>
          </cell>
          <cell r="BN64" t="str">
            <v>n/a</v>
          </cell>
          <cell r="BO64" t="str">
            <v>n/a</v>
          </cell>
          <cell r="BP64" t="str">
            <v>n/a</v>
          </cell>
          <cell r="BQ64" t="str">
            <v>n/a</v>
          </cell>
          <cell r="BR64" t="str">
            <v>n/a</v>
          </cell>
          <cell r="BS64">
            <v>0</v>
          </cell>
          <cell r="BT64">
            <v>0</v>
          </cell>
          <cell r="BU64">
            <v>0</v>
          </cell>
          <cell r="BV64" t="str">
            <v xml:space="preserve">(1)  Not disclosed. Xilinx does not provide details on recruitment fees for workers in its supply chain. 
(2) Not disclosed. Xilinx also does not disclose steps taken to ensure recruitment fees are reimbursed to workers nor provides evidence of payment of such fees. </v>
          </cell>
          <cell r="BW64" t="str">
            <v>(1)-(2) Xilinx, Xilinx (October 2015), "Supplier Ethics and Compliance Policy", https://www.xilinx.com/publications/about/supplier-ethics-and-compliance-policy.pdf.
Xilinx, "Fiscal Year 2017 Corporate Responsibility Report", https://www.xilinx.com/publications/about/corporate-responsibility-2017.pdf.</v>
          </cell>
          <cell r="BX64" t="str">
            <v>n/a</v>
          </cell>
          <cell r="BY64" t="str">
            <v>n/a</v>
          </cell>
          <cell r="BZ64" t="str">
            <v>n/a</v>
          </cell>
          <cell r="CA64" t="str">
            <v>n/a</v>
          </cell>
          <cell r="CB64" t="str">
            <v>n/a</v>
          </cell>
          <cell r="CC64" t="str">
            <v>n/a</v>
          </cell>
          <cell r="CD64" t="str">
            <v>n/a</v>
          </cell>
          <cell r="CE64" t="str">
            <v>n/a</v>
          </cell>
          <cell r="CF64" t="str">
            <v>n/a</v>
          </cell>
          <cell r="CG64" t="str">
            <v>n/a</v>
          </cell>
          <cell r="CH64" t="str">
            <v>n/a</v>
          </cell>
          <cell r="CI64" t="str">
            <v>n/a</v>
          </cell>
          <cell r="CJ64" t="str">
            <v>n/a</v>
          </cell>
          <cell r="CK64" t="str">
            <v>n/a</v>
          </cell>
          <cell r="CL64" t="str">
            <v>n/a</v>
          </cell>
          <cell r="CM64" t="str">
            <v>n/a</v>
          </cell>
          <cell r="CN64" t="str">
            <v>n/a</v>
          </cell>
          <cell r="CO64" t="str">
            <v>n/a</v>
          </cell>
          <cell r="CP64">
            <v>0</v>
          </cell>
          <cell r="CQ64">
            <v>0</v>
          </cell>
          <cell r="CR64" t="str">
            <v>n/a</v>
          </cell>
          <cell r="CS64" t="str">
            <v>n/a</v>
          </cell>
          <cell r="CT64">
            <v>0</v>
          </cell>
          <cell r="CU64" t="str">
            <v xml:space="preserve">(1) Not disclosed. Xilinx states that it requires suppliers to respect freedom of association, but it does not disclose specific steps to ensure freedom of association for workers in its supply chains. 
(4) Not disclosed. Xilinx also does not provide examples of how it improved freedom of association and/or collective bargaining for suppliers' workers. </v>
          </cell>
          <cell r="CV64" t="str">
            <v>(1) &amp; (4) Xilinx (October 2015), "Supplier Ethics and Compliance Policy", https://www.xilinx.com/publications/about/supplier-ethics-and-compliance-policy.pdf.</v>
          </cell>
          <cell r="CW64">
            <v>0</v>
          </cell>
          <cell r="CX64">
            <v>0</v>
          </cell>
          <cell r="CY64" t="str">
            <v>n/a</v>
          </cell>
          <cell r="CZ64" t="str">
            <v>n/a</v>
          </cell>
          <cell r="DA64">
            <v>0</v>
          </cell>
          <cell r="DB64" t="str">
            <v>n/a</v>
          </cell>
          <cell r="DC64" t="str">
            <v xml:space="preserve">(1) Not disclosed. Xilinx states that it has established programs for anonymous reporting of incidents by employees, but it does not provide details on whether these channels are available to suppliers' workers and the contact details do not seem to be publicly available.
(4) Not disclosed. Xilinx also does not disclose data about the practical operation of programs for anonymous reporting. </v>
          </cell>
          <cell r="DD64" t="str">
            <v>(1) &amp; (4) Xilinx, "Xilinx Code of Responsibility", https://www.xilinx.com/publications/about/Xilinx_Code_of_Social_Responsibility.pdf, p. 3.</v>
          </cell>
          <cell r="DE64" t="str">
            <v>n/a</v>
          </cell>
          <cell r="DF64" t="str">
            <v>n/a</v>
          </cell>
          <cell r="DG64" t="str">
            <v>n/a</v>
          </cell>
          <cell r="DH64" t="str">
            <v>n/a</v>
          </cell>
          <cell r="DI64" t="str">
            <v>n/a</v>
          </cell>
          <cell r="DJ64" t="str">
            <v>n/a</v>
          </cell>
          <cell r="DK64" t="str">
            <v>n/a</v>
          </cell>
          <cell r="DL64" t="str">
            <v>n/a</v>
          </cell>
          <cell r="DM64" t="str">
            <v>n/a</v>
          </cell>
          <cell r="DN64" t="str">
            <v>n/a</v>
          </cell>
          <cell r="DO64" t="str">
            <v>n/a</v>
          </cell>
          <cell r="DP64" t="str">
            <v>n/a</v>
          </cell>
          <cell r="DQ64" t="str">
            <v>n/a</v>
          </cell>
          <cell r="DR64" t="str">
            <v>n/a</v>
          </cell>
          <cell r="DS64" t="str">
            <v>n/a</v>
          </cell>
          <cell r="DT64" t="str">
            <v>n/a</v>
          </cell>
          <cell r="DU64" t="str">
            <v>n/a</v>
          </cell>
          <cell r="DV64" t="str">
            <v>n/a</v>
          </cell>
          <cell r="DW64" t="str">
            <v>n/a</v>
          </cell>
          <cell r="DX64" t="str">
            <v>n/a</v>
          </cell>
          <cell r="DY64" t="str">
            <v>n/a</v>
          </cell>
          <cell r="DZ64" t="str">
            <v>n/a</v>
          </cell>
          <cell r="EA64" t="str">
            <v>n/a</v>
          </cell>
          <cell r="EB64">
            <v>0</v>
          </cell>
          <cell r="EC64">
            <v>0</v>
          </cell>
          <cell r="ED64">
            <v>0</v>
          </cell>
          <cell r="EE64">
            <v>0</v>
          </cell>
          <cell r="EF64" t="str">
            <v xml:space="preserve">(1) Not disclosed. Xilinx states that it has programs for reporting incidents for employees, but it does not provide details about the process for responding to potential complaints and/or violations related to forced labor in its supply chains. 
(2) Not disclosed. Xilinx also does not disclose examples of outcomes of its remedy process for supply chain workers. </v>
          </cell>
          <cell r="EG64" t="str">
            <v>(1)-(2) Xilinx, "Xilinx Code of Responsibility", https://www.xilinx.com/publications/about/Xilinx_Code_of_Social_Responsibility.pdf, p. 3.</v>
          </cell>
          <cell r="EH64" t="str">
            <v>N/A</v>
          </cell>
          <cell r="EI64" t="str">
            <v>N/A</v>
          </cell>
          <cell r="EJ64" t="str">
            <v>N/A</v>
          </cell>
          <cell r="EK64" t="str">
            <v>N/A</v>
          </cell>
          <cell r="EL64" t="str">
            <v>N/A</v>
          </cell>
          <cell r="EM64" t="str">
            <v>N/A</v>
          </cell>
        </row>
      </sheetData>
      <sheetData sheetId="3"/>
      <sheetData sheetId="4">
        <row r="4">
          <cell r="A4" t="str">
            <v>Company</v>
          </cell>
          <cell r="B4" t="str">
            <v>Market Cap
in US$ bn</v>
          </cell>
          <cell r="C4" t="str">
            <v>Country</v>
          </cell>
          <cell r="D4" t="str">
            <v>ISIN</v>
          </cell>
          <cell r="E4" t="str">
            <v>Significant own operations (at least 25% of outputs)</v>
          </cell>
          <cell r="F4" t="str">
            <v>Year of inclusion</v>
          </cell>
          <cell r="G4" t="str">
            <v>Provided additional disclosure in 2020
(yes / no / sent links)
(red = responded year before; green = did not respond year before / first time responder)</v>
          </cell>
          <cell r="H4" t="str">
            <v>2020 score</v>
          </cell>
          <cell r="I4" t="str">
            <v>RBA member
(as of May 2020)</v>
          </cell>
          <cell r="J4" t="str">
            <v>Full analysis</v>
          </cell>
          <cell r="K4" t="str">
            <v>Company discloses target(s)
(yes/no)</v>
          </cell>
          <cell r="L4" t="str">
            <v>Target(s) are timebound 
(yes/no)</v>
          </cell>
          <cell r="M4" t="str">
            <v>Year-on-year reporting against target(s) 
(yes/no)</v>
          </cell>
          <cell r="N4" t="str">
            <v>Comment Text</v>
          </cell>
          <cell r="O4" t="str">
            <v>Source(s)</v>
          </cell>
          <cell r="P4" t="str">
            <v>Link to Registry</v>
          </cell>
          <cell r="Q4" t="str">
            <v>The company is required to report under the UK MSA.
(* = company or sub published statement)</v>
          </cell>
          <cell r="R4" t="str">
            <v>(1) where applicable, at least one statement under the UK MSA.</v>
          </cell>
          <cell r="S4" t="str">
            <v>Comment Text</v>
          </cell>
          <cell r="T4" t="str">
            <v xml:space="preserve">Source(s)   </v>
          </cell>
          <cell r="U4" t="str">
            <v>The company is required to report under the CTSTA
(* = company or sub published disclosure).</v>
          </cell>
          <cell r="V4" t="str">
            <v>(2) where applicable, a disclosure under the CTSCA.</v>
          </cell>
          <cell r="W4" t="str">
            <v xml:space="preserve">Comment Text  </v>
          </cell>
          <cell r="X4" t="str">
            <v xml:space="preserve">Source(s)  </v>
          </cell>
          <cell r="Y4" t="str">
            <v xml:space="preserve">yes / no  </v>
          </cell>
          <cell r="Z4" t="str">
            <v xml:space="preserve">Comment Text   </v>
          </cell>
          <cell r="AA4" t="str">
            <v xml:space="preserve">Source (s)    </v>
          </cell>
          <cell r="AB4" t="str">
            <v>The company retails third-party electronics products.</v>
          </cell>
          <cell r="AC4" t="str">
            <v>The company has relevant disclosure.
(yes / no/ N/A)</v>
          </cell>
          <cell r="AD4" t="str">
            <v xml:space="preserve">Comment Text        </v>
          </cell>
          <cell r="AE4" t="str">
            <v xml:space="preserve">Source(s)     </v>
          </cell>
        </row>
        <row r="5">
          <cell r="A5" t="str">
            <v>AAC Technologies Holdings Inc.</v>
          </cell>
          <cell r="B5">
            <v>20.437110000000001</v>
          </cell>
          <cell r="C5" t="str">
            <v>China</v>
          </cell>
          <cell r="D5" t="str">
            <v>KYG2953R1149</v>
          </cell>
          <cell r="E5" t="str">
            <v>Yes</v>
          </cell>
          <cell r="F5">
            <v>2020</v>
          </cell>
          <cell r="G5" t="str">
            <v>No</v>
          </cell>
          <cell r="H5" t="str">
            <v>n/a</v>
          </cell>
          <cell r="I5" t="str">
            <v>No</v>
          </cell>
          <cell r="J5" t="str">
            <v>No</v>
          </cell>
          <cell r="K5" t="str">
            <v>No</v>
          </cell>
          <cell r="L5" t="str">
            <v>N/A</v>
          </cell>
          <cell r="M5" t="str">
            <v>No</v>
          </cell>
          <cell r="N5" t="str">
            <v>Not disclosed.</v>
          </cell>
          <cell r="O5" t="str">
            <v>N/A</v>
          </cell>
          <cell r="P5" t="str">
            <v>N/A</v>
          </cell>
          <cell r="Q5" t="str">
            <v>No</v>
          </cell>
          <cell r="R5" t="str">
            <v>N/A</v>
          </cell>
          <cell r="S5" t="str">
            <v>N/A</v>
          </cell>
          <cell r="T5" t="str">
            <v>N/A</v>
          </cell>
          <cell r="U5" t="str">
            <v>No</v>
          </cell>
          <cell r="V5" t="str">
            <v>N/A</v>
          </cell>
          <cell r="W5" t="str">
            <v>N/A</v>
          </cell>
          <cell r="X5" t="str">
            <v>N/A</v>
          </cell>
          <cell r="Y5" t="str">
            <v>No</v>
          </cell>
          <cell r="Z5" t="str">
            <v>Not disclosed.</v>
          </cell>
          <cell r="AA5" t="str">
            <v>NA</v>
          </cell>
          <cell r="AB5" t="str">
            <v>No</v>
          </cell>
          <cell r="AC5" t="str">
            <v>N/A</v>
          </cell>
          <cell r="AD5" t="str">
            <v>N/A</v>
          </cell>
          <cell r="AE5" t="str">
            <v>N/A</v>
          </cell>
        </row>
        <row r="6">
          <cell r="A6" t="str">
            <v>Largan Precision Co. Ltd.</v>
          </cell>
          <cell r="B6">
            <v>18.419150000000002</v>
          </cell>
          <cell r="C6" t="str">
            <v>Taiwan</v>
          </cell>
          <cell r="D6" t="str">
            <v>TW0003008009</v>
          </cell>
          <cell r="E6" t="str">
            <v>Yes</v>
          </cell>
          <cell r="F6">
            <v>2018</v>
          </cell>
          <cell r="G6" t="str">
            <v>No</v>
          </cell>
          <cell r="H6">
            <v>2.8605721144228839</v>
          </cell>
          <cell r="I6" t="str">
            <v>No</v>
          </cell>
          <cell r="J6" t="str">
            <v>Yes</v>
          </cell>
          <cell r="K6" t="str">
            <v>No</v>
          </cell>
          <cell r="L6" t="str">
            <v>N/A</v>
          </cell>
          <cell r="M6" t="str">
            <v>No</v>
          </cell>
          <cell r="N6" t="str">
            <v>Not disclosed.</v>
          </cell>
          <cell r="O6" t="str">
            <v>N/A</v>
          </cell>
          <cell r="P6" t="str">
            <v>N/A</v>
          </cell>
          <cell r="Q6" t="str">
            <v>No</v>
          </cell>
          <cell r="R6" t="str">
            <v>N/A</v>
          </cell>
          <cell r="S6" t="str">
            <v>N/A</v>
          </cell>
          <cell r="T6" t="str">
            <v>N/A</v>
          </cell>
          <cell r="U6" t="str">
            <v>No</v>
          </cell>
          <cell r="V6" t="str">
            <v>N/A</v>
          </cell>
          <cell r="W6" t="str">
            <v>N/A</v>
          </cell>
          <cell r="X6" t="str">
            <v>N/A</v>
          </cell>
          <cell r="Y6" t="str">
            <v>No</v>
          </cell>
          <cell r="Z6" t="str">
            <v>Not disclosed.</v>
          </cell>
          <cell r="AA6" t="str">
            <v>N/A</v>
          </cell>
          <cell r="AB6" t="str">
            <v>No</v>
          </cell>
          <cell r="AC6" t="str">
            <v>N/A</v>
          </cell>
          <cell r="AD6" t="str">
            <v>N/A</v>
          </cell>
          <cell r="AE6" t="str">
            <v>N/A</v>
          </cell>
        </row>
        <row r="7">
          <cell r="A7" t="str">
            <v>Taiwan Semiconductor Manufacturing Co. Ltd.</v>
          </cell>
          <cell r="B7">
            <v>226.70301000000001</v>
          </cell>
          <cell r="C7" t="str">
            <v>Taiwan</v>
          </cell>
          <cell r="D7" t="str">
            <v>TW0002330008</v>
          </cell>
          <cell r="E7" t="str">
            <v>Yes</v>
          </cell>
          <cell r="F7">
            <v>2016</v>
          </cell>
          <cell r="G7" t="str">
            <v>No</v>
          </cell>
          <cell r="H7">
            <v>31.267253450690138</v>
          </cell>
          <cell r="I7" t="str">
            <v>Yes</v>
          </cell>
          <cell r="J7" t="str">
            <v>Yes</v>
          </cell>
          <cell r="K7" t="str">
            <v>Yes</v>
          </cell>
          <cell r="L7" t="str">
            <v>Yes</v>
          </cell>
          <cell r="M7" t="str">
            <v>Yes</v>
          </cell>
          <cell r="N7" t="str">
            <v>TSMC has set measurable and time-bound targets which include an awareness rate of supplier business conduct, an awareness of the whistleblower system, a commitment towards having critical suppliers "perform annual self assessments of their upstream suppliers" including signing the Supplier Code of Conduct which includes a provision on forced labor risks. It includes details such as long-term goals (with years), 2018 achievements, and 2019 targets. One of its 2019 targets is to have 100% of its first-tier suppliers to sign the TSMC Guidance on Supplier Business Conduct and to carry out internal training. It states that since 2018 its internal audit team conducted 74 on-site supplier audits and required 33 suppliers to be audited by RBA-certified third party audit firms to examine sustainability risks. [It also estimates that all of its critical suppliers will complete the audit in 2021.]</v>
          </cell>
          <cell r="O7" t="str">
            <v>TSMC (2018), "TSMC Corporate Social Resonsibility Report", https://www.tsmc.com/download/csr/2018_tsmc_csr_report_published_May_2019/english/pdf/e_all.pdf, p. 72-74.</v>
          </cell>
          <cell r="P7" t="str">
            <v>N/A</v>
          </cell>
          <cell r="Q7" t="str">
            <v>No</v>
          </cell>
          <cell r="R7" t="str">
            <v>N/A</v>
          </cell>
          <cell r="S7" t="str">
            <v>N/A</v>
          </cell>
          <cell r="T7" t="str">
            <v>N/A</v>
          </cell>
          <cell r="U7" t="str">
            <v>No</v>
          </cell>
          <cell r="V7" t="str">
            <v>N/A</v>
          </cell>
          <cell r="W7" t="str">
            <v>N/A</v>
          </cell>
          <cell r="X7" t="str">
            <v>N/A</v>
          </cell>
          <cell r="Y7" t="str">
            <v>No</v>
          </cell>
          <cell r="Z7" t="str">
            <v>Not disclosed.</v>
          </cell>
          <cell r="AA7" t="str">
            <v>"TSMC Corporate Social Resonsibility Report", https://www.tsmc.com/download/csr/2018_tsmc_csr_report_published_May_2019/english/pdf/e_all.pdf.
*TSMC (updated 23 April 2018), "TSMC's Supplier Code of Conduct", https://supplyonline.tsmc.com.tw/sncdata/SupplyProfile_Code%20of%20Conduct%20Supplier_M.pdf.</v>
          </cell>
          <cell r="AB7" t="str">
            <v>No</v>
          </cell>
          <cell r="AC7" t="str">
            <v>N/A</v>
          </cell>
          <cell r="AD7" t="str">
            <v>N/A</v>
          </cell>
          <cell r="AE7" t="str">
            <v>N/A</v>
          </cell>
        </row>
        <row r="8">
          <cell r="A8" t="str">
            <v>Best Buy Co. Inc.</v>
          </cell>
          <cell r="B8">
            <v>21.35737</v>
          </cell>
          <cell r="C8" t="str">
            <v>United States</v>
          </cell>
          <cell r="D8" t="str">
            <v>US0865161014</v>
          </cell>
          <cell r="E8" t="str">
            <v>No</v>
          </cell>
          <cell r="F8">
            <v>2020</v>
          </cell>
          <cell r="G8" t="str">
            <v>Yes</v>
          </cell>
          <cell r="H8">
            <v>52.325965193038598</v>
          </cell>
          <cell r="I8" t="str">
            <v>Yes</v>
          </cell>
          <cell r="J8" t="str">
            <v>Yes</v>
          </cell>
          <cell r="K8" t="str">
            <v>No</v>
          </cell>
          <cell r="L8" t="str">
            <v>N/A</v>
          </cell>
          <cell r="M8" t="str">
            <v>No</v>
          </cell>
          <cell r="N8" t="str">
            <v>Not disclosed.</v>
          </cell>
          <cell r="O8" t="str">
            <v>N/A</v>
          </cell>
          <cell r="P8" t="str">
            <v>Registry: http://www.modernslaveryregistry.org/companies/19274-best-buy-co-inc</v>
          </cell>
          <cell r="Q8" t="str">
            <v>No</v>
          </cell>
          <cell r="R8" t="str">
            <v>N/A</v>
          </cell>
          <cell r="S8" t="str">
            <v>N/A</v>
          </cell>
          <cell r="T8" t="str">
            <v>N/A</v>
          </cell>
          <cell r="U8" t="str">
            <v>Yes*</v>
          </cell>
          <cell r="V8" t="str">
            <v>Yes</v>
          </cell>
          <cell r="W8" t="str">
            <v>The company has published a statement, which is undated.</v>
          </cell>
          <cell r="X8" t="str">
            <v xml:space="preserve">Best Buy, "California Transparency in Supply Chains Act," https://www.bestbuy.com/site/help-topics/ca-transparency-act/pcmcat263000050003.c?id=pcmcat263000050003. Accessed 23 September 2019. </v>
          </cell>
          <cell r="Y8" t="str">
            <v>No</v>
          </cell>
          <cell r="Z8" t="str">
            <v>Not disclosed.</v>
          </cell>
          <cell r="AA8" t="str">
            <v>N/A</v>
          </cell>
          <cell r="AB8" t="str">
            <v>Yes</v>
          </cell>
          <cell r="AC8" t="str">
            <v>No</v>
          </cell>
          <cell r="AD8" t="str">
            <v xml:space="preserve">The company discloses that its standards apply to its private-label suppliers, but does not disclose whether it assesses risks of forced labor related to third party products. </v>
          </cell>
          <cell r="AE8" t="str">
            <v xml:space="preserve">Best Buy (2019), "Corporate Responsibility &amp; Sustainability Report," https://corporate.bestbuy.com/wp-content/uploads/2019/06/FY19-full-report-FINAL-1.pdf, p. 39. Accessed 23 September 2019.  </v>
          </cell>
        </row>
        <row r="9">
          <cell r="A9" t="str">
            <v>STMicroelectronics NV</v>
          </cell>
          <cell r="B9">
            <v>21.447230000000001</v>
          </cell>
          <cell r="C9" t="str">
            <v>Switzerland</v>
          </cell>
          <cell r="D9" t="str">
            <v>NL0000226223</v>
          </cell>
          <cell r="E9" t="str">
            <v>Yes</v>
          </cell>
          <cell r="F9">
            <v>2020</v>
          </cell>
          <cell r="G9" t="str">
            <v>Yes</v>
          </cell>
          <cell r="H9">
            <v>30.14702940588117</v>
          </cell>
          <cell r="I9" t="str">
            <v>Yes</v>
          </cell>
          <cell r="J9" t="str">
            <v>Yes</v>
          </cell>
          <cell r="K9" t="str">
            <v>Yes</v>
          </cell>
          <cell r="L9" t="str">
            <v>Yes</v>
          </cell>
          <cell r="M9" t="str">
            <v>No</v>
          </cell>
          <cell r="N9" t="str">
            <v>The company states that its 2025 objective is to audit 100% of high risk suppliers, representing approximately 500 suppliers worldwide. Its audit includes an assessment of forced labor risks.
It does not disclose progress against any previous targets.</v>
          </cell>
          <cell r="O9" t="str">
            <v xml:space="preserve">STMicroelectronics (2019), "2019 Sustainability Report", https://www.st.com/content/ccc/resource/corporate/financial/quarterly_report/group0/ed/d9/47/32/a4/d6/42/01/ST_Sustainability_Report_2019/files/ST_Sustainability_Report_2019.pdf/_jcr_content/translations/en.ST_Sustainability_Report_2019.pdf, p. 73. Accessed 1 October 2019. </v>
          </cell>
          <cell r="P9" t="str">
            <v>N/A</v>
          </cell>
          <cell r="Q9" t="str">
            <v>Yes</v>
          </cell>
          <cell r="R9" t="str">
            <v>No</v>
          </cell>
          <cell r="S9" t="str">
            <v>The company seems to be required to report under the UK Modern Slavery Act, but does not provide a disclosure.
[While STMicroelectronics states that it is not required to report under the legislation but does not provide evidence to support this.]</v>
          </cell>
          <cell r="T9" t="str">
            <v xml:space="preserve">*STMicroelectronics (2020), "Additional Disclosure," https://www.business-humanrights.org/sites/default/files/KnowTheChain%202020%20ICT%20benchmark%20-%20Additional%20Disclosure%20STMicroelectronics.pdf. Accessed 3 February 2020. </v>
          </cell>
          <cell r="U9" t="str">
            <v>No</v>
          </cell>
          <cell r="V9" t="str">
            <v>N/A</v>
          </cell>
          <cell r="W9" t="str">
            <v>N/A</v>
          </cell>
          <cell r="X9" t="str">
            <v>N/A</v>
          </cell>
          <cell r="Y9" t="str">
            <v>No</v>
          </cell>
          <cell r="Z9" t="str">
            <v>Not disclosed.</v>
          </cell>
          <cell r="AA9" t="str">
            <v>N/A</v>
          </cell>
          <cell r="AB9" t="str">
            <v>No</v>
          </cell>
          <cell r="AC9" t="str">
            <v>N/A</v>
          </cell>
          <cell r="AD9" t="str">
            <v>N/A</v>
          </cell>
          <cell r="AE9" t="str">
            <v>N/A</v>
          </cell>
        </row>
        <row r="10">
          <cell r="A10" t="str">
            <v>Xiaomi Corp.</v>
          </cell>
          <cell r="B10">
            <v>37.439</v>
          </cell>
          <cell r="C10" t="str">
            <v>China</v>
          </cell>
          <cell r="D10" t="str">
            <v>KYG9830T1067</v>
          </cell>
          <cell r="E10" t="str">
            <v>Yes</v>
          </cell>
          <cell r="F10">
            <v>2020</v>
          </cell>
          <cell r="G10" t="str">
            <v>No</v>
          </cell>
          <cell r="H10">
            <v>0</v>
          </cell>
          <cell r="I10" t="str">
            <v>No</v>
          </cell>
          <cell r="J10" t="str">
            <v>Yes</v>
          </cell>
          <cell r="K10" t="str">
            <v>No</v>
          </cell>
          <cell r="L10" t="str">
            <v>N/A</v>
          </cell>
          <cell r="M10" t="str">
            <v>No</v>
          </cell>
          <cell r="N10" t="str">
            <v>Not disclosed.</v>
          </cell>
          <cell r="O10" t="str">
            <v>N/A</v>
          </cell>
          <cell r="P10" t="str">
            <v>N/A</v>
          </cell>
          <cell r="Q10" t="str">
            <v>Yes</v>
          </cell>
          <cell r="R10" t="str">
            <v>No</v>
          </cell>
          <cell r="S10" t="str">
            <v>The company seems to be required to report under the UK Modern Slavery Act, but does not provide a disclosure.</v>
          </cell>
          <cell r="T10" t="str">
            <v>N/A</v>
          </cell>
          <cell r="U10" t="str">
            <v>No</v>
          </cell>
          <cell r="V10" t="str">
            <v>N/A</v>
          </cell>
          <cell r="W10" t="str">
            <v>N/A</v>
          </cell>
          <cell r="X10" t="str">
            <v>N/A</v>
          </cell>
          <cell r="Y10" t="str">
            <v>No</v>
          </cell>
          <cell r="Z10" t="str">
            <v>Not disclosed.</v>
          </cell>
          <cell r="AA10" t="str">
            <v>N/A</v>
          </cell>
          <cell r="AB10" t="str">
            <v>No</v>
          </cell>
          <cell r="AC10" t="str">
            <v>N/A</v>
          </cell>
          <cell r="AD10" t="str">
            <v>N/A</v>
          </cell>
          <cell r="AE10" t="str">
            <v>N/A</v>
          </cell>
        </row>
        <row r="11">
          <cell r="A11" t="str">
            <v>Applied Materials Inc.</v>
          </cell>
          <cell r="B11">
            <v>56.408190000000005</v>
          </cell>
          <cell r="C11" t="str">
            <v>United States</v>
          </cell>
          <cell r="D11" t="str">
            <v>US0382221051</v>
          </cell>
          <cell r="E11" t="str">
            <v>Yes</v>
          </cell>
          <cell r="F11">
            <v>2018</v>
          </cell>
          <cell r="G11" t="str">
            <v>No</v>
          </cell>
          <cell r="H11">
            <v>26.05421084216843</v>
          </cell>
          <cell r="I11" t="str">
            <v>Yes</v>
          </cell>
          <cell r="J11" t="str">
            <v>Yes</v>
          </cell>
          <cell r="K11" t="str">
            <v>No</v>
          </cell>
          <cell r="L11" t="str">
            <v>N/A</v>
          </cell>
          <cell r="M11" t="str">
            <v>No</v>
          </cell>
          <cell r="N11" t="str">
            <v xml:space="preserve">Not disclosed. </v>
          </cell>
          <cell r="O11" t="str">
            <v>N/A</v>
          </cell>
          <cell r="P11" t="str">
            <v>https://www.modernslaveryregistry.org/companies/19172-applied-materials-inc</v>
          </cell>
          <cell r="Q11" t="str">
            <v>Yes</v>
          </cell>
          <cell r="R11" t="str">
            <v>No</v>
          </cell>
          <cell r="S11" t="str">
            <v>The company seems to be required to report under the UK Modern Slavery Act, but does not provide a disclosure.</v>
          </cell>
          <cell r="T11" t="str">
            <v>n/a</v>
          </cell>
          <cell r="U11" t="str">
            <v>Yes</v>
          </cell>
          <cell r="V11" t="str">
            <v>Yes</v>
          </cell>
          <cell r="W11" t="str">
            <v xml:space="preserve">Applied Materials' most recent California Transparency in Supply Chains Act disclosure was updated on 9 April 2018. </v>
          </cell>
          <cell r="X11" t="str">
            <v xml:space="preserve">*Applied Materials (undated), "Sustainability", http://www.appliedmaterials.com/company/corporate-responsibility/sustainability. Accessed 28 August 2019. </v>
          </cell>
          <cell r="Y11" t="str">
            <v>No</v>
          </cell>
          <cell r="Z11" t="str">
            <v>Not disclosed.</v>
          </cell>
          <cell r="AA11" t="str">
            <v>*Applied Materials (undated), "Applied Materials CSR Report 2018", http://www.appliedmaterials.com/files/2018_csr_rev2.pdf</v>
          </cell>
          <cell r="AB11" t="str">
            <v>No</v>
          </cell>
          <cell r="AC11" t="str">
            <v>N/A</v>
          </cell>
          <cell r="AD11" t="str">
            <v>N/A</v>
          </cell>
          <cell r="AE11" t="str">
            <v>N/A</v>
          </cell>
        </row>
        <row r="12">
          <cell r="A12" t="str">
            <v>BOE Technology Group Co. Ltd.</v>
          </cell>
          <cell r="B12">
            <v>33.373539999999998</v>
          </cell>
          <cell r="C12" t="str">
            <v>China</v>
          </cell>
          <cell r="D12" t="str">
            <v>CNE000000R44</v>
          </cell>
          <cell r="E12" t="str">
            <v>Yes</v>
          </cell>
          <cell r="F12">
            <v>2016</v>
          </cell>
          <cell r="G12" t="str">
            <v>No</v>
          </cell>
          <cell r="H12">
            <v>4.5709141828365674</v>
          </cell>
          <cell r="I12" t="str">
            <v>No</v>
          </cell>
          <cell r="J12" t="str">
            <v>Yes</v>
          </cell>
          <cell r="K12" t="str">
            <v>No</v>
          </cell>
          <cell r="L12" t="str">
            <v>N/A</v>
          </cell>
          <cell r="M12" t="str">
            <v>No</v>
          </cell>
          <cell r="N12" t="str">
            <v>Not disclosed.</v>
          </cell>
          <cell r="O12" t="str">
            <v>N/A</v>
          </cell>
          <cell r="P12" t="str">
            <v>N/A</v>
          </cell>
          <cell r="Q12" t="str">
            <v>Yes</v>
          </cell>
          <cell r="R12" t="str">
            <v>No</v>
          </cell>
          <cell r="S12" t="str">
            <v>The company seems to be required to report under the UK Modern Slavery Act, but does not provide a disclosure.</v>
          </cell>
          <cell r="T12" t="str">
            <v>N/A</v>
          </cell>
          <cell r="U12" t="str">
            <v>Yes</v>
          </cell>
          <cell r="V12" t="str">
            <v>No</v>
          </cell>
          <cell r="W12" t="str">
            <v>The company may be required to report under the California Transparency in Supply Chains Act, but does not provide a disclosure.</v>
          </cell>
          <cell r="X12" t="str">
            <v>N/A</v>
          </cell>
          <cell r="Y12" t="str">
            <v>No</v>
          </cell>
          <cell r="Z12" t="str">
            <v>Not disclosed.</v>
          </cell>
          <cell r="AA12" t="str">
            <v>N/A</v>
          </cell>
          <cell r="AB12" t="str">
            <v>No</v>
          </cell>
          <cell r="AC12" t="str">
            <v>N/A</v>
          </cell>
          <cell r="AD12" t="str">
            <v>N/A</v>
          </cell>
          <cell r="AE12" t="str">
            <v>N/A</v>
          </cell>
        </row>
        <row r="13">
          <cell r="A13" t="str">
            <v>Broadcom Inc.</v>
          </cell>
          <cell r="B13">
            <v>101.53417</v>
          </cell>
          <cell r="C13" t="str">
            <v>United States</v>
          </cell>
          <cell r="D13" t="str">
            <v>US11135F1012</v>
          </cell>
          <cell r="E13" t="str">
            <v>No</v>
          </cell>
          <cell r="F13">
            <v>2016</v>
          </cell>
          <cell r="G13" t="str">
            <v>No</v>
          </cell>
          <cell r="H13">
            <v>9.6594318863772752</v>
          </cell>
          <cell r="I13" t="str">
            <v>No</v>
          </cell>
          <cell r="J13" t="str">
            <v>Yes</v>
          </cell>
          <cell r="K13" t="str">
            <v>No</v>
          </cell>
          <cell r="L13" t="str">
            <v>N/A</v>
          </cell>
          <cell r="M13" t="str">
            <v>No</v>
          </cell>
          <cell r="N13" t="str">
            <v>Not disclosed.</v>
          </cell>
          <cell r="O13" t="str">
            <v>N/A</v>
          </cell>
          <cell r="P13" t="str">
            <v>Registry: http://www.modernslaveryregistry.org/companies/19322-broadcom-corporation</v>
          </cell>
          <cell r="Q13" t="str">
            <v>Yes</v>
          </cell>
          <cell r="R13" t="str">
            <v>Yes</v>
          </cell>
          <cell r="S13" t="str">
            <v>The company has published a joint UK Modern Slavery Act and California Transparency in Supply Chains Act statement dated April 2019.</v>
          </cell>
          <cell r="T13" t="str">
            <v xml:space="preserve">Broadcom (April 2019), "Broadcom's statement against slavery and human trafficking," https://docs.broadcom.com/docs/12395293. Accessed 9 August 2019. </v>
          </cell>
          <cell r="U13" t="str">
            <v>Yes</v>
          </cell>
          <cell r="V13" t="str">
            <v>Yes</v>
          </cell>
          <cell r="W13" t="str">
            <v xml:space="preserve">The company has published a joint statement dated April 2019. </v>
          </cell>
          <cell r="X13" t="str">
            <v xml:space="preserve">Broadcom (April 2019), "Broadcom's statement against slavery and human trafficking," https://docs.broadcom.com/docs/12395293. Accessed 9 August 2019. </v>
          </cell>
          <cell r="Y13" t="str">
            <v>No</v>
          </cell>
          <cell r="Z13" t="str">
            <v>Not disclosed.</v>
          </cell>
          <cell r="AA13" t="str">
            <v>N/A</v>
          </cell>
          <cell r="AB13" t="str">
            <v>No</v>
          </cell>
          <cell r="AC13" t="str">
            <v>N/A</v>
          </cell>
          <cell r="AD13" t="str">
            <v>N/A</v>
          </cell>
          <cell r="AE13" t="str">
            <v>N/A</v>
          </cell>
        </row>
        <row r="14">
          <cell r="A14" t="str">
            <v>Hangzhou Hikvision Digital Technology Co. Ltd.</v>
          </cell>
          <cell r="B14">
            <v>58.566609999999997</v>
          </cell>
          <cell r="C14" t="str">
            <v>China</v>
          </cell>
          <cell r="D14" t="str">
            <v>CNE100000PM8</v>
          </cell>
          <cell r="E14" t="str">
            <v>Yes</v>
          </cell>
          <cell r="F14">
            <v>2020</v>
          </cell>
          <cell r="G14" t="str">
            <v>No</v>
          </cell>
          <cell r="H14">
            <v>2.8605721144228839</v>
          </cell>
          <cell r="I14" t="str">
            <v>No</v>
          </cell>
          <cell r="J14" t="str">
            <v>Yes</v>
          </cell>
          <cell r="K14" t="str">
            <v>No</v>
          </cell>
          <cell r="L14" t="str">
            <v>N/A</v>
          </cell>
          <cell r="M14" t="str">
            <v>No</v>
          </cell>
          <cell r="N14" t="str">
            <v>Not disclosed.</v>
          </cell>
          <cell r="O14" t="str">
            <v>N/A</v>
          </cell>
          <cell r="P14" t="str">
            <v>N/A</v>
          </cell>
          <cell r="Q14" t="str">
            <v>Yes</v>
          </cell>
          <cell r="R14" t="str">
            <v>No</v>
          </cell>
          <cell r="S14" t="str">
            <v>The company seems to be required to report under the UK Modern Slavery Act, but does not provide a disclosure.</v>
          </cell>
          <cell r="T14" t="str">
            <v>N/A</v>
          </cell>
          <cell r="U14" t="str">
            <v>Yes</v>
          </cell>
          <cell r="V14" t="str">
            <v>No</v>
          </cell>
          <cell r="W14" t="str">
            <v>The company may be required to report under the California Transparency in Supply Chains Act, but does not provide a disclosure.</v>
          </cell>
          <cell r="X14" t="str">
            <v>N/A</v>
          </cell>
          <cell r="Y14" t="str">
            <v>No</v>
          </cell>
          <cell r="Z14" t="str">
            <v>Not disclosed.</v>
          </cell>
          <cell r="AA14" t="str">
            <v>N/A</v>
          </cell>
          <cell r="AB14" t="str">
            <v>No</v>
          </cell>
          <cell r="AC14" t="str">
            <v>N/A</v>
          </cell>
          <cell r="AD14" t="str">
            <v>N/A</v>
          </cell>
          <cell r="AE14" t="str">
            <v>N/A</v>
          </cell>
        </row>
        <row r="15">
          <cell r="A15" t="str">
            <v>Hon Hai Precision Industry Co. Ltd. (Foxconn)</v>
          </cell>
          <cell r="B15">
            <v>54.772129999999997</v>
          </cell>
          <cell r="C15" t="str">
            <v>Taiwan</v>
          </cell>
          <cell r="D15" t="str">
            <v>TW0002317005</v>
          </cell>
          <cell r="E15" t="str">
            <v>Yes</v>
          </cell>
          <cell r="F15">
            <v>2016</v>
          </cell>
          <cell r="G15" t="str">
            <v>Yes</v>
          </cell>
          <cell r="H15">
            <v>28.21864372874575</v>
          </cell>
          <cell r="I15" t="str">
            <v>Yes</v>
          </cell>
          <cell r="J15" t="str">
            <v>Yes</v>
          </cell>
          <cell r="K15" t="str">
            <v>No</v>
          </cell>
          <cell r="L15" t="str">
            <v>N/A</v>
          </cell>
          <cell r="M15" t="str">
            <v>No</v>
          </cell>
          <cell r="N15" t="str">
            <v>Not disclosed.</v>
          </cell>
          <cell r="O15" t="str">
            <v>N/A</v>
          </cell>
          <cell r="P15" t="str">
            <v>N/A</v>
          </cell>
          <cell r="Q15" t="str">
            <v>Yes</v>
          </cell>
          <cell r="R15" t="str">
            <v>No</v>
          </cell>
          <cell r="S15" t="str">
            <v>The company seems to be required to report under the UK Modern Slavery Act, but does not provide a disclosure.</v>
          </cell>
          <cell r="T15" t="str">
            <v>N/A</v>
          </cell>
          <cell r="U15" t="str">
            <v>Yes</v>
          </cell>
          <cell r="V15" t="str">
            <v>No</v>
          </cell>
          <cell r="W15" t="str">
            <v>The company may be required to report under the California Transparency in Supply Chains Act, but does not provide a disclosure.</v>
          </cell>
          <cell r="X15" t="str">
            <v>N/A</v>
          </cell>
          <cell r="Y15" t="str">
            <v>No</v>
          </cell>
          <cell r="Z15" t="str">
            <v>Not disclosed.</v>
          </cell>
          <cell r="AA15" t="str">
            <v>N/A</v>
          </cell>
          <cell r="AB15" t="str">
            <v>No</v>
          </cell>
          <cell r="AC15" t="str">
            <v>N/A</v>
          </cell>
          <cell r="AD15" t="str">
            <v>N/A</v>
          </cell>
          <cell r="AE15" t="str">
            <v>N/A</v>
          </cell>
        </row>
        <row r="16">
          <cell r="A16" t="str">
            <v>SK Hynix Inc.</v>
          </cell>
          <cell r="B16">
            <v>48.557989999999997</v>
          </cell>
          <cell r="C16" t="str">
            <v>South Korea</v>
          </cell>
          <cell r="D16" t="str">
            <v>KR7000660001</v>
          </cell>
          <cell r="E16" t="str">
            <v>Yes</v>
          </cell>
          <cell r="F16">
            <v>2016</v>
          </cell>
          <cell r="G16" t="str">
            <v>No</v>
          </cell>
          <cell r="H16">
            <v>13.615223044608921</v>
          </cell>
          <cell r="I16" t="str">
            <v>Yes</v>
          </cell>
          <cell r="J16" t="str">
            <v>Yes</v>
          </cell>
          <cell r="K16" t="str">
            <v>No</v>
          </cell>
          <cell r="L16" t="str">
            <v>N/A</v>
          </cell>
          <cell r="M16" t="str">
            <v>No</v>
          </cell>
          <cell r="N16" t="str">
            <v>Not disclosed.</v>
          </cell>
          <cell r="O16" t="str">
            <v>N/A</v>
          </cell>
          <cell r="P16" t="str">
            <v>https://www.modernslaveryregistry.org/companies/30106-sk-hynix-uk-limited</v>
          </cell>
          <cell r="Q16" t="str">
            <v>Yes</v>
          </cell>
          <cell r="R16" t="str">
            <v>Yes</v>
          </cell>
          <cell r="S16" t="str">
            <v>The company's most recent UK Modern Slavery Act statement was approved by the board on 20 March 2019. It is a joint UK Modern Slavery Act statement and California Transparency in Supply Chains Act disclosure and is its first published statement.</v>
          </cell>
          <cell r="T16" t="str">
            <v>SK Hynix (approved 20 March 2019), "UK Modern Slavery Act Statement", http://www.skhynix.com/static/filedata/fileDownload.do?seq=566.</v>
          </cell>
          <cell r="U16" t="str">
            <v>Yes</v>
          </cell>
          <cell r="V16" t="str">
            <v>Yes</v>
          </cell>
          <cell r="W16" t="str">
            <v>The company's most recent California Transparency in Supply Chains Act disclosure was approved by the board on 20 March 2019. It is a joint California Transparency in Supply Chains Act disclosure and UK Modern Slavery Act statement and is its first published statement.</v>
          </cell>
          <cell r="X16" t="str">
            <v>SK Hynix (approved 20 March 2019), "UK Modern Slavery Act Statement", http://www.skhynix.com/static/filedata/fileDownload.do?seq=566.</v>
          </cell>
          <cell r="Y16" t="str">
            <v>No</v>
          </cell>
          <cell r="Z16" t="str">
            <v>Not disclosed.</v>
          </cell>
          <cell r="AA16" t="str">
            <v>N/A</v>
          </cell>
          <cell r="AB16" t="str">
            <v>No</v>
          </cell>
          <cell r="AC16" t="str">
            <v>N/A</v>
          </cell>
          <cell r="AD16" t="str">
            <v>N/A</v>
          </cell>
          <cell r="AE16" t="str">
            <v>N/A</v>
          </cell>
        </row>
        <row r="17">
          <cell r="A17" t="str">
            <v>ZTE Corp.</v>
          </cell>
          <cell r="B17">
            <v>19.765650000000001</v>
          </cell>
          <cell r="C17" t="str">
            <v>China</v>
          </cell>
          <cell r="D17" t="str">
            <v>CNE1000004Y2</v>
          </cell>
          <cell r="E17" t="str">
            <v>Yes</v>
          </cell>
          <cell r="F17">
            <v>2020</v>
          </cell>
          <cell r="G17" t="str">
            <v>No</v>
          </cell>
          <cell r="H17" t="str">
            <v>n/a</v>
          </cell>
          <cell r="I17" t="str">
            <v>No (ZTE USA only)</v>
          </cell>
          <cell r="J17" t="str">
            <v>No</v>
          </cell>
          <cell r="K17" t="str">
            <v>No</v>
          </cell>
          <cell r="L17" t="str">
            <v>N/A</v>
          </cell>
          <cell r="M17" t="str">
            <v>No</v>
          </cell>
          <cell r="N17" t="str">
            <v>Not disclosed.</v>
          </cell>
          <cell r="O17" t="str">
            <v>N/A</v>
          </cell>
          <cell r="P17" t="str">
            <v>N/A</v>
          </cell>
          <cell r="Q17" t="str">
            <v>Yes</v>
          </cell>
          <cell r="R17" t="str">
            <v>No</v>
          </cell>
          <cell r="S17" t="str">
            <v>The company seems to be required to report under the UK Modern Slavery Act, but does not provide a disclosure.</v>
          </cell>
          <cell r="T17" t="str">
            <v>N/A</v>
          </cell>
          <cell r="U17" t="str">
            <v>Yes</v>
          </cell>
          <cell r="V17" t="str">
            <v>No</v>
          </cell>
          <cell r="W17" t="str">
            <v>The company may be required to report under the California Transparency in Supply Chains Act, but does not provide a disclosure.</v>
          </cell>
          <cell r="X17" t="str">
            <v>N/A</v>
          </cell>
          <cell r="Y17" t="str">
            <v>No</v>
          </cell>
          <cell r="Z17" t="str">
            <v>Not disclosed.</v>
          </cell>
          <cell r="AA17" t="str">
            <v>N/A</v>
          </cell>
          <cell r="AB17" t="str">
            <v>No</v>
          </cell>
          <cell r="AC17" t="str">
            <v>N/A</v>
          </cell>
          <cell r="AD17" t="str">
            <v>N/A</v>
          </cell>
          <cell r="AE17" t="str">
            <v>N/A</v>
          </cell>
        </row>
        <row r="18">
          <cell r="A18" t="str">
            <v>Arista Networks Inc.</v>
          </cell>
          <cell r="B18">
            <v>20.16262</v>
          </cell>
          <cell r="C18" t="str">
            <v>United States</v>
          </cell>
          <cell r="D18" t="str">
            <v>US0404131064</v>
          </cell>
          <cell r="E18" t="str">
            <v>No</v>
          </cell>
          <cell r="F18">
            <v>2020</v>
          </cell>
          <cell r="G18" t="str">
            <v>No</v>
          </cell>
          <cell r="H18" t="str">
            <v>n/a</v>
          </cell>
          <cell r="I18" t="str">
            <v>Yes</v>
          </cell>
          <cell r="J18" t="str">
            <v>No</v>
          </cell>
          <cell r="K18" t="str">
            <v>No</v>
          </cell>
          <cell r="L18" t="str">
            <v>N/A</v>
          </cell>
          <cell r="M18" t="str">
            <v>No</v>
          </cell>
          <cell r="N18" t="str">
            <v>Not disclosed.</v>
          </cell>
          <cell r="O18" t="str">
            <v>N/A</v>
          </cell>
          <cell r="P18" t="str">
            <v>https://www.modernslaveryregistry.org/companies/19184-arista-networks-inc</v>
          </cell>
          <cell r="Q18" t="str">
            <v>Yes</v>
          </cell>
          <cell r="R18" t="str">
            <v>Yes</v>
          </cell>
          <cell r="S18" t="str">
            <v>In the 'Responsible Supply Chains' section on its website Arista Networks discloses in a section titled 'UK Modern Slavery Act of 2015', that it "compl[ies] with the California Transparency in Supply Chains Act (SB657) and the UK Modern Slavery Act by taking steps to validate the absence of slavery, human trafficking and forced labor in our supply chain," and subsequently outlines some steps taken.</v>
          </cell>
          <cell r="T18" t="str">
            <v xml:space="preserve">Arista Networks (undated), "Responsible Supply Chains", https://www.arista.com/en/company/sustainability. Accessed 25 February 2019. </v>
          </cell>
          <cell r="U18" t="str">
            <v>Yes*</v>
          </cell>
          <cell r="V18" t="str">
            <v>Yes</v>
          </cell>
          <cell r="W18" t="str">
            <v xml:space="preserve">In the 'Responsible Supply Chains' section on its website Arista Networks discloses in a section titled 'UK Modern Slavery Act of 2015' (following a section titled 'California Transparency in Supply Chains Act (SB657)'), that it "compl[ies] with the California Transparency in Supply Chains Act (SB657) and the UK Modern Slavery Act by taking steps to validate the absence of slavery, human trafficking and forced labor in our supply chain," and subsequently outlines some steps taken. </v>
          </cell>
          <cell r="X18" t="str">
            <v xml:space="preserve">Arista Networks (undated), "Sustainability", https://www.arista.com/en/company/sustainability. Accessed 25 February 2019. </v>
          </cell>
          <cell r="Y18" t="str">
            <v>No</v>
          </cell>
          <cell r="Z18" t="str">
            <v>Not disclosed.</v>
          </cell>
          <cell r="AA18" t="str">
            <v>N/A</v>
          </cell>
          <cell r="AB18" t="str">
            <v>No</v>
          </cell>
          <cell r="AC18" t="str">
            <v>N/A</v>
          </cell>
          <cell r="AD18" t="str">
            <v>N/A</v>
          </cell>
          <cell r="AE18" t="str">
            <v>N/A</v>
          </cell>
        </row>
        <row r="19">
          <cell r="A19" t="str">
            <v>Canon Inc.</v>
          </cell>
          <cell r="B19">
            <v>42.976910000000004</v>
          </cell>
          <cell r="C19" t="str">
            <v>Japan</v>
          </cell>
          <cell r="D19" t="str">
            <v>JP3242800005</v>
          </cell>
          <cell r="E19" t="str">
            <v>Yes</v>
          </cell>
          <cell r="F19">
            <v>2016</v>
          </cell>
          <cell r="G19" t="str">
            <v>Sent links</v>
          </cell>
          <cell r="H19">
            <v>14.219843968793759</v>
          </cell>
          <cell r="I19" t="str">
            <v>Yes</v>
          </cell>
          <cell r="J19" t="str">
            <v>Yes</v>
          </cell>
          <cell r="K19" t="str">
            <v>No</v>
          </cell>
          <cell r="L19" t="str">
            <v>N/A</v>
          </cell>
          <cell r="M19" t="str">
            <v>No</v>
          </cell>
          <cell r="N19" t="str">
            <v>Not disclosed.</v>
          </cell>
          <cell r="O19" t="str">
            <v>N/A</v>
          </cell>
          <cell r="P19" t="str">
            <v>Registry: https://www.modernslaveryregistry.org/companies/10346-canon-uk-ltd</v>
          </cell>
          <cell r="Q19" t="str">
            <v>Yes*</v>
          </cell>
          <cell r="R19" t="str">
            <v>Yes (subsidiary)</v>
          </cell>
          <cell r="S19" t="str">
            <v>The company's UK and European subsidiaries have published a statement dated June 2019.</v>
          </cell>
          <cell r="T19" t="str">
            <v>Canon (June 2019), "Canon Europa NV, Canon Europe Ltd and Canon UK Ltd Modern Slavery Act Statement for Year Ended 31 December 2018",  https://canon.ssl.cdn.sdlmedia.com/636976598529590876TU.pdf. Accessed 30 August 2019.</v>
          </cell>
          <cell r="U19" t="str">
            <v>No</v>
          </cell>
          <cell r="V19" t="str">
            <v>N/A</v>
          </cell>
          <cell r="W19" t="str">
            <v>N/A</v>
          </cell>
          <cell r="X19" t="str">
            <v>N/A</v>
          </cell>
          <cell r="Y19" t="str">
            <v>No</v>
          </cell>
          <cell r="Z19" t="str">
            <v>Not disclosed.</v>
          </cell>
          <cell r="AA19" t="str">
            <v>N/A</v>
          </cell>
          <cell r="AB19" t="str">
            <v>No</v>
          </cell>
          <cell r="AC19" t="str">
            <v>N/A</v>
          </cell>
          <cell r="AD19" t="str">
            <v>N/A</v>
          </cell>
          <cell r="AE19" t="str">
            <v>N/A</v>
          </cell>
        </row>
        <row r="20">
          <cell r="A20" t="str">
            <v>Hexagon AB</v>
          </cell>
          <cell r="B20">
            <v>21.49945</v>
          </cell>
          <cell r="C20" t="str">
            <v>Sweden</v>
          </cell>
          <cell r="D20" t="str">
            <v>SE0000103699</v>
          </cell>
          <cell r="E20" t="str">
            <v>Yes</v>
          </cell>
          <cell r="F20">
            <v>2020</v>
          </cell>
          <cell r="G20" t="str">
            <v>No</v>
          </cell>
          <cell r="H20">
            <v>8.4556911382276443</v>
          </cell>
          <cell r="I20" t="str">
            <v>No</v>
          </cell>
          <cell r="J20" t="str">
            <v>Yes</v>
          </cell>
          <cell r="K20" t="str">
            <v>No</v>
          </cell>
          <cell r="L20" t="str">
            <v>N/A</v>
          </cell>
          <cell r="M20" t="str">
            <v>No</v>
          </cell>
          <cell r="N20" t="str">
            <v>Not disclosed.</v>
          </cell>
          <cell r="O20" t="str">
            <v>N/A</v>
          </cell>
          <cell r="P20" t="str">
            <v>Hexagon Metrology Limited (subsidiary), https://www.modernslaveryregistry.org/companies/29769-hexagon-metrology-limited.</v>
          </cell>
          <cell r="Q20" t="str">
            <v>Yes*</v>
          </cell>
          <cell r="R20" t="str">
            <v>Yes (subsidiary)</v>
          </cell>
          <cell r="S20" t="str">
            <v>The company has published one UK Modern Slavery Act statement, dated 1 November 2018.</v>
          </cell>
          <cell r="T20" t="str">
            <v>Hexagon (1 November 2018), "Modern Slavery Statement", https://www.hexagonmi.com/-/media/Files/Hexagon/Hexagon%20MI/Regional%20Downloads/EMEA/CO%20UK/Hexagon-MI-UK-Modern_Slavery_Statement_02112018_en.ashx?la=en-GB&amp;hash=FCAD0C6C96425DF4681F464114DB94FE.</v>
          </cell>
          <cell r="U20" t="str">
            <v>No</v>
          </cell>
          <cell r="V20" t="str">
            <v>N/A</v>
          </cell>
          <cell r="W20" t="str">
            <v>N/A</v>
          </cell>
          <cell r="X20" t="str">
            <v>N/A</v>
          </cell>
          <cell r="Y20" t="str">
            <v>No</v>
          </cell>
          <cell r="Z20" t="str">
            <v>Not disclosed.</v>
          </cell>
          <cell r="AA20" t="str">
            <v>N/A</v>
          </cell>
          <cell r="AB20" t="str">
            <v>No</v>
          </cell>
          <cell r="AC20" t="str">
            <v>N/A</v>
          </cell>
          <cell r="AD20" t="str">
            <v>N/A</v>
          </cell>
          <cell r="AE20" t="str">
            <v>N/A</v>
          </cell>
        </row>
        <row r="21">
          <cell r="A21" t="str">
            <v>Hitachi Ltd.</v>
          </cell>
          <cell r="B21">
            <v>38.280680000000004</v>
          </cell>
          <cell r="C21" t="str">
            <v>Japan</v>
          </cell>
          <cell r="D21" t="str">
            <v>JP3788600009</v>
          </cell>
          <cell r="E21" t="str">
            <v>Yes</v>
          </cell>
          <cell r="F21">
            <v>2016</v>
          </cell>
          <cell r="G21" t="str">
            <v>Yes</v>
          </cell>
          <cell r="H21">
            <v>26.781856371274255</v>
          </cell>
          <cell r="I21" t="str">
            <v>No</v>
          </cell>
          <cell r="J21" t="str">
            <v>Yes</v>
          </cell>
          <cell r="K21" t="str">
            <v>No</v>
          </cell>
          <cell r="L21" t="str">
            <v>N/A</v>
          </cell>
          <cell r="M21" t="str">
            <v>No</v>
          </cell>
          <cell r="N21" t="str">
            <v>Not disclosed.</v>
          </cell>
          <cell r="O21" t="str">
            <v>N/A</v>
          </cell>
          <cell r="P21" t="str">
            <v>Registry: http://www.modernslaveryregistry.org/companies/7565-hitachi-europe-limited</v>
          </cell>
          <cell r="Q21" t="str">
            <v>Yes*</v>
          </cell>
          <cell r="R21" t="str">
            <v>Yes (subsidiary)</v>
          </cell>
          <cell r="S21" t="str">
            <v xml:space="preserve">The company's European subsidiary has published a statement dated August 2019. </v>
          </cell>
          <cell r="T21" t="str">
            <v xml:space="preserve">Hitachi Europe Limited, "Modern Slavery Act Transparency Statement," https://www.hitachi.eu/en-gb/modern-slavery-act. Accessed 15 October 2019. </v>
          </cell>
          <cell r="U21" t="str">
            <v>No</v>
          </cell>
          <cell r="V21" t="str">
            <v>N/A</v>
          </cell>
          <cell r="W21" t="str">
            <v>N/A</v>
          </cell>
          <cell r="X21" t="str">
            <v>N/A</v>
          </cell>
          <cell r="Y21" t="str">
            <v>No</v>
          </cell>
          <cell r="Z21" t="str">
            <v>Not disclosed.</v>
          </cell>
          <cell r="AA21" t="str">
            <v>N/A</v>
          </cell>
          <cell r="AB21" t="str">
            <v>No</v>
          </cell>
          <cell r="AC21" t="str">
            <v>N/A</v>
          </cell>
          <cell r="AD21" t="str">
            <v>N/A</v>
          </cell>
          <cell r="AE21" t="str">
            <v>N/A</v>
          </cell>
        </row>
        <row r="22">
          <cell r="A22" t="str">
            <v>Keyence Corp.</v>
          </cell>
          <cell r="B22">
            <v>73.72563000000001</v>
          </cell>
          <cell r="C22" t="str">
            <v>Japan</v>
          </cell>
          <cell r="D22" t="str">
            <v>JP3236200006</v>
          </cell>
          <cell r="E22" t="str">
            <v>No</v>
          </cell>
          <cell r="F22">
            <v>2016</v>
          </cell>
          <cell r="G22" t="str">
            <v>No</v>
          </cell>
          <cell r="H22">
            <v>5.6126225245049</v>
          </cell>
          <cell r="I22" t="str">
            <v>No</v>
          </cell>
          <cell r="J22" t="str">
            <v>Yes</v>
          </cell>
          <cell r="K22" t="str">
            <v>No</v>
          </cell>
          <cell r="L22" t="str">
            <v>N/A</v>
          </cell>
          <cell r="M22" t="str">
            <v>No</v>
          </cell>
          <cell r="N22" t="str">
            <v>Not disclosed.</v>
          </cell>
          <cell r="O22" t="str">
            <v>N/A</v>
          </cell>
          <cell r="P22" t="str">
            <v>http://www.modernslaveryregistry.org/companies/18367-keyence-corporation</v>
          </cell>
          <cell r="Q22" t="str">
            <v>Yes*</v>
          </cell>
          <cell r="R22" t="str">
            <v>Yes</v>
          </cell>
          <cell r="S22" t="str">
            <v xml:space="preserve">The company has published a statement dated April 2019. 
Keyence has published two statements which are listed on the Modern Slavery Registry. </v>
          </cell>
          <cell r="T22" t="str">
            <v>Keyence (April 2019), "Slavery and Human Trafficking Statement FY2018", https://www.keyence.co.uk/about-us/corporate/compliance.jsp, p. 2. Accessed 2 August 2019. 
Modern Slavery Registry, "Keyence Corporation", http://www.modernslaveryregistry.org/companies/18367-keyence-corporation. Accessed 8 August 2019.</v>
          </cell>
          <cell r="U22" t="str">
            <v>No</v>
          </cell>
          <cell r="V22" t="str">
            <v>N/A</v>
          </cell>
          <cell r="W22" t="str">
            <v>N/A</v>
          </cell>
          <cell r="X22" t="str">
            <v>N/A</v>
          </cell>
          <cell r="Y22" t="str">
            <v>No</v>
          </cell>
          <cell r="Z22" t="str">
            <v>Not disclosed.</v>
          </cell>
          <cell r="AA22" t="str">
            <v>N/A</v>
          </cell>
          <cell r="AB22" t="str">
            <v>No</v>
          </cell>
          <cell r="AC22" t="str">
            <v>N/A</v>
          </cell>
          <cell r="AD22" t="str">
            <v>N/A</v>
          </cell>
          <cell r="AE22" t="str">
            <v>N/A</v>
          </cell>
        </row>
        <row r="23">
          <cell r="A23" t="str">
            <v>LG Electronics Inc.</v>
          </cell>
          <cell r="B23">
            <v>16.31625</v>
          </cell>
          <cell r="C23" t="str">
            <v>South Korea</v>
          </cell>
          <cell r="D23" t="str">
            <v>KR7066570003</v>
          </cell>
          <cell r="E23" t="str">
            <v>Yes</v>
          </cell>
          <cell r="F23">
            <v>2020</v>
          </cell>
          <cell r="G23" t="str">
            <v>No</v>
          </cell>
          <cell r="H23" t="str">
            <v>n/a</v>
          </cell>
          <cell r="I23" t="str">
            <v>Yes</v>
          </cell>
          <cell r="J23" t="str">
            <v>No</v>
          </cell>
          <cell r="K23" t="str">
            <v>Yes</v>
          </cell>
          <cell r="L23" t="str">
            <v>No</v>
          </cell>
          <cell r="M23" t="str">
            <v>No</v>
          </cell>
          <cell r="N23" t="str">
            <v>LG Electronics discloses: "[w]e intend to introduce CSR performance indicators to our quarterly assessment of existing suppliers and to offer incentives to suppliers who have shown excellent performance in the CSR area." It does not disclose a target timeline.
The company does not report progress against previous targets.</v>
          </cell>
          <cell r="O23" t="str">
            <v>LG Electronics (undated), "CSR in Supply Chain", https://www.lg.com/global/sustainability/business-partner/csr-in-supply-chain. Accessed 18 October 2019.</v>
          </cell>
          <cell r="P23" t="str">
            <v>https://www.modernslaveryregistry.org/companies/10516-lg-electronics-u-k-ltd</v>
          </cell>
          <cell r="Q23" t="str">
            <v>Yes*</v>
          </cell>
          <cell r="R23" t="str">
            <v>Yes (subsidiary)</v>
          </cell>
          <cell r="S23" t="str">
            <v xml:space="preserve">LG Electronics UK Ltd.'s (subsidiary) "Modern Slavery Act - Anti Slavery and Human Trafficking Statement" is undated. </v>
          </cell>
          <cell r="T23" t="str">
            <v>LG Electronics UK Ltd. (undated), "Modern Slavery Act - Anti Slavery and Human Trafficking Statement for LG Electronics", https://www.lg.com/uk/support/slavery-act-statement. Accessed 18 October 2019.</v>
          </cell>
          <cell r="U23" t="str">
            <v>No</v>
          </cell>
          <cell r="V23" t="str">
            <v>N/A</v>
          </cell>
          <cell r="W23" t="str">
            <v>N/A</v>
          </cell>
          <cell r="X23" t="str">
            <v>N/A</v>
          </cell>
          <cell r="Y23" t="str">
            <v>No</v>
          </cell>
          <cell r="Z23" t="str">
            <v>Not disclosed.</v>
          </cell>
          <cell r="AA23" t="str">
            <v>N/A</v>
          </cell>
          <cell r="AB23" t="str">
            <v>No</v>
          </cell>
          <cell r="AC23" t="str">
            <v>N/A</v>
          </cell>
          <cell r="AD23" t="str">
            <v>N/A</v>
          </cell>
          <cell r="AE23" t="str">
            <v>N/A</v>
          </cell>
        </row>
        <row r="24">
          <cell r="A24" t="str">
            <v>Nintendo Co. Ltd.</v>
          </cell>
          <cell r="B24">
            <v>52.738309999999998</v>
          </cell>
          <cell r="C24" t="str">
            <v>Japan</v>
          </cell>
          <cell r="D24" t="str">
            <v>JP3756600007</v>
          </cell>
          <cell r="E24" t="str">
            <v>Yes</v>
          </cell>
          <cell r="F24">
            <v>2018</v>
          </cell>
          <cell r="G24" t="str">
            <v>Yes</v>
          </cell>
          <cell r="H24">
            <v>22.718543708741752</v>
          </cell>
          <cell r="I24" t="str">
            <v>No</v>
          </cell>
          <cell r="J24" t="str">
            <v>Yes</v>
          </cell>
          <cell r="K24" t="str">
            <v>No</v>
          </cell>
          <cell r="L24" t="str">
            <v>N/A</v>
          </cell>
          <cell r="M24" t="str">
            <v>No</v>
          </cell>
          <cell r="N24" t="str">
            <v>Not disclosed.</v>
          </cell>
          <cell r="O24" t="str">
            <v>N/A</v>
          </cell>
          <cell r="P24" t="str">
            <v>https://www.modernslaveryregistry.org/companies/7915-nintendo-co-ltd</v>
          </cell>
          <cell r="Q24" t="str">
            <v>Yes*</v>
          </cell>
          <cell r="R24" t="str">
            <v>Yes</v>
          </cell>
          <cell r="S24" t="str">
            <v>Nintendo's most recent Modern Slavery Transparency Statement was reviewed and approved by the board of directors in September 2019. It is its third published statement.</v>
          </cell>
          <cell r="T24" t="str">
            <v>Nintendo (September 2019), "Modern Slavery Transparency Statement", https://www.nintendo.co.jp/csr/pdf/ModernSlaveryTransparencyStatement_en.pdf.</v>
          </cell>
          <cell r="U24" t="str">
            <v>No</v>
          </cell>
          <cell r="V24" t="str">
            <v>N/A</v>
          </cell>
          <cell r="W24" t="str">
            <v>N/A</v>
          </cell>
          <cell r="X24" t="str">
            <v>N/A</v>
          </cell>
          <cell r="Y24" t="str">
            <v>No</v>
          </cell>
          <cell r="Z24" t="str">
            <v>Not disclosed.</v>
          </cell>
          <cell r="AA24" t="str">
            <v>N/A</v>
          </cell>
          <cell r="AB24" t="str">
            <v>No</v>
          </cell>
          <cell r="AC24" t="str">
            <v>N/A</v>
          </cell>
          <cell r="AD24" t="str">
            <v>N/A</v>
          </cell>
          <cell r="AE24" t="str">
            <v>N/A</v>
          </cell>
        </row>
        <row r="25">
          <cell r="A25" t="str">
            <v>NVIDIA Corp.</v>
          </cell>
          <cell r="B25">
            <v>148.95479999999998</v>
          </cell>
          <cell r="C25" t="str">
            <v>United States</v>
          </cell>
          <cell r="D25" t="str">
            <v>US67066G1040</v>
          </cell>
          <cell r="E25" t="str">
            <v>No</v>
          </cell>
          <cell r="F25">
            <v>2018</v>
          </cell>
          <cell r="G25" t="str">
            <v>Yes</v>
          </cell>
          <cell r="H25">
            <v>30.947689537907578</v>
          </cell>
          <cell r="I25" t="str">
            <v>Yes</v>
          </cell>
          <cell r="J25" t="str">
            <v>Yes</v>
          </cell>
          <cell r="K25" t="str">
            <v>Yes</v>
          </cell>
          <cell r="L25" t="str">
            <v>Yes</v>
          </cell>
          <cell r="M25" t="str">
            <v>Yes</v>
          </cell>
          <cell r="N25" t="str">
            <v>NVIDIA reports on its performance in relation to its 2019 targets which included retaining its Full Member status with the RBA, working with high-risk suppliers to improve their compliance with RBA standards, and ranking its "active suppliers" on their conformance with the RBA Code of Conduct which includes provisions on forced labor. Its 2020 targets include the same goals mentioned above. [It does not disclose additional new targets for 2020.]</v>
          </cell>
          <cell r="O25" t="str">
            <v>NVIDIA (2019), "NVIDIA Corporate Social Responsibility Report", https://s22.q4cdn.com/364334381/files/doc_downloads/governance_documents/2019/FY2019-NVIDIA-CSR-Social-Responsibility.pdf, pp. 52-55.</v>
          </cell>
          <cell r="P25" t="str">
            <v>https://www.modernslaveryregistry.org/companies/10410-nvidia-limited</v>
          </cell>
          <cell r="Q25" t="str">
            <v>Yes*</v>
          </cell>
          <cell r="R25" t="str">
            <v>Yes</v>
          </cell>
          <cell r="S25" t="str">
            <v>NVIDIA's most recent UK Modern Slavery Act statement was approved by its board of directors on 27 July 2018. It is its second published Modern Slavery Act statement.</v>
          </cell>
          <cell r="T25" t="str">
            <v>NVIDIA (2018), "Slavery and Human Trafficking Statement", https://www.nvidia.com/content/dam/en-zz/Solutions/about-us/documents/NVIDIA%20Slavery%20and%20Human%20Trafficking%20Statement%202018.pdf.</v>
          </cell>
          <cell r="U25" t="str">
            <v>No</v>
          </cell>
          <cell r="V25" t="str">
            <v>N/A</v>
          </cell>
          <cell r="W25" t="str">
            <v>N/A</v>
          </cell>
          <cell r="X25" t="str">
            <v>N/A</v>
          </cell>
          <cell r="Y25" t="str">
            <v>No</v>
          </cell>
          <cell r="Z25" t="str">
            <v>Not disclosed.</v>
          </cell>
          <cell r="AA25" t="str">
            <v>N/A</v>
          </cell>
          <cell r="AB25" t="str">
            <v>No</v>
          </cell>
          <cell r="AC25" t="str">
            <v>N/A</v>
          </cell>
          <cell r="AD25" t="str">
            <v>N/A</v>
          </cell>
          <cell r="AE25" t="str">
            <v>N/A</v>
          </cell>
        </row>
        <row r="26">
          <cell r="A26" t="str">
            <v>Qualcomm Inc.</v>
          </cell>
          <cell r="B26">
            <v>101.0348</v>
          </cell>
          <cell r="C26" t="str">
            <v>United States</v>
          </cell>
          <cell r="D26" t="str">
            <v>US7475251036</v>
          </cell>
          <cell r="E26" t="str">
            <v>Yes</v>
          </cell>
          <cell r="F26">
            <v>2016</v>
          </cell>
          <cell r="G26" t="str">
            <v>Yes</v>
          </cell>
          <cell r="H26">
            <v>36.363272654530896</v>
          </cell>
          <cell r="I26" t="str">
            <v>Yes</v>
          </cell>
          <cell r="J26" t="str">
            <v>Yes</v>
          </cell>
          <cell r="K26" t="str">
            <v>No</v>
          </cell>
          <cell r="L26" t="str">
            <v>N/A</v>
          </cell>
          <cell r="M26" t="str">
            <v>No</v>
          </cell>
          <cell r="N26" t="str">
            <v>Not disclosed.</v>
          </cell>
          <cell r="O26" t="str">
            <v>N/A</v>
          </cell>
          <cell r="P26" t="str">
            <v>Registry: http://www.modernslaveryregistry.org/companies/8940-qualcomm-incorporated</v>
          </cell>
          <cell r="Q26" t="str">
            <v>Yes*</v>
          </cell>
          <cell r="R26" t="str">
            <v>Yes</v>
          </cell>
          <cell r="S26" t="str">
            <v xml:space="preserve">The company has published a statement dated 2019, which covers financial years 2017 and 2018. </v>
          </cell>
          <cell r="T26" t="str">
            <v xml:space="preserve">Qualcomm (2019), "Anti-slavery and human trafficking statement", https://www.qualcomm.com/media/documents/files/qualcomm-anti-slavery-and-human-trafficking-statement.pdf. Accessed 27 August 2019. </v>
          </cell>
          <cell r="U26" t="str">
            <v>No</v>
          </cell>
          <cell r="V26" t="str">
            <v>N/A</v>
          </cell>
          <cell r="W26" t="str">
            <v>N/A</v>
          </cell>
          <cell r="X26" t="str">
            <v>N/A</v>
          </cell>
          <cell r="Y26" t="str">
            <v>No</v>
          </cell>
          <cell r="Z26" t="str">
            <v>Not disclosed.</v>
          </cell>
          <cell r="AA26" t="str">
            <v>N/A</v>
          </cell>
          <cell r="AB26" t="str">
            <v>No</v>
          </cell>
          <cell r="AC26" t="str">
            <v>N/A</v>
          </cell>
          <cell r="AD26" t="str">
            <v>N/A</v>
          </cell>
          <cell r="AE26" t="str">
            <v>N/A</v>
          </cell>
        </row>
        <row r="27">
          <cell r="A27" t="str">
            <v>Samsung Electronics Co. Ltd.</v>
          </cell>
          <cell r="B27">
            <v>309.60737999999998</v>
          </cell>
          <cell r="C27" t="str">
            <v>South Korea</v>
          </cell>
          <cell r="D27" t="str">
            <v>KR7005930003</v>
          </cell>
          <cell r="E27" t="str">
            <v>Yes</v>
          </cell>
          <cell r="F27">
            <v>2016</v>
          </cell>
          <cell r="G27" t="str">
            <v>Yes</v>
          </cell>
          <cell r="H27">
            <v>69.123824764953</v>
          </cell>
          <cell r="I27" t="str">
            <v>Yes</v>
          </cell>
          <cell r="J27" t="str">
            <v>Yes</v>
          </cell>
          <cell r="K27" t="str">
            <v>No</v>
          </cell>
          <cell r="L27" t="str">
            <v>N/A</v>
          </cell>
          <cell r="M27" t="str">
            <v>No</v>
          </cell>
          <cell r="N27" t="str">
            <v>Not disclosed.</v>
          </cell>
          <cell r="O27" t="str">
            <v>N/A</v>
          </cell>
          <cell r="P27" t="str">
            <v>Registry: http://www.modernslaveryregistry.org/companies/9094-samsung-electronics-uk-limited</v>
          </cell>
          <cell r="Q27" t="str">
            <v>Yes*</v>
          </cell>
          <cell r="R27" t="str">
            <v>Yes (subsidiary)</v>
          </cell>
          <cell r="S27" t="str">
            <v xml:space="preserve">The company's UK subsidiary has published a statement (which refers to group level policies and activities) dated June 2019. </v>
          </cell>
          <cell r="T27" t="str">
            <v xml:space="preserve">Samsung (2019), "Modern Slavery Act Statement 2018", https://images.samsung.com/is/content/samsung/p5/uk/pdf/SEUK_Modern_Slavery_Statement_2018_Signed_0407.pdf. Accessed 12 September 2019. </v>
          </cell>
          <cell r="U27" t="str">
            <v>No</v>
          </cell>
          <cell r="V27" t="str">
            <v>N/A</v>
          </cell>
          <cell r="W27" t="str">
            <v>N/A</v>
          </cell>
          <cell r="X27" t="str">
            <v>N/A</v>
          </cell>
          <cell r="Y27" t="str">
            <v>No</v>
          </cell>
          <cell r="Z27" t="str">
            <v>Not disclosed.</v>
          </cell>
          <cell r="AA27" t="str">
            <v>N/A</v>
          </cell>
          <cell r="AB27" t="str">
            <v>No</v>
          </cell>
          <cell r="AC27" t="str">
            <v>N/A</v>
          </cell>
          <cell r="AD27" t="str">
            <v>N/A</v>
          </cell>
          <cell r="AE27" t="str">
            <v>N/A</v>
          </cell>
        </row>
        <row r="28">
          <cell r="A28" t="str">
            <v>Sharp Corp.</v>
          </cell>
          <cell r="B28">
            <v>18.637360000000001</v>
          </cell>
          <cell r="C28" t="str">
            <v>Japan</v>
          </cell>
          <cell r="D28" t="str">
            <v>JP3359600008</v>
          </cell>
          <cell r="E28" t="str">
            <v>Yes</v>
          </cell>
          <cell r="F28">
            <v>2020</v>
          </cell>
          <cell r="G28" t="str">
            <v>No</v>
          </cell>
          <cell r="H28" t="str">
            <v>n/a</v>
          </cell>
          <cell r="I28" t="str">
            <v>No</v>
          </cell>
          <cell r="J28" t="str">
            <v>No</v>
          </cell>
          <cell r="K28" t="str">
            <v>No</v>
          </cell>
          <cell r="L28" t="str">
            <v>N/A</v>
          </cell>
          <cell r="M28" t="str">
            <v>No</v>
          </cell>
          <cell r="N28" t="str">
            <v>Not disclosed.</v>
          </cell>
          <cell r="O28" t="str">
            <v>N/A</v>
          </cell>
          <cell r="P28" t="str">
            <v>Registry: http://www.modernslaveryregistry.org/companies/8178-sharp-electronics-europe-limited</v>
          </cell>
          <cell r="Q28" t="str">
            <v>Yes*</v>
          </cell>
          <cell r="R28" t="str">
            <v>Yes (subsidiary)</v>
          </cell>
          <cell r="S28" t="str">
            <v xml:space="preserve">The company's European subsidiary has published a statement dated March 2019. </v>
          </cell>
          <cell r="T28" t="str">
            <v xml:space="preserve">Sharp (March 2019), "Modern Slavery Act Transparency Statement," https://www.sharp.co.uk/cps/rde/xchg/gb/hs.xsl/-/html/anti-slavery-and-human-trafficking-statement.htm. Accessed 4 October 2019. </v>
          </cell>
          <cell r="U28" t="str">
            <v>No</v>
          </cell>
          <cell r="V28" t="str">
            <v>N/A</v>
          </cell>
          <cell r="W28" t="str">
            <v>N/A</v>
          </cell>
          <cell r="X28" t="str">
            <v>N/A</v>
          </cell>
          <cell r="Y28" t="str">
            <v>No</v>
          </cell>
          <cell r="Z28" t="str">
            <v>Not disclosed.</v>
          </cell>
          <cell r="AA28" t="str">
            <v>N/A</v>
          </cell>
          <cell r="AB28" t="str">
            <v>No</v>
          </cell>
          <cell r="AC28" t="str">
            <v>N/A</v>
          </cell>
          <cell r="AD28" t="str">
            <v>N/A</v>
          </cell>
          <cell r="AE28" t="str">
            <v>N/A</v>
          </cell>
        </row>
        <row r="29">
          <cell r="A29" t="str">
            <v>Sony Corp.</v>
          </cell>
          <cell r="B29">
            <v>60.285470000000004</v>
          </cell>
          <cell r="C29" t="str">
            <v>Japan</v>
          </cell>
          <cell r="D29" t="str">
            <v>JP3435000009</v>
          </cell>
          <cell r="E29" t="str">
            <v>Yes</v>
          </cell>
          <cell r="F29">
            <v>2020</v>
          </cell>
          <cell r="G29" t="str">
            <v>Sent links</v>
          </cell>
          <cell r="H29">
            <v>36.243248649729942</v>
          </cell>
          <cell r="I29" t="str">
            <v>Yes</v>
          </cell>
          <cell r="J29" t="str">
            <v>Yes</v>
          </cell>
          <cell r="K29" t="str">
            <v>No</v>
          </cell>
          <cell r="L29" t="str">
            <v>N/A</v>
          </cell>
          <cell r="M29" t="str">
            <v>No</v>
          </cell>
          <cell r="N29" t="str">
            <v>Not disclosed.</v>
          </cell>
          <cell r="O29" t="str">
            <v>N/A</v>
          </cell>
          <cell r="P29" t="str">
            <v>Registry: http://www.modernslaveryregistry.org/companies/8217-sony-group</v>
          </cell>
          <cell r="Q29" t="str">
            <v>Yes*</v>
          </cell>
          <cell r="R29" t="str">
            <v>Yes</v>
          </cell>
          <cell r="S29" t="str">
            <v xml:space="preserve">The company has published a statement dated September 2019. </v>
          </cell>
          <cell r="T29" t="str">
            <v xml:space="preserve">Sony (September 2019), "Sony Group Statement on UK Modern Slavery Act", https://www.sony.net/SonyInfo/csr/library/msa/sis4ug000000k11n-att/MSA_2019.pdf. Accessed 2 October 2019. </v>
          </cell>
          <cell r="U29" t="str">
            <v>No</v>
          </cell>
          <cell r="V29" t="str">
            <v>N/A</v>
          </cell>
          <cell r="W29" t="str">
            <v>N/A</v>
          </cell>
          <cell r="X29" t="str">
            <v>N/A</v>
          </cell>
          <cell r="Y29" t="str">
            <v>No</v>
          </cell>
          <cell r="Z29" t="str">
            <v>Not disclosed.</v>
          </cell>
          <cell r="AA29" t="str">
            <v>N/A</v>
          </cell>
          <cell r="AB29" t="str">
            <v>No</v>
          </cell>
          <cell r="AC29" t="str">
            <v>N/A</v>
          </cell>
          <cell r="AD29" t="str">
            <v>N/A</v>
          </cell>
          <cell r="AE29" t="str">
            <v>N/A</v>
          </cell>
        </row>
        <row r="30">
          <cell r="A30" t="str">
            <v>Telefonaktiebolaget LM Ericsson (publ)</v>
          </cell>
          <cell r="B30">
            <v>21.12416</v>
          </cell>
          <cell r="C30" t="str">
            <v>Sweden</v>
          </cell>
          <cell r="D30" t="str">
            <v>SE0000108656</v>
          </cell>
          <cell r="E30" t="str">
            <v>Yes</v>
          </cell>
          <cell r="F30">
            <v>2016</v>
          </cell>
          <cell r="G30" t="str">
            <v>Yes</v>
          </cell>
          <cell r="H30">
            <v>54.813962792558506</v>
          </cell>
          <cell r="I30" t="str">
            <v>Yes</v>
          </cell>
          <cell r="J30" t="str">
            <v>Yes</v>
          </cell>
          <cell r="K30" t="str">
            <v>Yes</v>
          </cell>
          <cell r="L30" t="str">
            <v>Yes</v>
          </cell>
          <cell r="M30" t="str">
            <v>No</v>
          </cell>
          <cell r="N30" t="str">
            <v>Ericsson discloses a target that it will address risk assessments for 100% of its top 90% of supplier spend by 2020. It discloses that its risk assessment covers covers forced labor risks.  
However, it does not disclose how it performed on its previous targets.</v>
          </cell>
          <cell r="O30" t="str">
            <v xml:space="preserve">*Ericsson (2018) "Sustainability and Corporate Responsibility Report", https://www.ericsson.com/495ba6/assets/local/about-ericsson/sustainability-and-corporate-responsibility/documents/2018/sustainability-and-corporate-responsibility-report-2018.pdf, p. 171.
*Ericsson (26 February 2019) "Modern Slavery and Human Trafficking Statement", https://www.ericsson.com/493221/assets/local/about-ericsson/sustainability-and-corporate-responsibility/documents/2018/ericsson_statement_on_modern_slavery_2018.pdf p. 4. </v>
          </cell>
          <cell r="P30" t="str">
            <v>https://www.modernslaveryregistry.org/companies/23980-telefonaktiebolaget-lm-ericsson</v>
          </cell>
          <cell r="Q30" t="str">
            <v>Yes*</v>
          </cell>
          <cell r="R30" t="str">
            <v>Yes</v>
          </cell>
          <cell r="S30" t="str">
            <v>Ericsson's most recent UK Modern Slavery Act disclosure was approved by the Board of Director on 26 February 2019 and it is its second published statement.</v>
          </cell>
          <cell r="T30" t="str">
            <v>Ericsson (26 February 2019) "Modern Slavery and Human Trafficking Statement", https://www.ericsson.com/493221/assets/local/about-ericsson/sustainability-and-corporate-responsibility/documents/2018/ericsson_statement_on_modern_slavery_2018.pdf.</v>
          </cell>
          <cell r="U30" t="str">
            <v>No</v>
          </cell>
          <cell r="V30" t="str">
            <v>N/A</v>
          </cell>
          <cell r="W30" t="str">
            <v>N/A</v>
          </cell>
          <cell r="X30" t="str">
            <v>N/A</v>
          </cell>
          <cell r="Y30" t="str">
            <v>No</v>
          </cell>
          <cell r="Z30" t="str">
            <v>Not disclosed.</v>
          </cell>
          <cell r="AA30" t="str">
            <v>N/A</v>
          </cell>
          <cell r="AB30" t="str">
            <v>No</v>
          </cell>
          <cell r="AC30" t="str">
            <v>N/A</v>
          </cell>
          <cell r="AD30" t="str">
            <v>N/A</v>
          </cell>
          <cell r="AE30" t="str">
            <v>N/A</v>
          </cell>
        </row>
        <row r="31">
          <cell r="A31" t="str">
            <v>Tokyo Electron Ltd.</v>
          </cell>
          <cell r="B31">
            <v>30.728830000000002</v>
          </cell>
          <cell r="C31" t="str">
            <v>Japan</v>
          </cell>
          <cell r="D31" t="str">
            <v>JP3571400005</v>
          </cell>
          <cell r="E31" t="str">
            <v>Yes</v>
          </cell>
          <cell r="F31">
            <v>2018</v>
          </cell>
          <cell r="G31" t="str">
            <v>Yes</v>
          </cell>
          <cell r="H31">
            <v>15.804660932186435</v>
          </cell>
          <cell r="I31" t="str">
            <v>Yes</v>
          </cell>
          <cell r="J31" t="str">
            <v>Yes</v>
          </cell>
          <cell r="K31" t="str">
            <v>Yes</v>
          </cell>
          <cell r="L31" t="str">
            <v>No</v>
          </cell>
          <cell r="M31" t="str">
            <v>No</v>
          </cell>
          <cell r="N31" t="str">
            <v>The company discloses that it "will build and operate" a human rights impact assessment. It also states that it "will build" a remediation process. These targets are not timebound.
[On its Identifying Material Issues page, Tokyo Electron discloses targets for 2019 and 2020 and reports on how it has performed as against its 2019 targets that includes supply chain management and assessing suppliers. Its target was to implement supply chain CSR assessments for 80% or more of suppliers (procurement volume basis) and the outcome was that it assessed key suppliers accounting for more than 80% of its procurement spend. Its 2020 supply chain management goal is the same as its 2019 supply chain management goal. However, it is unclear whether its "supply chain CSR assessments" include forced labor risks.]
The company does not report progress against previous targets.</v>
          </cell>
          <cell r="O31" t="str">
            <v>*Tokyo Electron (undated), "Identifying Material Issues", https://www.tel.com/csr/materiality/. Accessed 12 September 2019.
*Tokyo Electron (undated), "TEL's CSR", https://www.tel.com/csr/telcsr/. Accessed 12 September 2019.
*Tokyo Electron (undated), "Related Policy", https://www.tel.com/csr/related-policy/. Accessed 12 September 2019.
*Tokyo Electron (undated), "Related Policy", https://www.tel.com/csr/related-policy/. Accessed 12 September 2019.</v>
          </cell>
          <cell r="P31" t="str">
            <v>https://www.modernslaveryregistry.org/companies/28662-tokyo-electron-europe-limited</v>
          </cell>
          <cell r="Q31" t="str">
            <v>Yes*</v>
          </cell>
          <cell r="R31" t="str">
            <v>Yes (subsidiary)</v>
          </cell>
          <cell r="S31" t="str">
            <v>The most recent UK Modern Slavery Act statement published by Tokyo Electron Europe Limited, a subsidiary of Tokyo Electron, was approved on 30 June 2018 and is its only published statement.</v>
          </cell>
          <cell r="T31" t="str">
            <v>*Tokyo Electron Europe Limited (30 June 2018), "Human Rights Transparency Statement", https://www.tel.com/csr/cms-file/MSA_Statement.pdf.</v>
          </cell>
          <cell r="U31" t="str">
            <v>No</v>
          </cell>
          <cell r="V31" t="str">
            <v>N/A</v>
          </cell>
          <cell r="W31" t="str">
            <v>N/A</v>
          </cell>
          <cell r="X31" t="str">
            <v>N/A</v>
          </cell>
          <cell r="Y31" t="str">
            <v>No</v>
          </cell>
          <cell r="Z31" t="str">
            <v>Not disclosed.</v>
          </cell>
          <cell r="AA31" t="str">
            <v>*Tokyo Electron (July 2018), "Tokyo Electron Sustainability Report 2018", https://www.tel.com/csr/report/cms-file/sr2018_all_e.pdf.</v>
          </cell>
          <cell r="AB31" t="str">
            <v>No</v>
          </cell>
          <cell r="AC31" t="str">
            <v>N/A</v>
          </cell>
          <cell r="AD31" t="str">
            <v>N/A</v>
          </cell>
          <cell r="AE31" t="str">
            <v>N/A</v>
          </cell>
        </row>
        <row r="32">
          <cell r="A32" t="str">
            <v>Amazon.com Inc.</v>
          </cell>
          <cell r="B32">
            <v>805.48924</v>
          </cell>
          <cell r="C32" t="str">
            <v>United States</v>
          </cell>
          <cell r="D32" t="str">
            <v>US0231351067</v>
          </cell>
          <cell r="E32" t="str">
            <v>No</v>
          </cell>
          <cell r="F32">
            <v>2018</v>
          </cell>
          <cell r="G32" t="str">
            <v>Sent links</v>
          </cell>
          <cell r="H32">
            <v>43.265653130626127</v>
          </cell>
          <cell r="I32" t="str">
            <v>Yes</v>
          </cell>
          <cell r="J32" t="str">
            <v>Yes</v>
          </cell>
          <cell r="K32" t="str">
            <v>Yes</v>
          </cell>
          <cell r="L32" t="str">
            <v>Yes</v>
          </cell>
          <cell r="M32" t="str">
            <v>No</v>
          </cell>
          <cell r="N32" t="str">
            <v>Amazon discloses that "in 2020, [it] will train employees across [its entire global operations network" on identifying indicators of modern slavery and reporting concerns to authorities (while taking a "victims first" approach).
It further notes that it aims to train 100% of its drivers on the Truckers Against Trafficking curriculum by 2020 (thus enabling truck drivers to recognise signs of modern slavery and responding appropriately).
The company does not report progress against previous targets.
[The company publishes "key commitments" that include "Freely chosen employment
All work should be voluntary; no worker should have to pay for a job." However, no further details or timelines are disclosed.]</v>
          </cell>
          <cell r="O32" t="str">
            <v xml:space="preserve">* Amazon, "Training on human trafficking," https://sustainability.aboutamazon.com/social-responsibility/training-on-human-trafficking. Accessed 4 February 2020. 
* Amazon, "Key commitments," https://sustainability.aboutamazon.com/social-responsibility#section-nav-id-1. Accessed 4 February 2020. </v>
          </cell>
          <cell r="P32" t="str">
            <v>Registry: http://www.modernslaveryregistry.org/companies/10087-amazon-amazon-com-inc</v>
          </cell>
          <cell r="Q32" t="str">
            <v>Yes*</v>
          </cell>
          <cell r="R32" t="str">
            <v>Yes</v>
          </cell>
          <cell r="S32" t="str">
            <v xml:space="preserve">The company has published a statement, which was released in 2019 but is undated. </v>
          </cell>
          <cell r="T32" t="str">
            <v xml:space="preserve">Amazon (2019), "Modern Day Slavery Statement", https://www.amazon.co.uk/gp/help/customer/display.html?ie=UTF8&amp;nodeId=202151760&amp;ref_=help_search_1. Accessed 2 September 2019. </v>
          </cell>
          <cell r="U32" t="str">
            <v>Yes</v>
          </cell>
          <cell r="V32" t="str">
            <v>Yes</v>
          </cell>
          <cell r="W32" t="str">
            <v xml:space="preserve">The company has published a statement, which is undated. </v>
          </cell>
          <cell r="X32" t="str">
            <v xml:space="preserve">Amazon, "California Supply Chain Transparency Act Statement", https://www.amazon.com/gp/help/customer/display.html?ie=UTF8&amp;nodeId=GXYZF9M33FRJ5TMA. Accessed 3 September 2019. </v>
          </cell>
          <cell r="Y32" t="str">
            <v>Yes</v>
          </cell>
          <cell r="Z32" t="str">
            <v xml:space="preserve">Amazon reports that it is actively participating in BSR's Tech Against Trafficking working group. It states that this group's mission is to bring companies together with other stakeholders to identify technology-driven solutions "that disrupt and reduce human trafficking; that prevent and identify crimes; and that provide remedy mechanisms for victims and support survivors". </v>
          </cell>
          <cell r="AA32" t="str">
            <v xml:space="preserve">Amazon (2019), "Modern Day Slavery Statement", https://www.amazon.co.uk/gp/help/customer/display.html?ie=UTF8&amp;nodeId=202151760&amp;ref_=help_search_1. Accessed 2 September 2019. </v>
          </cell>
          <cell r="AB32" t="str">
            <v>Yes</v>
          </cell>
          <cell r="AC32" t="str">
            <v>No</v>
          </cell>
          <cell r="AD32" t="str">
            <v xml:space="preserve">The company specifies that it assesses suppliers that make its private label brands for compliance with its supplier code before placing orders, but does not disclose anything similar for third party products. </v>
          </cell>
          <cell r="AE32" t="str">
            <v xml:space="preserve">Amazon (2019), "Modern Day Slavery Statement", https://www.amazon.co.uk/gp/help/customer/display.html?ie=UTF8&amp;nodeId=202151760&amp;ref_=help_search_1. Accessed 2 September 2019. </v>
          </cell>
        </row>
        <row r="33">
          <cell r="A33" t="str">
            <v>Amphenol Corp.</v>
          </cell>
          <cell r="B33">
            <v>28.326310000000003</v>
          </cell>
          <cell r="C33" t="str">
            <v>United States</v>
          </cell>
          <cell r="D33" t="str">
            <v>US0320951017</v>
          </cell>
          <cell r="E33" t="str">
            <v>Yes</v>
          </cell>
          <cell r="F33">
            <v>2018</v>
          </cell>
          <cell r="G33" t="str">
            <v>No</v>
          </cell>
          <cell r="H33">
            <v>15.600120024004799</v>
          </cell>
          <cell r="I33" t="str">
            <v>Yes</v>
          </cell>
          <cell r="J33" t="str">
            <v>Yes</v>
          </cell>
          <cell r="K33" t="str">
            <v>No</v>
          </cell>
          <cell r="L33" t="str">
            <v>N/A</v>
          </cell>
          <cell r="M33" t="str">
            <v>No</v>
          </cell>
          <cell r="N33" t="str">
            <v>Not disclosed.</v>
          </cell>
          <cell r="O33" t="str">
            <v>N/A</v>
          </cell>
          <cell r="P33" t="str">
            <v>https://www.modernslaveryregistry.org/companies/9248-amphenol-corporation</v>
          </cell>
          <cell r="Q33" t="str">
            <v>Yes*</v>
          </cell>
          <cell r="R33" t="str">
            <v>Yes</v>
          </cell>
          <cell r="S33" t="str">
            <v>Amphenol's Anti-Human Trafficking &amp; Slavery Statement is undated. The statement refers to both the UK Modern Slavery Act and the California Transparency in Supply Chains Act.</v>
          </cell>
          <cell r="T33" t="str">
            <v xml:space="preserve">Amphenol, "Anti-Human Trafficking &amp; Slavery Statement", https://www.amphenol.co.uk/sites/default/files/CA%20Transparency%20Statement%20-%20Signed%20by%20Adam.pdf. </v>
          </cell>
          <cell r="U33" t="str">
            <v>Yes</v>
          </cell>
          <cell r="V33" t="str">
            <v>Yes</v>
          </cell>
          <cell r="W33" t="str">
            <v>Amphenol's Anti-Human Trafficking &amp; Slavery Statement is undated. The statement refers to both the UK Modern Slavery Act and the California Transparency in Supply Chains Act.</v>
          </cell>
          <cell r="X33" t="str">
            <v xml:space="preserve">Amphenol, "Anti-Human Trafficking &amp; Slavery Statement", https://www.amphenol.co.uk/sites/default/files/CA%20Transparency%20Statement%20-%20Signed%20by%20Adam.pdf. </v>
          </cell>
          <cell r="Y33" t="str">
            <v>No</v>
          </cell>
          <cell r="Z33" t="str">
            <v>Not disclosed.</v>
          </cell>
          <cell r="AA33" t="str">
            <v>N/A</v>
          </cell>
          <cell r="AB33" t="str">
            <v>No</v>
          </cell>
          <cell r="AC33" t="str">
            <v>N/A</v>
          </cell>
          <cell r="AD33" t="str">
            <v>N/A</v>
          </cell>
          <cell r="AE33" t="str">
            <v>N/A</v>
          </cell>
        </row>
        <row r="34">
          <cell r="A34" t="str">
            <v>Analog Devices Inc.</v>
          </cell>
          <cell r="B34">
            <v>34.241289999999999</v>
          </cell>
          <cell r="C34" t="str">
            <v>United States</v>
          </cell>
          <cell r="D34" t="str">
            <v>US0326541051</v>
          </cell>
          <cell r="E34" t="str">
            <v>Yes</v>
          </cell>
          <cell r="F34">
            <v>2018</v>
          </cell>
          <cell r="G34" t="str">
            <v>No</v>
          </cell>
          <cell r="H34">
            <v>23.528705741148226</v>
          </cell>
          <cell r="I34" t="str">
            <v>Yes</v>
          </cell>
          <cell r="J34" t="str">
            <v>Yes</v>
          </cell>
          <cell r="K34" t="str">
            <v>No</v>
          </cell>
          <cell r="L34" t="str">
            <v>N/A</v>
          </cell>
          <cell r="M34" t="str">
            <v>No</v>
          </cell>
          <cell r="N34" t="str">
            <v>Not disclosed.</v>
          </cell>
          <cell r="O34" t="str">
            <v>N/A</v>
          </cell>
          <cell r="P34" t="str">
            <v>https://www.modernslaveryregistry.org/companies/9249-analog-devices-inc</v>
          </cell>
          <cell r="Q34" t="str">
            <v>Yes*</v>
          </cell>
          <cell r="R34" t="str">
            <v>Yes</v>
          </cell>
          <cell r="S34" t="str">
            <v xml:space="preserve">*Analog Device's most recent UK Modern Slavery Act statement was published on 12 July 2018. The company has published a total of three statements which are combined UK and California statements. </v>
          </cell>
          <cell r="T34" t="str">
            <v>*Analog Devices (12 July 2018), "Statement on Slavery and Human Trafficking", https://www.analog.com/media/en/Other/About-ADI/Sustainability/Modern-Slavery-Act-Statement-2018-Update.pdf.</v>
          </cell>
          <cell r="U34" t="str">
            <v>Yes</v>
          </cell>
          <cell r="V34" t="str">
            <v>Yes</v>
          </cell>
          <cell r="W34" t="str">
            <v>Analog Device's most recent California Transparency in Supply Chains Act disclosure was published on 12 July 2018. The company has published a total of two combined UK and California statements.</v>
          </cell>
          <cell r="X34" t="str">
            <v>*Analog Devices (12 July 2018), "Statement on Slavery and Human Trafficking", https://www.analog.com/media/en/Other/About-ADI/Sustainability/Modern-Slavery-Act-Statement-2018-Update.pdf.</v>
          </cell>
          <cell r="Y34" t="str">
            <v>No</v>
          </cell>
          <cell r="Z34" t="str">
            <v>Not disclosed.</v>
          </cell>
          <cell r="AA34" t="str">
            <v>*Analog Devices (12 July 2018), "Statement on Slavery and Human Trafficking", https://www.analog.com/media/en/Other/About-ADI/Sustainability/Modern-Slavery-Act-Statement-2018-Update.pdf.</v>
          </cell>
          <cell r="AB34" t="str">
            <v>No</v>
          </cell>
          <cell r="AC34" t="str">
            <v>N/A</v>
          </cell>
          <cell r="AD34" t="str">
            <v>N/A</v>
          </cell>
          <cell r="AE34" t="str">
            <v>N/A</v>
          </cell>
        </row>
        <row r="35">
          <cell r="A35" t="str">
            <v>Apple Inc.</v>
          </cell>
          <cell r="B35">
            <v>851.72579000000007</v>
          </cell>
          <cell r="C35" t="str">
            <v>United States</v>
          </cell>
          <cell r="D35" t="str">
            <v>US0378331005</v>
          </cell>
          <cell r="E35" t="str">
            <v>No</v>
          </cell>
          <cell r="F35">
            <v>2016</v>
          </cell>
          <cell r="G35" t="str">
            <v>No</v>
          </cell>
          <cell r="H35">
            <v>67.515003000600117</v>
          </cell>
          <cell r="I35" t="str">
            <v>Yes</v>
          </cell>
          <cell r="J35" t="str">
            <v>Yes</v>
          </cell>
          <cell r="K35" t="str">
            <v>No</v>
          </cell>
          <cell r="L35" t="str">
            <v>N/A</v>
          </cell>
          <cell r="M35" t="str">
            <v>No</v>
          </cell>
          <cell r="N35" t="str">
            <v>Not disclosed.</v>
          </cell>
          <cell r="O35" t="str">
            <v>N/A</v>
          </cell>
          <cell r="P35" t="str">
            <v>Registry: http://www.modernslaveryregistry.org/companies/18385-apple-inc</v>
          </cell>
          <cell r="Q35" t="str">
            <v>Yes*</v>
          </cell>
          <cell r="R35" t="str">
            <v>Yes</v>
          </cell>
          <cell r="S35" t="str">
            <v xml:space="preserve">The company has published a joint statement under the UK and California legislations dated February 2019. </v>
          </cell>
          <cell r="T35" t="str">
            <v xml:space="preserve">Apple (February 2019), "2018 statement on efforts to combat human trafficking and slavery in our business and supply chains," https://www.apple.com/euro/supplier-responsibility/i/generic/pdf/Apple-Combat-Human-Trafficking-and-Slavery-in-Supply-Chain-2018.pdf, p. 6. Accessed 9 September 2019. </v>
          </cell>
          <cell r="U35" t="str">
            <v>Yes</v>
          </cell>
          <cell r="V35" t="str">
            <v>Yes</v>
          </cell>
          <cell r="W35" t="str">
            <v xml:space="preserve">The company has published a joint statement under the UK and California legislations dated February 2019. </v>
          </cell>
          <cell r="X35" t="str">
            <v xml:space="preserve">Apple (February 2019), "2018 statement on efforts to combat human trafficking and slavery in our business and supply chains," https://www.apple.com/euro/supplier-responsibility/i/generic/pdf/Apple-Combat-Human-Trafficking-and-Slavery-in-Supply-Chain-2018.pdf, p. 6. Accessed 9 September 2019. </v>
          </cell>
          <cell r="Y35" t="str">
            <v>No</v>
          </cell>
          <cell r="Z35" t="str">
            <v>Not disclosed.</v>
          </cell>
          <cell r="AA35" t="str">
            <v>N/A</v>
          </cell>
          <cell r="AB35" t="str">
            <v>No</v>
          </cell>
          <cell r="AC35" t="str">
            <v>N/A</v>
          </cell>
          <cell r="AD35" t="str">
            <v>N/A</v>
          </cell>
          <cell r="AE35" t="str">
            <v>N/A</v>
          </cell>
        </row>
        <row r="36">
          <cell r="A36" t="str">
            <v>ASML Holding NV</v>
          </cell>
          <cell r="B36">
            <v>87.269869999999997</v>
          </cell>
          <cell r="C36" t="str">
            <v>Netherlands</v>
          </cell>
          <cell r="D36" t="str">
            <v>NL0010273215</v>
          </cell>
          <cell r="E36" t="str">
            <v>Yes</v>
          </cell>
          <cell r="F36">
            <v>2016</v>
          </cell>
          <cell r="G36" t="str">
            <v>No</v>
          </cell>
          <cell r="H36">
            <v>17.911582316463289</v>
          </cell>
          <cell r="I36" t="str">
            <v>Yes</v>
          </cell>
          <cell r="J36" t="str">
            <v>Yes</v>
          </cell>
          <cell r="K36" t="str">
            <v>No</v>
          </cell>
          <cell r="L36" t="str">
            <v>N/A</v>
          </cell>
          <cell r="M36" t="str">
            <v>No</v>
          </cell>
          <cell r="N36" t="str">
            <v>Not disclosed.</v>
          </cell>
          <cell r="O36" t="str">
            <v>N/A</v>
          </cell>
          <cell r="P36" t="str">
            <v>https://www.modernslaveryregistry.org/companies/6994-asml-holding-n-v</v>
          </cell>
          <cell r="Q36" t="str">
            <v>Yes*</v>
          </cell>
          <cell r="R36" t="str">
            <v>Yes</v>
          </cell>
          <cell r="S36" t="str">
            <v>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[ASML had published a  Modern Slavery Act statement in 2015-2016 but is no longer available. The 2015-2016 statement was a combined UK and California statement.]</v>
          </cell>
          <cell r="T36" t="str">
            <v>*ASML (undated), "Governance", https://www.asml.com/en/company/governance/business-principles. Accessed 27 August 2019. 
*Modern Slavery Registry, "ASML Holding N.V.",  https://www.modernslaveryregistry.org/companies/6994-asml-holding-n-v. Accessed 6 September 2019.</v>
          </cell>
          <cell r="U36" t="str">
            <v>Yes</v>
          </cell>
          <cell r="V36" t="str">
            <v>Yes</v>
          </cell>
          <cell r="W36" t="str">
            <v xml:space="preserve">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It further states on its Code of Conduct page that it is "committed to ensuring that all levels of its supply chain comply with the highest international standards of fairness, sustainability and ethical conduct, including a strict prohibition on forced and involuntary labor and illegal trafficking in persons".
[ASML's California Transparency in Supply Chains Act disclosure is from 2015-2016  is no longer available.]
</v>
          </cell>
          <cell r="X36" t="str">
            <v xml:space="preserve">*ASML (undated), "Governance", https://www.asml.com/en/company/governance/business-principles. Accessed 27 August 2019. </v>
          </cell>
          <cell r="Y36" t="str">
            <v>No</v>
          </cell>
          <cell r="Z36" t="str">
            <v>Not disclosed.</v>
          </cell>
          <cell r="AA36" t="str">
            <v>*ASML (5 February 2019), "Integrated Report 2018", https://www.asml.com/-/media/asml/files/investors/financial-results/a-results/2018/asml-integrated-report-based-on-us-gaap-2018.pdf.</v>
          </cell>
          <cell r="AB36" t="str">
            <v>No</v>
          </cell>
          <cell r="AC36" t="str">
            <v>N/A</v>
          </cell>
          <cell r="AD36" t="str">
            <v>N/A</v>
          </cell>
          <cell r="AE36" t="str">
            <v>N/A</v>
          </cell>
        </row>
        <row r="37">
          <cell r="A37" t="str">
            <v>Cisco Systems Inc.</v>
          </cell>
          <cell r="B37">
            <v>205.35805999999999</v>
          </cell>
          <cell r="C37" t="str">
            <v>United States</v>
          </cell>
          <cell r="D37" t="str">
            <v>US17275R1023</v>
          </cell>
          <cell r="E37" t="str">
            <v>No</v>
          </cell>
          <cell r="F37">
            <v>2016</v>
          </cell>
          <cell r="G37" t="str">
            <v>Yes</v>
          </cell>
          <cell r="H37">
            <v>50.575115023004592</v>
          </cell>
          <cell r="I37" t="str">
            <v>Yes</v>
          </cell>
          <cell r="J37" t="str">
            <v>Yes</v>
          </cell>
          <cell r="K37" t="str">
            <v>Yes</v>
          </cell>
          <cell r="L37" t="str">
            <v>Yes</v>
          </cell>
          <cell r="M37" t="str">
            <v>No</v>
          </cell>
          <cell r="N37" t="str">
            <v>The company states that in 2020 it will launch a new supply chain human rights compliance training, highlighting "the importance of the Supplier Code of Conduct to address serious risks such as forced labor through debt bondage, freedom of movement, young workers and child labor, and ethical sourcing of minerals. 
It does not report on progress against previous targets.</v>
          </cell>
          <cell r="O37" t="str">
            <v>Cisco Systems (December 2019), "2019 Corporate Social Responsibility Report", https://www.cisco.com/c/dam/m/en_us/about/csr/csr-report/2019/_pdf/csr-report-2019.pdf, p. 126</v>
          </cell>
          <cell r="P37" t="str">
            <v>https://www.modernslaveryregistry.org/companies/7205-cisco-systems-inc</v>
          </cell>
          <cell r="Q37" t="str">
            <v>Yes*</v>
          </cell>
          <cell r="R37" t="str">
            <v>Yes</v>
          </cell>
          <cell r="S37" t="str">
            <v xml:space="preserve">Cisco's most recent UK Modern Slavery Act statement was revised in January 2019. The company has published a total of two statements which are combined UK and California statements. </v>
          </cell>
          <cell r="T37" t="str">
            <v>*Cisco Systems (revised January 2019), "Cisco Statement on the Prevention of Slavery and Human Trafficking", https://www.cisco.com/c/dam/en_us/about/supply-chain/cisco-antislavery-statement-2019.pdf.</v>
          </cell>
          <cell r="U37" t="str">
            <v>Yes</v>
          </cell>
          <cell r="V37" t="str">
            <v>Yes</v>
          </cell>
          <cell r="W37" t="str">
            <v>Cisco's most recent California Transparency in Supply Chains Act disclosure was revised in January 2019. The company has published a total of two statements which are combined UK and California statements.</v>
          </cell>
          <cell r="X37" t="str">
            <v>*Cisco Systems (revised January 2019), "Cisco Statement on the Prevention of Slavery and Human Trafficking", https://www.cisco.com/c/dam/en_us/about/supply-chain/cisco-antislavery-statement-2019.pdf.</v>
          </cell>
          <cell r="Y37" t="str">
            <v>No</v>
          </cell>
          <cell r="Z37" t="str">
            <v>Not disclosed. As a Full Member of the RBA, Cisco uses the RBA-ONLINE database to share audit reports and as an educational tool for employees and suppliers. Its Ethicsline also has a webform. However, neither of these mechanisms amount to efforts to eradicate forced labor or human trafficking by means of technology as the company has not itself developed technology solutions focused on these aspects.</v>
          </cell>
          <cell r="AA37" t="str">
            <v>*Cisco Systems (May 2019) "2018 Corporate Social Responsibility Report", https://www.cisco.com/c/dam/assets/csr/pdf/CSR-Report-2018.pdf, p. 94.
*Cisco Systems (revised January 2019), "Cisco Statement on the Prevention of Slavery and Human Trafficking", https://www.cisco.com/c/dam/en_us/about/supply-chain/cisco-antislavery-statement-2019.pdf.</v>
          </cell>
          <cell r="AB37" t="str">
            <v>No</v>
          </cell>
          <cell r="AC37" t="str">
            <v>N/A</v>
          </cell>
          <cell r="AD37" t="str">
            <v>N/A</v>
          </cell>
          <cell r="AE37" t="str">
            <v>N/A</v>
          </cell>
        </row>
        <row r="38">
          <cell r="A38" t="str">
            <v>Corning Inc.</v>
          </cell>
          <cell r="B38">
            <v>26.786759999999997</v>
          </cell>
          <cell r="C38" t="str">
            <v>United States</v>
          </cell>
          <cell r="D38" t="str">
            <v>US2193501051</v>
          </cell>
          <cell r="E38" t="str">
            <v>Yes</v>
          </cell>
          <cell r="F38">
            <v>2018</v>
          </cell>
          <cell r="G38" t="str">
            <v>Yes</v>
          </cell>
          <cell r="H38">
            <v>36.601320264052816</v>
          </cell>
          <cell r="I38" t="str">
            <v>No</v>
          </cell>
          <cell r="J38" t="str">
            <v>Yes</v>
          </cell>
          <cell r="K38" t="str">
            <v>Yes</v>
          </cell>
          <cell r="L38" t="str">
            <v>Yes</v>
          </cell>
          <cell r="M38" t="str">
            <v>No</v>
          </cell>
          <cell r="N38" t="str">
            <v>Corning states that by the end of 2019, 100% of its “strategic preferred suppliers” will have been assessed according to RBA-aligned standards [which cover forced labor]. It also states that before the end of the first quarter in 2019 it “intends to provide awareness training on slavery and human trafficking to leaders within its Global Supply Management function” and that a similar training will be provided to its Global Supply Management by the end of the year.
Further, Corning states that in 2020 it will launch awareness training for its strategic preferred suppliers "to re-enforce our Supplier Code of Conduct, which includes slavery and human trafficking, to ensure Corning’s supply chains reflect our Values and respect for human rights as identified in our Supplier Code of Conduct and Statement on Efforts to Combat  Human Trafficking and Slavery". 
It has not reported on whether it has reached previous targets. [It further states that implementation plans for awareness training for its “strategic preferred suppliers” on forced labor and human trafficking are due to be developed in 2019.]</v>
          </cell>
          <cell r="O38" t="str">
            <v>* Corning Incorporated (25 March 2019), "2019 Statement on Efforts to Combat Human Trafficking and Slavery in Our Supply Chains", https://www.corning.com/media/worldwide/global/documents/Supply%20Chain%20Disclosure%203_25_19%20final.pdf, p. 3-4.
* Corning (Jan 2020), "2020 Additional Disclosure," https://www.business-humanrights.org/sites/default/files/KnowTheChain%202020%20ICT%20Benchmark%20-%20Additional%20Disclosure%20Corning.xlsx.</v>
          </cell>
          <cell r="P38" t="str">
            <v>https://www.modernslaveryregistry.org/companies/7253-corning-incorporated</v>
          </cell>
          <cell r="Q38" t="str">
            <v>Yes*</v>
          </cell>
          <cell r="R38" t="str">
            <v>Yes</v>
          </cell>
          <cell r="S38" t="str">
            <v>Corning's most recent UK Modern Slavery Act statement was approved in January 2019. It is a joint UK Modern Slavery Act and California Transparency in Supply Chains Act disclosure. Its most recent statement is its third UK Modern Slavery Act statement.</v>
          </cell>
          <cell r="T38" t="str">
            <v>Corning Incorporated (25 March 2019), "2019 Statement on Efforts to Combat Human Trafficking and Slavery in Our Supply Chains", https://www.corning.com/media/worldwide/global/documents/Supply%20Chain%20Disclosure%203_25_19%20final.pdf.</v>
          </cell>
          <cell r="U38" t="str">
            <v>Yes</v>
          </cell>
          <cell r="V38" t="str">
            <v>Yes</v>
          </cell>
          <cell r="W38" t="str">
            <v>Corning's most recent California Transparency in Supply Chains Act disclosure was approved in January 2019. It is a joint UK Modern Slavery Act and California Transparency in Supply Chains Act disclosure. Its most recent statement is its second California Disclosure.</v>
          </cell>
          <cell r="X38" t="str">
            <v>Corning Incorporated (25 March 2019), "2019 Statement on Efforts to Combat Human Trafficking and Slavery in Our Supply Chains", https://www.corning.com/media/worldwide/global/documents/Supply%20Chain%20Disclosure%203_25_19%20final.pdf.</v>
          </cell>
          <cell r="Y38" t="str">
            <v>Yes</v>
          </cell>
          <cell r="Z38" t="str">
            <v>Corning states that it uses an end-to-end supply chain visibility program, the Elementum Orchestration Platform to collect real-time information on supplier activities including child labor, worker safety and human rights.</v>
          </cell>
          <cell r="AA38" t="str">
            <v>*Corning Incorporated (undated), "Visibility", https://www.corning.com/emea/en/sustainability/processes/supply-chain-social-responsibility/supply-chain-visibility.html. Accessed 10 September 2019.</v>
          </cell>
          <cell r="AB38" t="str">
            <v>No</v>
          </cell>
          <cell r="AC38" t="str">
            <v>N/A</v>
          </cell>
          <cell r="AD38" t="str">
            <v>N/A</v>
          </cell>
          <cell r="AE38" t="str">
            <v>N/A</v>
          </cell>
        </row>
        <row r="39">
          <cell r="A39" t="str">
            <v>Hewlett Packard Enterprise Co. (HPE)</v>
          </cell>
          <cell r="B39">
            <v>26.139720000000001</v>
          </cell>
          <cell r="C39" t="str">
            <v>United States</v>
          </cell>
          <cell r="D39" t="str">
            <v>US42824C1099</v>
          </cell>
          <cell r="E39" t="str">
            <v>No</v>
          </cell>
          <cell r="F39">
            <v>2018</v>
          </cell>
          <cell r="G39" t="str">
            <v>Yes</v>
          </cell>
          <cell r="H39">
            <v>69.94448889777955</v>
          </cell>
          <cell r="I39" t="str">
            <v>Yes</v>
          </cell>
          <cell r="J39" t="str">
            <v>Yes</v>
          </cell>
          <cell r="K39" t="str">
            <v>No</v>
          </cell>
          <cell r="L39" t="str">
            <v>N/A</v>
          </cell>
          <cell r="M39" t="str">
            <v>No</v>
          </cell>
          <cell r="N39" t="str">
            <v>Not disclosed.</v>
          </cell>
          <cell r="O39" t="str">
            <v xml:space="preserve">N/A
</v>
          </cell>
          <cell r="P39" t="str">
            <v>https://www.modernslaveryregistry.org/companies/8796-hewlett-packard-enterprise-company</v>
          </cell>
          <cell r="Q39" t="str">
            <v>Yes*</v>
          </cell>
          <cell r="R39" t="str">
            <v>Yes</v>
          </cell>
          <cell r="S39" t="str">
            <v>Hewlett Packard Enterprise's most recent UK Modern Slavery Act statement was approved on 3 April 2019. It is a joint UK Modern Slavery Act and California Transparency in Supply Chains Act disclosure. This version is the company's second iteration of its statement.</v>
          </cell>
          <cell r="T39" t="str">
            <v>Hewlett Packard Enterprise (approved 3 April 2019), "Statement Pursuant to the
California Transparency in
Supply Chains Act of 2010 and the
UK Modern Slavery Act of 2015", https://h20195.www2.hpe.com/V2/GetDocument.aspx?docname=A00005807ENW.</v>
          </cell>
          <cell r="U39" t="str">
            <v>Yes</v>
          </cell>
          <cell r="V39" t="str">
            <v>Yes</v>
          </cell>
          <cell r="W39" t="str">
            <v>Hewlett Packard Enterprise's most recent California Transparency in Supply Chains Act disclosure was approved on 3 April 2019. It is a joint UK Modern Slavery Act and California Transparency in Supply Chains Act disclosure. This version is the company's second iteration of its statement.</v>
          </cell>
          <cell r="X39" t="str">
            <v>Hewlett Packard Enterprise (approved 3 April 2019), "Statement Pursuant to the
California Transparency in
Supply Chains Act of 2010 and the
UK Modern Slavery Act of 2015".</v>
          </cell>
          <cell r="Y39" t="str">
            <v>Yes</v>
          </cell>
          <cell r="Z39" t="str">
            <v>The company states that in 2018 it participated in a roundtable on the role of technology in ending forced labor and human trafficking in a closed session at the UN General Assembly. It also states that it began an initiative through the service provider, Elevate, to provide factory workers in its supply chains with mobile surveys to report anonymously to management on their recruitment and employment experiences as part of their on-site Foreign Migrant Worker Assessments.</v>
          </cell>
          <cell r="AA39" t="str">
            <v xml:space="preserve">*Hewlett Packard Enterprise (approved 3 April 2019), "Statement Pursuant to the
California Transparency in
Supply Chains Act of 2010 and the
UK Modern Slavery Act of 2015", p. 5 and 7. </v>
          </cell>
          <cell r="AB39" t="str">
            <v>No</v>
          </cell>
          <cell r="AC39" t="str">
            <v>N/A</v>
          </cell>
          <cell r="AD39" t="str">
            <v>N/A</v>
          </cell>
          <cell r="AE39" t="str">
            <v>N/A</v>
          </cell>
        </row>
        <row r="40">
          <cell r="A40" t="str">
            <v>Hoya Corp.</v>
          </cell>
          <cell r="B40">
            <v>19.340310000000002</v>
          </cell>
          <cell r="C40" t="str">
            <v>Japan</v>
          </cell>
          <cell r="D40" t="str">
            <v>JP3837800006</v>
          </cell>
          <cell r="E40" t="str">
            <v>Yes</v>
          </cell>
          <cell r="F40">
            <v>2018</v>
          </cell>
          <cell r="G40" t="str">
            <v>No</v>
          </cell>
          <cell r="H40">
            <v>12.69653930786157</v>
          </cell>
          <cell r="I40" t="str">
            <v>No</v>
          </cell>
          <cell r="J40" t="str">
            <v>Yes</v>
          </cell>
          <cell r="K40" t="str">
            <v>No</v>
          </cell>
          <cell r="L40" t="str">
            <v>N/A</v>
          </cell>
          <cell r="M40" t="str">
            <v>No</v>
          </cell>
          <cell r="N40" t="str">
            <v>Not disclosed.</v>
          </cell>
          <cell r="O40" t="str">
            <v>N/A</v>
          </cell>
          <cell r="P40" t="str">
            <v>Registry: http://www.modernslaveryregistry.org/companies/7584-hoya-group</v>
          </cell>
          <cell r="Q40" t="str">
            <v>Yes*</v>
          </cell>
          <cell r="R40" t="str">
            <v>Yes</v>
          </cell>
          <cell r="S40" t="str">
            <v xml:space="preserve">The company has published a statement dated September 2018. </v>
          </cell>
          <cell r="T40" t="str">
            <v xml:space="preserve">Hoya (September 2018), "Modern Slavery Statement", http://www.hoya.co.jp/english/csr/pdf/HOYAGroupModernSlaveryStatement2018_fin.pdf, p. 1. Accessed 21 August 2019. </v>
          </cell>
          <cell r="U40" t="str">
            <v>Yes</v>
          </cell>
          <cell r="V40" t="str">
            <v>Yes</v>
          </cell>
          <cell r="W40" t="str">
            <v>The company's subsidiary Hoya Corporation USA - Optics Division has published a statement.</v>
          </cell>
          <cell r="X40" t="str">
            <v xml:space="preserve">Hoya, "Supply Chain Act", http://www.hoyaoptics.com/about/chain_act.html. Accessed 21 August 2019. </v>
          </cell>
          <cell r="Y40" t="str">
            <v>No</v>
          </cell>
          <cell r="Z40" t="str">
            <v>Not disclosed.</v>
          </cell>
          <cell r="AA40" t="str">
            <v>N/A</v>
          </cell>
          <cell r="AB40" t="str">
            <v>No</v>
          </cell>
          <cell r="AC40" t="str">
            <v>N/A</v>
          </cell>
          <cell r="AD40" t="str">
            <v>N/A</v>
          </cell>
          <cell r="AE40" t="str">
            <v>N/A</v>
          </cell>
        </row>
        <row r="41">
          <cell r="A41" t="str">
            <v>HP Inc.</v>
          </cell>
          <cell r="B41">
            <v>38.366730000000004</v>
          </cell>
          <cell r="C41" t="str">
            <v>United States</v>
          </cell>
          <cell r="D41" t="str">
            <v>US40434L1052</v>
          </cell>
          <cell r="E41" t="str">
            <v>No</v>
          </cell>
          <cell r="F41">
            <v>2016</v>
          </cell>
          <cell r="G41" t="str">
            <v>Yes</v>
          </cell>
          <cell r="H41">
            <v>69.214092818563699</v>
          </cell>
          <cell r="I41" t="str">
            <v>Yes</v>
          </cell>
          <cell r="J41" t="str">
            <v>Yes</v>
          </cell>
          <cell r="K41" t="str">
            <v>Yes</v>
          </cell>
          <cell r="L41" t="str">
            <v>Yes</v>
          </cell>
          <cell r="M41" t="str">
            <v>No</v>
          </cell>
          <cell r="N41" t="str">
            <v>HP discloses that in 2020 it is rolling out its program to understand how final assembly suppliers are auditing their own suppliers, based on the RBA code (which covers forced labor), to its display and printer suppliers. 
It does not disclose progress against any previous targets.</v>
          </cell>
          <cell r="O41" t="str">
            <v xml:space="preserve">*HP (2020), "Additional HP Disclosure for Know The Chain," https://www.business-humanrights.org/sites/default/files/2020-01%20KTC%20HP%20additional%20disclosure.pdf. Accessed 4 February 2020. </v>
          </cell>
          <cell r="P41" t="str">
            <v>Registry: http://www.modernslaveryregistry.org/companies/7585-hp-inc</v>
          </cell>
          <cell r="Q41" t="str">
            <v>Yes*</v>
          </cell>
          <cell r="R41" t="str">
            <v>Yes</v>
          </cell>
          <cell r="S41" t="str">
            <v xml:space="preserve">The company has published a statement dated 20 March 2019. </v>
          </cell>
          <cell r="T41" t="str">
            <v xml:space="preserve">HP (March 2019), "Modern Slavery Act Transparency Statement", https://h20195.www2.hp.com/V2/GetDocument.aspx?docname=c05388050. Accessed 5 September 2019. </v>
          </cell>
          <cell r="U41" t="str">
            <v>Yes</v>
          </cell>
          <cell r="V41" t="str">
            <v>Yes</v>
          </cell>
          <cell r="W41" t="str">
            <v xml:space="preserve">The company has published a statement which has been updated in 2019. </v>
          </cell>
          <cell r="X41" t="str">
            <v xml:space="preserve">HP, "CA Transparency in Supply Chains Act of 2010," http://h20195.www2.hp.com/V2/GetDocument.aspx?docname=c06009255. Accessed 5 September 2019. </v>
          </cell>
          <cell r="Y41" t="str">
            <v>No</v>
          </cell>
          <cell r="Z41" t="str">
            <v>Not disclosed.</v>
          </cell>
          <cell r="AA41" t="str">
            <v>N/A</v>
          </cell>
          <cell r="AB41" t="str">
            <v>No</v>
          </cell>
          <cell r="AC41" t="str">
            <v>N/A</v>
          </cell>
          <cell r="AD41" t="str">
            <v>N/A</v>
          </cell>
          <cell r="AE41" t="str">
            <v>N/A</v>
          </cell>
        </row>
        <row r="42">
          <cell r="A42" t="str">
            <v>Intel Corp.</v>
          </cell>
          <cell r="B42">
            <v>225.29520000000002</v>
          </cell>
          <cell r="C42" t="str">
            <v>United States</v>
          </cell>
          <cell r="D42" t="str">
            <v>US4581401001</v>
          </cell>
          <cell r="E42" t="str">
            <v>Yes</v>
          </cell>
          <cell r="F42">
            <v>2016</v>
          </cell>
          <cell r="G42" t="str">
            <v>Yes</v>
          </cell>
          <cell r="H42">
            <v>67.933586717343459</v>
          </cell>
          <cell r="I42" t="str">
            <v>Yes</v>
          </cell>
          <cell r="J42" t="str">
            <v>Yes</v>
          </cell>
          <cell r="K42" t="str">
            <v>Yes</v>
          </cell>
          <cell r="L42" t="str">
            <v>Yes</v>
          </cell>
          <cell r="M42" t="str">
            <v>No</v>
          </cell>
          <cell r="N42" t="str">
            <v>Intel discloses in 2018 that one of its priorities for 2019 is to: "Continue our work to combat forced and bonded labor in the second tier of our supply chain with approximately 50 of our strategic suppliers to assess and address the risk of forced and bonded labor with at least three of their major suppliers." [while not explicit, this may be an update to the company's plan to work with 17 of its suppliers to map migrant workers journeys, in which case the company has provided yearly updates.]
In relation to stakeholder engagement on forced labor, Intel discloses that it plans additional conversations with the Malaysia Department of Labour in 2020.
[In relation to the construction sector, inn 2020, it aims to develop a toolkit and training for its general contractors [which seems to incldue a focus on migrant workers and working conditions], which it aims to make available to the RBA also.] 
The company does not report progress against targets set in previous years.</v>
          </cell>
          <cell r="O42" t="str">
            <v>* Intel Corporation (2018), "Corporate Responsibility Report", http://csrreportbuilder.intel.com/pdfbuilder/pdfs/CSR-2018-Full-Report.pdf, p. 23. Accessed 1 August 2019.
* Intel (Jan 2020), "2020 Additional Disclosure," https://www.business-humanrights.org/sites/default/files/2020-01%20Additional%20Disclosure%20-%20KnowTheChain%20ICT%20benchmark%20-%20Intel%20submission.pdf, p. 3 and 6.</v>
          </cell>
          <cell r="P42" t="str">
            <v>http://www.modernslaveryregistry.org/companies/7636-intel-corporation</v>
          </cell>
          <cell r="Q42" t="str">
            <v>Yes*</v>
          </cell>
          <cell r="R42" t="str">
            <v>Yes</v>
          </cell>
          <cell r="S42" t="str">
            <v>The company published a statement dated May 2019 for FY2018. 
Intel has published three annual statements under the legislation.
The statement is joint between the UK and California legislation.</v>
          </cell>
          <cell r="T42" t="str">
            <v>Intel Corporation (May 2019), "Anti-slavery and human trafficking statement",
https://www.intel.com/content/www/us/en/policy/policy-human-trafficking-and-slavery.html, p. 1. Accessed 1 August 2019. 
Modern Slavery Registry, "Intel Corporation", http://www.modernslaveryregistry.org/companies/7636-intel-corporation. Accessed 8 August 2019.</v>
          </cell>
          <cell r="U42" t="str">
            <v>Yes</v>
          </cell>
          <cell r="V42" t="str">
            <v>Yes</v>
          </cell>
          <cell r="W42" t="str">
            <v>The company published a statement dated May 2019.
The statement is joint between the UK and California legislation.</v>
          </cell>
          <cell r="X42" t="str">
            <v>Intel Corporation (May 2019), "Anti-slavery and human trafficking statement",
https://www.intel.com/content/www/us/en/policy/policy-human-trafficking-and-slavery.html, p. 1. Accessed 1 August 2019. 
Modern Slavery Registry, "Intel Corporation", http://www.modernslaveryregistry.org/companies/7636-intel-corporation. Accessed 8 August 2019.</v>
          </cell>
          <cell r="Y42" t="str">
            <v>No</v>
          </cell>
          <cell r="Z42" t="str">
            <v>Not disclosed.</v>
          </cell>
          <cell r="AA42" t="str">
            <v>N/A</v>
          </cell>
          <cell r="AB42" t="str">
            <v>No</v>
          </cell>
          <cell r="AC42" t="str">
            <v>N/A</v>
          </cell>
          <cell r="AD42" t="str">
            <v>N/A</v>
          </cell>
          <cell r="AE42" t="str">
            <v>N/A</v>
          </cell>
        </row>
        <row r="43">
          <cell r="A43" t="str">
            <v>KLA Corp.</v>
          </cell>
          <cell r="B43">
            <v>17.19689</v>
          </cell>
          <cell r="C43" t="str">
            <v>United States</v>
          </cell>
          <cell r="D43" t="str">
            <v>US4824801009</v>
          </cell>
          <cell r="E43" t="str">
            <v>Yes</v>
          </cell>
          <cell r="F43">
            <v>2020</v>
          </cell>
          <cell r="G43" t="str">
            <v>No</v>
          </cell>
          <cell r="H43" t="str">
            <v>n/a</v>
          </cell>
          <cell r="I43" t="str">
            <v>Yes</v>
          </cell>
          <cell r="J43" t="str">
            <v>No</v>
          </cell>
          <cell r="K43" t="str">
            <v>No</v>
          </cell>
          <cell r="L43" t="str">
            <v>N/A</v>
          </cell>
          <cell r="M43" t="str">
            <v>No</v>
          </cell>
          <cell r="N43" t="str">
            <v>Not disclosed.</v>
          </cell>
          <cell r="O43" t="str">
            <v>N/A</v>
          </cell>
          <cell r="P43" t="str">
            <v>https://www.modernslaveryregistry.org/companies/9232-kla-tencor-corporation</v>
          </cell>
          <cell r="Q43" t="str">
            <v>Yes*</v>
          </cell>
          <cell r="R43" t="str">
            <v>Yes</v>
          </cell>
          <cell r="S43" t="str">
            <v>KLA-Tencor' s most recent UK Modern Slavery Act statement was approved by the board on 18 March 2019. It is the company's second published statement.</v>
          </cell>
          <cell r="T43" t="str">
            <v xml:space="preserve">KLA Corp. (18 March 2019), "Modern Slavery Statement", https://www.modernslaveryregistry.org/companies/9232-kla-tencor-corporation. </v>
          </cell>
          <cell r="U43" t="str">
            <v>Yes</v>
          </cell>
          <cell r="V43" t="str">
            <v>No</v>
          </cell>
          <cell r="W43" t="str">
            <v>The company may be required to report under the California Transparency in Supply Chains Act, but does not provide a disclosure. The company discloses a statement under the UK Modern Slavery Act, which makes reference to the requirements of the California Transparency in Supply Chains Act, with reference to its supplier obligations only: "KLA expects its supply base to adhere and comply with global human rights standards, including.... The requirements of the California Transparency in Supply Chains Act."</v>
          </cell>
          <cell r="X43" t="str">
            <v>KLA Corp. (18 March 2019), "Modern Slavery Statement", https://www.modernslaveryregistry.org/companies/9232-kla-tencor-corporation, p. 2.</v>
          </cell>
          <cell r="Y43" t="str">
            <v>No</v>
          </cell>
          <cell r="Z43" t="str">
            <v>Not disclosed.</v>
          </cell>
          <cell r="AA43" t="str">
            <v>N/A</v>
          </cell>
          <cell r="AB43" t="str">
            <v>No</v>
          </cell>
          <cell r="AC43" t="str">
            <v>N/A</v>
          </cell>
          <cell r="AD43" t="str">
            <v>N/A</v>
          </cell>
          <cell r="AE43" t="str">
            <v>N/A</v>
          </cell>
        </row>
        <row r="44">
          <cell r="A44" t="str">
            <v>Kyocera Corp.</v>
          </cell>
          <cell r="B44">
            <v>24.401799999999998</v>
          </cell>
          <cell r="C44" t="str">
            <v>Japan</v>
          </cell>
          <cell r="D44" t="str">
            <v>JP3249600002</v>
          </cell>
          <cell r="E44" t="str">
            <v>Yes</v>
          </cell>
          <cell r="F44">
            <v>2018</v>
          </cell>
          <cell r="G44" t="str">
            <v>No</v>
          </cell>
          <cell r="H44">
            <v>10.457091418283657</v>
          </cell>
          <cell r="I44" t="str">
            <v>No</v>
          </cell>
          <cell r="J44" t="str">
            <v>Yes</v>
          </cell>
          <cell r="K44" t="str">
            <v>No</v>
          </cell>
          <cell r="L44" t="str">
            <v>N/A</v>
          </cell>
          <cell r="M44" t="str">
            <v>No</v>
          </cell>
          <cell r="N44" t="str">
            <v>Not disclosed.</v>
          </cell>
          <cell r="O44" t="str">
            <v>N/A</v>
          </cell>
          <cell r="P44" t="str">
            <v>https://www.modernslaveryregistry.org/companies/20011-kyocera-international-inc</v>
          </cell>
          <cell r="Q44" t="str">
            <v>Yes*</v>
          </cell>
          <cell r="R44" t="str">
            <v>Yes (subsidiary)</v>
          </cell>
          <cell r="S44" t="str">
            <v>Kyocera Document Solutions (UK) Limited's most recent UK Modern Slavery Act statement was published on 22 October 2018. It has a total of two published statements.</v>
          </cell>
          <cell r="T44" t="str">
            <v>*Kyocera Document Solutions (UK) Limited (22 October 2018), "Kyocera Slavery and Human Trafficking Statement", https://uk.kyocera.com/uploads/eu/Slavery%20and%20Human%20Trafficking%20Statement_FY19.pdf.</v>
          </cell>
          <cell r="U44" t="str">
            <v>Yes</v>
          </cell>
          <cell r="V44" t="str">
            <v>Yes</v>
          </cell>
          <cell r="W44" t="str">
            <v>The company has published a total of two statements. [Publication date is unclear]</v>
          </cell>
          <cell r="X44" t="str">
            <v>Kyocera International Inc. (unknown - page not loading properly), "Kyocera International Inc. California Transparency in Supply Chains Act Disclosure", https://americas.kyocera.com/assets/001/5760.pdf. Accessed 20 August 2019.</v>
          </cell>
          <cell r="Y44" t="str">
            <v>No</v>
          </cell>
          <cell r="Z44" t="str">
            <v>Not disclosed.</v>
          </cell>
          <cell r="AA44" t="str">
            <v>*Kyocera Document Solutions (UK) Limited (22 October 2018), "Kyocera Slavery and Human Trafficking Statement", https://uk.kyocera.com/uploads/eu/Slavery%20and%20Human%20Trafficking%20Statement_FY19.pdf.
*Kyocera Group (2018), "CSR Report", https://global.kyocera.com/ecology/catalog.html#inline.
*Kyocera Group (undated), "CSR Deployment in the Supply Chain" (https://global.kyocera.com/ecology/supplier.html#a). Accessed 7 August 2019.</v>
          </cell>
          <cell r="AB44" t="str">
            <v>No</v>
          </cell>
          <cell r="AC44" t="str">
            <v>N/A</v>
          </cell>
          <cell r="AD44" t="str">
            <v>N/A</v>
          </cell>
          <cell r="AE44" t="str">
            <v>N/A</v>
          </cell>
        </row>
        <row r="45">
          <cell r="A45" t="str">
            <v>Lam Research Corp.</v>
          </cell>
          <cell r="B45">
            <v>31.208659999999998</v>
          </cell>
          <cell r="C45" t="str">
            <v>United States</v>
          </cell>
          <cell r="D45" t="str">
            <v>US5128071082</v>
          </cell>
          <cell r="E45" t="str">
            <v>Yes</v>
          </cell>
          <cell r="F45">
            <v>2018</v>
          </cell>
          <cell r="G45" t="str">
            <v>Yes</v>
          </cell>
          <cell r="H45">
            <v>19.18333666733346</v>
          </cell>
          <cell r="I45" t="str">
            <v>Yes</v>
          </cell>
          <cell r="J45" t="str">
            <v>Yes</v>
          </cell>
          <cell r="K45" t="str">
            <v>No</v>
          </cell>
          <cell r="L45" t="str">
            <v>N/A</v>
          </cell>
          <cell r="M45" t="str">
            <v>No</v>
          </cell>
          <cell r="N45" t="str">
            <v>Not disclosed.</v>
          </cell>
          <cell r="O45" t="str">
            <v>N/A</v>
          </cell>
          <cell r="P45" t="str">
            <v>https://www.modernslaveryregistry.org/companies/7723-lam-research-international-sarl</v>
          </cell>
          <cell r="Q45" t="str">
            <v>Yes*</v>
          </cell>
          <cell r="R45" t="str">
            <v>Yes</v>
          </cell>
          <cell r="S45" t="str">
            <v>Lam Resarch's most recent UK Modern Slavery Act statement was approved by the board on 6 September 2019 and is its fourth published statement.</v>
          </cell>
          <cell r="T45" t="str">
            <v>Lam Research (6 September 2019), "Slavery and Human Trafficking Statement", https://www.lamresearch.com/wp-content/uploads/2019/09/Metryx-SARL-FY2018-Signed.pdf.</v>
          </cell>
          <cell r="U45" t="str">
            <v>Yes</v>
          </cell>
          <cell r="V45" t="str">
            <v>Yes</v>
          </cell>
          <cell r="W45" t="str">
            <v xml:space="preserve">Lam Research has published a statement on the California Transparency in Supply Chains Act which is undated on its Supply Chain page. </v>
          </cell>
          <cell r="X45" t="str">
            <v>Lam Research (undated), "Supply Chain", https://www.lamresearch.com/company/corporate-social-responsibility/supply-chain/. Accessed 11 September 2019.</v>
          </cell>
          <cell r="Y45" t="str">
            <v>No</v>
          </cell>
          <cell r="Z45" t="str">
            <v>Not disclosed.</v>
          </cell>
          <cell r="AA45" t="str">
            <v>N/A</v>
          </cell>
          <cell r="AB45" t="str">
            <v>No</v>
          </cell>
          <cell r="AC45" t="str">
            <v>N/A</v>
          </cell>
          <cell r="AD45" t="str">
            <v>N/A</v>
          </cell>
          <cell r="AE45" t="str">
            <v>N/A</v>
          </cell>
        </row>
        <row r="46">
          <cell r="A46" t="str">
            <v>Microchip Technology Inc.</v>
          </cell>
          <cell r="B46">
            <v>22.272470000000002</v>
          </cell>
          <cell r="C46" t="str">
            <v>United States</v>
          </cell>
          <cell r="D46" t="str">
            <v>US5950171042</v>
          </cell>
          <cell r="E46" t="str">
            <v>Yes</v>
          </cell>
          <cell r="F46">
            <v>2018</v>
          </cell>
          <cell r="G46" t="str">
            <v>Sent links</v>
          </cell>
          <cell r="H46">
            <v>9.1698339667933588</v>
          </cell>
          <cell r="I46" t="str">
            <v>Yes (according to company, not on RBA site yet)</v>
          </cell>
          <cell r="J46" t="str">
            <v>Yes</v>
          </cell>
          <cell r="K46" t="str">
            <v>No</v>
          </cell>
          <cell r="L46" t="str">
            <v>N/A</v>
          </cell>
          <cell r="M46" t="str">
            <v>No</v>
          </cell>
          <cell r="N46" t="str">
            <v>Not disclosed.</v>
          </cell>
          <cell r="O46" t="str">
            <v>N/A</v>
          </cell>
          <cell r="P46" t="str">
            <v>Registry: http://www.modernslaveryregistry.org/companies/8898-microchip-technology-incorporated</v>
          </cell>
          <cell r="Q46" t="str">
            <v>Yes*</v>
          </cell>
          <cell r="R46" t="str">
            <v>Yes</v>
          </cell>
          <cell r="S46" t="str">
            <v>The company has published a joint statement under the UK and California legislations for FY2017. A more recent statement does not seem to be available.</v>
          </cell>
          <cell r="T46" t="str">
            <v xml:space="preserve">Microchip, "California Transparency in Supply Chains Act and UK Modern Slavery Act disclosure statement", http://ww1.microchip.com/downloads/en/DeviceDoc/Microchip%20Slavery%20and%20Human%20Trafficking%20Statement%20for%20calendar%202017.pdf, p. 2. Accessed 12 August 2019. </v>
          </cell>
          <cell r="U46" t="str">
            <v>Yes</v>
          </cell>
          <cell r="V46" t="str">
            <v>Yes</v>
          </cell>
          <cell r="W46" t="str">
            <v>The company has published a joint statement under the UK and California legislations.</v>
          </cell>
          <cell r="X46" t="str">
            <v xml:space="preserve">Microchip, "California Transparency in Supply Chains Act and UK Modern Slavery Act disclosure statement", http://ww1.microchip.com/downloads/en/DeviceDoc/Microchip%20Slavery%20and%20Human%20Trafficking%20Statement%20for%20calendar%202017.pdf, p. 2. Accessed 12 August 2019. </v>
          </cell>
          <cell r="Y46" t="str">
            <v>No</v>
          </cell>
          <cell r="Z46" t="str">
            <v>Not disclosed.</v>
          </cell>
          <cell r="AA46" t="str">
            <v>N/A</v>
          </cell>
          <cell r="AB46" t="str">
            <v>No</v>
          </cell>
          <cell r="AC46" t="str">
            <v>N/A</v>
          </cell>
          <cell r="AD46" t="str">
            <v>N/A</v>
          </cell>
          <cell r="AE46" t="str">
            <v>N/A</v>
          </cell>
        </row>
        <row r="47">
          <cell r="A47" t="str">
            <v>Micron Technology Inc.</v>
          </cell>
          <cell r="B47">
            <v>50.554089999999995</v>
          </cell>
          <cell r="C47" t="str">
            <v>United States</v>
          </cell>
          <cell r="D47" t="str">
            <v>US5951121038</v>
          </cell>
          <cell r="E47" t="str">
            <v>Yes</v>
          </cell>
          <cell r="F47">
            <v>2018</v>
          </cell>
          <cell r="G47" t="str">
            <v>No</v>
          </cell>
          <cell r="H47">
            <v>40.898679735947177</v>
          </cell>
          <cell r="I47" t="str">
            <v>Yes</v>
          </cell>
          <cell r="J47" t="str">
            <v>Yes</v>
          </cell>
          <cell r="K47" t="str">
            <v>No</v>
          </cell>
          <cell r="L47" t="str">
            <v>N/A</v>
          </cell>
          <cell r="M47" t="str">
            <v>No</v>
          </cell>
          <cell r="N47" t="str">
            <v>Not disclosed.</v>
          </cell>
          <cell r="O47" t="str">
            <v>N/A</v>
          </cell>
          <cell r="P47" t="str">
            <v>https://www.modernslaveryregistry.org/companies/9233-micron-technology-inc</v>
          </cell>
          <cell r="Q47" t="str">
            <v>Yes*</v>
          </cell>
          <cell r="R47" t="str">
            <v>Yes</v>
          </cell>
          <cell r="S47" t="str">
            <v xml:space="preserve">Micron's most recent UK Modern Slavery Act statement was approved on 28 February 2019 and is a combined UK and California statement.
</v>
          </cell>
          <cell r="T47" t="str">
            <v xml:space="preserve">*Micron (undated), "Slavery and Human Trafficking Statement",  https://www.micron.com/about/our-commitment/sourcing-responsibly/slavery-and-human-trafficking. Accessed 2 September 2019. </v>
          </cell>
          <cell r="U47" t="str">
            <v>Yes</v>
          </cell>
          <cell r="V47" t="str">
            <v>Yes</v>
          </cell>
          <cell r="W47" t="str">
            <v>*Micron's most recent California Transparency in Supply Chains Act disclosure was approved on 28 February 2019 and is a combined UK and California statement.</v>
          </cell>
          <cell r="X47" t="str">
            <v xml:space="preserve">*Micron (undated), "Slavery and Human Trafficking Statement",  https://www.micron.com/about/our-commitment/sourcing-responsibly/slavery-and-human-trafficking. Accessed 2 September 2019. </v>
          </cell>
          <cell r="Y47" t="str">
            <v>No</v>
          </cell>
          <cell r="Z47" t="str">
            <v>Not disclosed.</v>
          </cell>
          <cell r="AA47" t="str">
            <v>*Micron (undated), "Accelerating Sustainability: 2019 Sustainability Report", https://www.micron.com/-/media/client/global/documents/general/about/sustainability_report_2019.pdf?la=en.</v>
          </cell>
          <cell r="AB47" t="str">
            <v>No</v>
          </cell>
          <cell r="AC47" t="str">
            <v>N/A</v>
          </cell>
          <cell r="AD47" t="str">
            <v>N/A</v>
          </cell>
          <cell r="AE47" t="str">
            <v>N/A</v>
          </cell>
        </row>
        <row r="48">
          <cell r="A48" t="str">
            <v>Microsoft Corp.</v>
          </cell>
          <cell r="B48">
            <v>731.55732</v>
          </cell>
          <cell r="C48" t="str">
            <v>United States</v>
          </cell>
          <cell r="D48" t="str">
            <v>US5949181045</v>
          </cell>
          <cell r="E48" t="str">
            <v>No</v>
          </cell>
          <cell r="F48">
            <v>2016</v>
          </cell>
          <cell r="G48" t="str">
            <v>No</v>
          </cell>
          <cell r="H48">
            <v>59.467393478695733</v>
          </cell>
          <cell r="I48" t="str">
            <v>Yes</v>
          </cell>
          <cell r="J48" t="str">
            <v>Yes</v>
          </cell>
          <cell r="K48" t="str">
            <v>No</v>
          </cell>
          <cell r="L48" t="str">
            <v>N/A</v>
          </cell>
          <cell r="M48" t="str">
            <v>No</v>
          </cell>
          <cell r="N48" t="str">
            <v>Not disclosed.</v>
          </cell>
          <cell r="O48" t="str">
            <v>N/A</v>
          </cell>
          <cell r="P48" t="str">
            <v>Registry: http://www.modernslaveryregistry.org/companies/9193-microsoft-corporation</v>
          </cell>
          <cell r="Q48" t="str">
            <v>Yes*</v>
          </cell>
          <cell r="R48" t="str">
            <v>Yes</v>
          </cell>
          <cell r="S48" t="str">
            <v xml:space="preserve">The company has published a statement for financial year 2018. </v>
          </cell>
          <cell r="T48" t="str">
            <v xml:space="preserve">Microsoft (2018), "Microsoft Modern Slavery and Human Trafficking Statement Fiscal Year 2018," http://download.microsoft.com/download/5/F/A/5FAB2AC0-0421-4EEB-A57C-CE7D297126A9/Microsoft_Modern_Slavery_and_Human_Trafficking_Statement_Fiscal_Year_2018.pdf. Accessed 8 October 2019. </v>
          </cell>
          <cell r="U48" t="str">
            <v>Yes</v>
          </cell>
          <cell r="V48" t="str">
            <v>No</v>
          </cell>
          <cell r="W48" t="str">
            <v>The company may be required to report under the California Transparency in Supply Chains Act, but does not provide a disclosure.</v>
          </cell>
          <cell r="X48" t="str">
            <v>N/A</v>
          </cell>
          <cell r="Y48" t="str">
            <v>Yes</v>
          </cell>
          <cell r="Z48" t="str">
            <v xml:space="preserve">The company discloses that it is a founding member of Techology Against Trafficking, which it discloses is a collaborative effort of technology companies, NGOs, and the UN, to support the eradication of forced labor and human trafficking. </v>
          </cell>
          <cell r="AA48" t="str">
            <v xml:space="preserve">Microsoft (2018), "Microsoft Modern Slavery and Human Trafficking Statement Fiscal Year 2018," http://download.microsoft.com/download/5/F/A/5FAB2AC0-0421-4EEB-A57C-CE7D297126A9/Microsoft_Modern_Slavery_and_Human_Trafficking_Statement_Fiscal_Year_2018.pdf. Accessed 8 October 2019. </v>
          </cell>
          <cell r="AB48" t="str">
            <v>No</v>
          </cell>
          <cell r="AC48" t="str">
            <v>N/A</v>
          </cell>
          <cell r="AD48" t="str">
            <v>N/A</v>
          </cell>
          <cell r="AE48" t="str">
            <v>N/A</v>
          </cell>
        </row>
        <row r="49">
          <cell r="A49" t="str">
            <v>Murata Manufacturing Co. Ltd.</v>
          </cell>
          <cell r="B49">
            <v>31.441759999999999</v>
          </cell>
          <cell r="C49" t="str">
            <v>Japan</v>
          </cell>
          <cell r="D49" t="str">
            <v>JP3914400001</v>
          </cell>
          <cell r="E49" t="str">
            <v>Yes</v>
          </cell>
          <cell r="F49">
            <v>2016</v>
          </cell>
          <cell r="G49" t="str">
            <v>Yes</v>
          </cell>
          <cell r="H49">
            <v>17.863572714542904</v>
          </cell>
          <cell r="I49" t="str">
            <v>No</v>
          </cell>
          <cell r="J49" t="str">
            <v>Yes</v>
          </cell>
          <cell r="K49" t="str">
            <v>No</v>
          </cell>
          <cell r="L49" t="str">
            <v>N/A</v>
          </cell>
          <cell r="M49" t="str">
            <v>No</v>
          </cell>
          <cell r="N49" t="str">
            <v>Not disclosed.</v>
          </cell>
          <cell r="O49" t="str">
            <v>N/A</v>
          </cell>
          <cell r="P49" t="str">
            <v>Registry: http://www.modernslaveryregistry.org/companies/10656-murata-manufacturing-co-ltd</v>
          </cell>
          <cell r="Q49" t="str">
            <v>Yes*</v>
          </cell>
          <cell r="R49" t="str">
            <v>Yes</v>
          </cell>
          <cell r="S49" t="str">
            <v>The company has published a statement dated November 2018.</v>
          </cell>
          <cell r="T49" t="str">
            <v xml:space="preserve">Murata Manufacturing (November 2018), "Statement on the UK Modern Slavery Act", https://www.murata.com/~/media/webrenewal/about/csr/modernslavery/modernslavery_e.ashx?la=en. Accessed 28 August 2019. </v>
          </cell>
          <cell r="U49" t="str">
            <v>Yes</v>
          </cell>
          <cell r="V49" t="str">
            <v>Yes</v>
          </cell>
          <cell r="W49" t="str">
            <v xml:space="preserve">The company's subsidiary pSemi has published a statement, which is undated. </v>
          </cell>
          <cell r="X49" t="str">
            <v xml:space="preserve">PSemi, "California Transparency in Supply Chains Act Disclosure," https://www.psemi.com/company/California_Transparency_in_Supply_Chains_Act.pdf. Accessed 29 August 2019. </v>
          </cell>
          <cell r="Y49" t="str">
            <v>No</v>
          </cell>
          <cell r="Z49" t="str">
            <v>Not disclosed.</v>
          </cell>
          <cell r="AA49" t="str">
            <v>N/A</v>
          </cell>
          <cell r="AB49" t="str">
            <v>No</v>
          </cell>
          <cell r="AC49" t="str">
            <v>N/A</v>
          </cell>
          <cell r="AD49" t="str">
            <v>N/A</v>
          </cell>
          <cell r="AE49" t="str">
            <v>N/A</v>
          </cell>
        </row>
        <row r="50">
          <cell r="A50" t="str">
            <v>Nokia Oyj</v>
          </cell>
          <cell r="B50">
            <v>26.963819999999998</v>
          </cell>
          <cell r="C50" t="str">
            <v>Finland</v>
          </cell>
          <cell r="D50" t="str">
            <v>FI0009000681</v>
          </cell>
          <cell r="E50" t="str">
            <v>No</v>
          </cell>
          <cell r="F50">
            <v>2018</v>
          </cell>
          <cell r="G50" t="str">
            <v>Yes</v>
          </cell>
          <cell r="H50">
            <v>45.172034406881373</v>
          </cell>
          <cell r="I50" t="str">
            <v>No</v>
          </cell>
          <cell r="J50" t="str">
            <v>Yes</v>
          </cell>
          <cell r="K50" t="str">
            <v>Yes</v>
          </cell>
          <cell r="L50" t="str">
            <v>Yes</v>
          </cell>
          <cell r="M50" t="str">
            <v>Yes</v>
          </cell>
          <cell r="N50" t="str">
            <v xml:space="preserve">Nokia commits to have a comprehensive supplier sustainability risk mitigation by 2020 which will include 90% of its suppliers being assessed with a Satisfactory Sustainability Score and 100 on-site audits, which include an assessment of forced labor, conducted per year. As against this target it states that 74% of its suppliers have achieved a satisfactory EcoVadis score and 75 on-site audits in 2018. </v>
          </cell>
          <cell r="O50" t="str">
            <v>Nokia (13 May 2019), "People and Planet Report 2018", https://www.nokia.com/sites/default/files/2019-05/Nokia_People_and_Planet_Report_2018.pdf, p. 88 and 109.</v>
          </cell>
          <cell r="P50" t="str">
            <v>https://www.modernslaveryregistry.org/companies/9146-nokia-corporation</v>
          </cell>
          <cell r="Q50" t="str">
            <v>Yes*</v>
          </cell>
          <cell r="R50" t="str">
            <v>Yes</v>
          </cell>
          <cell r="S50" t="str">
            <v>Nokia's most recent UK Modern Slavery Act statement was approved on 27 June 2019. The company has published a total of three statements.</v>
          </cell>
          <cell r="T50" t="str">
            <v>Nokia (approved 27 June 2019), "Modern Slavery Statement", https://www.nokia.com/sites/default/files/2019-07/1191-modern-slavery-statement.pdf.</v>
          </cell>
          <cell r="U50" t="str">
            <v>Yes</v>
          </cell>
          <cell r="V50" t="str">
            <v>No</v>
          </cell>
          <cell r="W50" t="str">
            <v>The company may be required to report under the California Transparency in Supply Chains Act, but does not provide a disclosure. The company disclosed a statement with regards to the UK Modern Slavery Act, however the statement does not reference the California legislation, and a separate statement with regards to the California legislation is not available.</v>
          </cell>
          <cell r="X50" t="str">
            <v>Nokia (approved 27 June 2019), "Modern Slavery Statement", https://www.nokia.com/sites/default/files/2019-07/1191-modern-slavery-statement.pdf.</v>
          </cell>
          <cell r="Y50" t="str">
            <v>Yes</v>
          </cell>
          <cell r="Z50" t="str">
            <v>Nokia states that it established a multi-stakeholder Tech Against Trafficking coalition to "explore" how technology can be used to combat human trafficking in supply chains. The coalition includes ICT companies, civil society organizations and the UN. It states that this tool has been used to "identify existing victims of human trafficking and address and manage the risk of child and forced labor in corporate supply chains".</v>
          </cell>
          <cell r="AA50" t="str">
            <v>*Nokia (approved 27 June 2019), "Modern Slavery Statement", https://www.nokia.com/sites/default/files/2019-07/1191-modern-slavery-statement.pdf, p. 13.</v>
          </cell>
          <cell r="AB50" t="str">
            <v>No</v>
          </cell>
          <cell r="AC50" t="str">
            <v>N/A</v>
          </cell>
          <cell r="AD50" t="str">
            <v>N/A</v>
          </cell>
          <cell r="AE50" t="str">
            <v>N/A</v>
          </cell>
        </row>
        <row r="51">
          <cell r="A51" t="str">
            <v>NXP Semiconductors NV</v>
          </cell>
          <cell r="B51">
            <v>40.792070000000002</v>
          </cell>
          <cell r="C51" t="str">
            <v>Netherlands</v>
          </cell>
          <cell r="D51" t="str">
            <v>NL0009538784</v>
          </cell>
          <cell r="E51" t="str">
            <v>Yes</v>
          </cell>
          <cell r="F51">
            <v>2018</v>
          </cell>
          <cell r="G51" t="str">
            <v>Yes</v>
          </cell>
          <cell r="H51">
            <v>58.454690938187625</v>
          </cell>
          <cell r="I51" t="str">
            <v>Yes</v>
          </cell>
          <cell r="J51" t="str">
            <v>Yes</v>
          </cell>
          <cell r="K51" t="str">
            <v>No</v>
          </cell>
          <cell r="L51" t="str">
            <v>N/A</v>
          </cell>
          <cell r="M51" t="str">
            <v>No</v>
          </cell>
          <cell r="N51" t="str">
            <v>Not disclosed.</v>
          </cell>
          <cell r="O51" t="str">
            <v>N/A</v>
          </cell>
          <cell r="P51" t="str">
            <v>Registry: https://www.modernslaveryregistry.org/companies/9234-nxp-semiconductors-usa-inc</v>
          </cell>
          <cell r="Q51" t="str">
            <v>Yes*</v>
          </cell>
          <cell r="R51" t="str">
            <v>Yes</v>
          </cell>
          <cell r="S51" t="str">
            <v>The company has published a joint statement for the UK and California legislations, which is made for financial year 2018 but is undated.</v>
          </cell>
          <cell r="T51" t="str">
            <v xml:space="preserve">NXP Semiconductors (2019), "2018 Slavery and Human Trafficking Statement", https://www.nxp.com/docs/en/company-information/2018-NXP-MSA.pdf, p. 20. Accessed 4 October 2019.  </v>
          </cell>
          <cell r="U51" t="str">
            <v>Yes</v>
          </cell>
          <cell r="V51" t="str">
            <v>Yes</v>
          </cell>
          <cell r="W51" t="str">
            <v>The company has published a joint statement for the UK and California legislations, which is made for financial year 2018 but is undated.</v>
          </cell>
          <cell r="X51" t="str">
            <v xml:space="preserve">NXP Semiconductors (2019), "2018 Slavery and Human Trafficking Statement", https://www.nxp.com/docs/en/company-information/2018-NXP-MSA.pdf, p. 20. Accessed 4 October 2019.  </v>
          </cell>
          <cell r="Y51" t="str">
            <v>Yes</v>
          </cell>
          <cell r="Z51" t="str">
            <v>The company reports it is developing a game-based program which will focus on human trafficking and forced labor, to be used as a learning resource.</v>
          </cell>
          <cell r="AA51" t="str">
            <v xml:space="preserve">NXP Semiconductors (2018), "2017 Slavery and Human Trafficking Statement", https://www.nxp.com/docs/en/supporting-information/HUMAN-TRAFICKING-STATEMENT-2017.pdf, p. 12. Accessed 16 September 2019. </v>
          </cell>
          <cell r="AB51" t="str">
            <v>No</v>
          </cell>
          <cell r="AC51" t="str">
            <v>N/A</v>
          </cell>
          <cell r="AD51" t="str">
            <v>N/A</v>
          </cell>
          <cell r="AE51" t="str">
            <v>N/A</v>
          </cell>
        </row>
        <row r="52">
          <cell r="A52" t="str">
            <v>Renesas Electronics Corp.</v>
          </cell>
          <cell r="B52">
            <v>19.576330000000002</v>
          </cell>
          <cell r="C52" t="str">
            <v>Japan</v>
          </cell>
          <cell r="D52" t="str">
            <v>JP3164720009</v>
          </cell>
          <cell r="E52" t="str">
            <v>Yes</v>
          </cell>
          <cell r="F52">
            <v>2020</v>
          </cell>
          <cell r="G52" t="str">
            <v>No</v>
          </cell>
          <cell r="H52" t="str">
            <v>n/a</v>
          </cell>
          <cell r="I52" t="str">
            <v>No</v>
          </cell>
          <cell r="J52" t="str">
            <v>No</v>
          </cell>
          <cell r="K52" t="str">
            <v>No</v>
          </cell>
          <cell r="L52" t="str">
            <v>N/A</v>
          </cell>
          <cell r="M52" t="str">
            <v>No</v>
          </cell>
          <cell r="N52" t="str">
            <v>Not disclosed.</v>
          </cell>
          <cell r="O52" t="str">
            <v>N/A</v>
          </cell>
          <cell r="P52" t="str">
            <v>https://www.modernslaveryregistry.org/companies/9612-renesas-electronics-europe-ltd</v>
          </cell>
          <cell r="Q52" t="str">
            <v>Yes*</v>
          </cell>
          <cell r="R52" t="str">
            <v>Yes (subsidiary)</v>
          </cell>
          <cell r="S52" t="str">
            <v>UK Modern Slavery Statement made by Renesas Electronics Europe Ltd/GmbH.</v>
          </cell>
          <cell r="T52" t="str">
            <v xml:space="preserve">Renesas (29 August 2016), "Modern Slavery Act Transparency Statement", https://www.renesas.com/eu/en/about/company/profile/modern-slavery-act.html. Accessed 2 October 2019. </v>
          </cell>
          <cell r="U52" t="str">
            <v>Yes</v>
          </cell>
          <cell r="V52" t="str">
            <v>No</v>
          </cell>
          <cell r="W52" t="str">
            <v>The company may be required to report under the California Transparency in Supply Chains Act, but does not provide a disclosure.</v>
          </cell>
          <cell r="X52" t="str">
            <v>N/A</v>
          </cell>
          <cell r="Y52" t="str">
            <v>No</v>
          </cell>
          <cell r="Z52" t="str">
            <v>Not disclosed.</v>
          </cell>
          <cell r="AA52" t="str">
            <v>N/A</v>
          </cell>
          <cell r="AB52" t="str">
            <v>No</v>
          </cell>
          <cell r="AC52" t="str">
            <v>N/A</v>
          </cell>
          <cell r="AD52" t="str">
            <v>N/A</v>
          </cell>
          <cell r="AE52" t="str">
            <v>N/A</v>
          </cell>
        </row>
        <row r="53">
          <cell r="A53" t="str">
            <v>Skyworks Solutions Inc.</v>
          </cell>
          <cell r="B53">
            <v>17.737669999999998</v>
          </cell>
          <cell r="C53" t="str">
            <v>United States</v>
          </cell>
          <cell r="D53" t="str">
            <v>US83088M1027</v>
          </cell>
          <cell r="E53" t="str">
            <v>Yes</v>
          </cell>
          <cell r="F53">
            <v>2018</v>
          </cell>
          <cell r="G53" t="str">
            <v>No</v>
          </cell>
          <cell r="H53">
            <v>29.384876975395077</v>
          </cell>
          <cell r="I53" t="str">
            <v>Yes</v>
          </cell>
          <cell r="J53" t="str">
            <v>Yes</v>
          </cell>
          <cell r="K53" t="str">
            <v>No</v>
          </cell>
          <cell r="L53" t="str">
            <v>N/A</v>
          </cell>
          <cell r="M53" t="str">
            <v>No</v>
          </cell>
          <cell r="N53" t="str">
            <v>Not disclosed.</v>
          </cell>
          <cell r="O53" t="str">
            <v>N/A</v>
          </cell>
          <cell r="P53" t="str">
            <v>Registry: http://www.modernslaveryregistry.org/companies/10098-skyworks-solutions-inc</v>
          </cell>
          <cell r="Q53" t="str">
            <v>Yes*</v>
          </cell>
          <cell r="R53" t="str">
            <v>Yes</v>
          </cell>
          <cell r="S53" t="str">
            <v xml:space="preserve">The company has published a joint statement dated 31 January 2019. </v>
          </cell>
          <cell r="T53" t="str">
            <v xml:space="preserve">Skyworks (January 2019), "Slavery and human trafficking prevention", http://www.skyworksinc.com/downloads/sustainability/Transparency_in_Supply_Chains_Act_compliance_information.pdf. Accessed 29 August 2019. </v>
          </cell>
          <cell r="U53" t="str">
            <v>Yes</v>
          </cell>
          <cell r="V53" t="str">
            <v>Yes</v>
          </cell>
          <cell r="W53" t="str">
            <v xml:space="preserve">The company has published a joint statement dated 31 January 2019. </v>
          </cell>
          <cell r="X53" t="str">
            <v xml:space="preserve">Skyworks (January 2019), "Slavery and human trafficking prevention", http://www.skyworksinc.com/downloads/sustainability/Transparency_in_Supply_Chains_Act_compliance_information.pdf. Accessed 29 August 2019. </v>
          </cell>
          <cell r="Y53" t="str">
            <v>No</v>
          </cell>
          <cell r="Z53" t="str">
            <v>Not disclosed.</v>
          </cell>
          <cell r="AA53" t="str">
            <v>N/A</v>
          </cell>
          <cell r="AB53" t="str">
            <v>No</v>
          </cell>
          <cell r="AC53" t="str">
            <v>N/A</v>
          </cell>
          <cell r="AD53" t="str">
            <v>N/A</v>
          </cell>
          <cell r="AE53" t="str">
            <v>N/A</v>
          </cell>
        </row>
        <row r="54">
          <cell r="A54" t="str">
            <v>TE Connectivity Ltd.</v>
          </cell>
          <cell r="B54">
            <v>36.009190000000004</v>
          </cell>
          <cell r="C54" t="str">
            <v>Switzerland</v>
          </cell>
          <cell r="D54" t="str">
            <v>CH0102993182</v>
          </cell>
          <cell r="E54" t="str">
            <v>Yes</v>
          </cell>
          <cell r="F54">
            <v>2018</v>
          </cell>
          <cell r="G54" t="str">
            <v>Yes</v>
          </cell>
          <cell r="H54">
            <v>17.994098819763956</v>
          </cell>
          <cell r="I54" t="str">
            <v>No</v>
          </cell>
          <cell r="J54" t="str">
            <v>Yes</v>
          </cell>
          <cell r="K54" t="str">
            <v>Yes</v>
          </cell>
          <cell r="L54" t="str">
            <v>Yes</v>
          </cell>
          <cell r="M54" t="str">
            <v>No</v>
          </cell>
          <cell r="N54" t="str">
            <v>TE Connectivity discloses that it "plans to issue a new human trafficking policy in spring 2020."
[It also notes that its fiscal year 2019 supplier meeting will have a focus on compliance.] 
The company does not report against progress on previous targets to address forced labor.</v>
          </cell>
          <cell r="O54" t="str">
            <v>* TE Connectivity (January 2020), "2020 Additional Disclosure," https://www.business-humanrights.org/sites/default/files/2020-01%20Additional%20Disclosure%20-%20KnowTheChain%20ICT%20benchmark_TE%20Connectivity.pdf.
* TE Connectivity, "2018 Corporate Responsibility Report,"
https://www.te.com/content/dam/te-com/documents/about-te/corporate-responsibility/global/TEConnectivityCorporateResponsibilityReport2018.pdf, p. 18.</v>
          </cell>
          <cell r="P54" t="str">
            <v>Registry: http://www.modernslaveryregistry.org/explore?company_name=te+connectivity</v>
          </cell>
          <cell r="Q54" t="str">
            <v>Yes*</v>
          </cell>
          <cell r="R54" t="str">
            <v>Yes (subsidiary)</v>
          </cell>
          <cell r="S54" t="str">
            <v>The company's UK subsidiary has published a statement which was approved in May 2019 for the financial year 2018.</v>
          </cell>
          <cell r="T54" t="str">
            <v xml:space="preserve">TE Connectivity (2019), "Slavery and Human Trafficking Statement for the Fiscal Year ended September 30, 2018", https://www.te.com/content/dam/te-com/documents/about-te/corporate-responsibility/global/TEConnectivityHumanTraffickingStatementFY2018Final.pdf, p. 2. Accessed 3 September 2019. </v>
          </cell>
          <cell r="U54" t="str">
            <v>Yes</v>
          </cell>
          <cell r="V54" t="str">
            <v>Yes</v>
          </cell>
          <cell r="W54" t="str">
            <v xml:space="preserve">The company has published a statement, which is undated. </v>
          </cell>
          <cell r="X54" t="str">
            <v>TE Connectivity, "TE Connectivity's Statement on California Transparency in Supply Chains Act of 2010", https://www.te.com/content/dam/te-com/documents/about-te/corporate-responsibility/global/statement-on-transparency-in-supply-chain.pdf. Accessed 3 September 2019.</v>
          </cell>
          <cell r="Y54" t="str">
            <v>No</v>
          </cell>
          <cell r="Z54" t="str">
            <v>Not disclosed.</v>
          </cell>
          <cell r="AA54" t="str">
            <v>N/A</v>
          </cell>
          <cell r="AB54" t="str">
            <v>No</v>
          </cell>
          <cell r="AC54" t="str">
            <v>N/A</v>
          </cell>
          <cell r="AD54" t="str">
            <v>N/A</v>
          </cell>
          <cell r="AE54" t="str">
            <v>N/A</v>
          </cell>
        </row>
        <row r="55">
          <cell r="A55" t="str">
            <v>Texas Instruments Inc.</v>
          </cell>
          <cell r="B55">
            <v>107.82302</v>
          </cell>
          <cell r="C55" t="str">
            <v>United States</v>
          </cell>
          <cell r="D55" t="str">
            <v>US8825081040</v>
          </cell>
          <cell r="E55" t="str">
            <v>Yes</v>
          </cell>
          <cell r="F55">
            <v>2016</v>
          </cell>
          <cell r="G55" t="str">
            <v>No</v>
          </cell>
          <cell r="H55">
            <v>31.601320264052806</v>
          </cell>
          <cell r="I55" t="str">
            <v>Yes</v>
          </cell>
          <cell r="J55" t="str">
            <v>Yes</v>
          </cell>
          <cell r="K55" t="str">
            <v>No</v>
          </cell>
          <cell r="L55" t="str">
            <v>N/A</v>
          </cell>
          <cell r="M55" t="str">
            <v>No</v>
          </cell>
          <cell r="N55" t="str">
            <v>Not disclosed.</v>
          </cell>
          <cell r="O55" t="str">
            <v>N/A</v>
          </cell>
          <cell r="P55" t="str">
            <v>Registry: http://www.modernslaveryregistry.org/companies/9246-texas-instruments-incorporated</v>
          </cell>
          <cell r="Q55" t="str">
            <v>Yes*</v>
          </cell>
          <cell r="R55" t="str">
            <v>Yes</v>
          </cell>
          <cell r="S55" t="str">
            <v xml:space="preserve">The company publishes a joint statement made under both legislations, which is dated May 2019. </v>
          </cell>
          <cell r="T55" t="str">
            <v xml:space="preserve">Texas Instruments (May 2019), "Anti-Human Trafficking Statement," http://www.ti.com/lit/ml/sszo047b/sszo047b.pdf. Accessed 9 October 2019. </v>
          </cell>
          <cell r="U55" t="str">
            <v>Yes</v>
          </cell>
          <cell r="V55" t="str">
            <v>Yes</v>
          </cell>
          <cell r="W55" t="str">
            <v xml:space="preserve">The company publishes a joint statement made under both legislations, which is dated May 2019. </v>
          </cell>
          <cell r="X55" t="str">
            <v xml:space="preserve">Texas Instruments (May 2019), "Anti-Human Trafficking Statement," http://www.ti.com/lit/ml/sszo047b/sszo047b.pdf. Accessed 9 October 2019. </v>
          </cell>
          <cell r="Y55" t="str">
            <v>No</v>
          </cell>
          <cell r="Z55" t="str">
            <v>Not disclosed.</v>
          </cell>
          <cell r="AA55" t="str">
            <v>N/A</v>
          </cell>
          <cell r="AB55" t="str">
            <v>No</v>
          </cell>
          <cell r="AC55" t="str">
            <v>N/A</v>
          </cell>
          <cell r="AD55" t="str">
            <v>N/A</v>
          </cell>
          <cell r="AE55" t="str">
            <v>N/A</v>
          </cell>
        </row>
        <row r="56">
          <cell r="A56" t="str">
            <v>Western Digital Corp.</v>
          </cell>
          <cell r="B56">
            <v>26.319089999999999</v>
          </cell>
          <cell r="C56" t="str">
            <v>United States</v>
          </cell>
          <cell r="D56" t="str">
            <v>US9581021055</v>
          </cell>
          <cell r="E56" t="str">
            <v>Yes</v>
          </cell>
          <cell r="F56">
            <v>2018</v>
          </cell>
          <cell r="G56" t="str">
            <v>No</v>
          </cell>
          <cell r="H56">
            <v>14.852470494098817</v>
          </cell>
          <cell r="I56" t="str">
            <v>Yes</v>
          </cell>
          <cell r="J56" t="str">
            <v>Yes</v>
          </cell>
          <cell r="K56" t="str">
            <v>No</v>
          </cell>
          <cell r="L56" t="str">
            <v>N/A</v>
          </cell>
          <cell r="M56" t="str">
            <v>No</v>
          </cell>
          <cell r="N56" t="str">
            <v>Not disclosed.</v>
          </cell>
          <cell r="O56" t="str">
            <v>N/A</v>
          </cell>
          <cell r="P56" t="str">
            <v>Registry: http://www.modernslaveryregistry.org/companies/18368-western-digital-corporation</v>
          </cell>
          <cell r="Q56" t="str">
            <v>Yes*</v>
          </cell>
          <cell r="R56" t="str">
            <v>Yes</v>
          </cell>
          <cell r="S56" t="str">
            <v>The company has published a joint statement for the UK and California legislations, which is undated.</v>
          </cell>
          <cell r="T56" t="str">
            <v>Western Digital, "Compliance Statement for UK Modern Slavery Act and California Transparency in Supply Chains Act for FY2018," https://www.westerndigital.com/company/corporate-sustainability/uk-modern-slavery-california-transparency. Accessed 11 September 2019.</v>
          </cell>
          <cell r="U56" t="str">
            <v>Yes</v>
          </cell>
          <cell r="V56" t="str">
            <v>Yes</v>
          </cell>
          <cell r="W56" t="str">
            <v>The company has published a joint statement for the UK and California legislations, which is undated.</v>
          </cell>
          <cell r="X56" t="str">
            <v>Western Digital, "Compliance Statement for UK Modern Slavery Act and California Transparency in Supply Chains Act for FY2018," https://www.westerndigital.com/company/corporate-sustainability/uk-modern-slavery-california-transparency. Accessed 11 September 2019.</v>
          </cell>
          <cell r="Y56" t="str">
            <v>No</v>
          </cell>
          <cell r="Z56" t="str">
            <v>Not disclosed.</v>
          </cell>
          <cell r="AA56" t="str">
            <v>N/A</v>
          </cell>
          <cell r="AB56" t="str">
            <v>No</v>
          </cell>
          <cell r="AC56" t="str">
            <v>N/A</v>
          </cell>
          <cell r="AD56" t="str">
            <v>N/A</v>
          </cell>
          <cell r="AE56" t="str">
            <v>N/A</v>
          </cell>
        </row>
        <row r="57">
          <cell r="A57" t="str">
            <v>Dell Technologies Inc.</v>
          </cell>
          <cell r="B57">
            <v>38.99</v>
          </cell>
          <cell r="C57" t="str">
            <v>United States</v>
          </cell>
          <cell r="D57" t="str">
            <v>US24703L2025</v>
          </cell>
          <cell r="E57" t="str">
            <v>Yes</v>
          </cell>
          <cell r="F57">
            <v>2020</v>
          </cell>
          <cell r="G57" t="str">
            <v>Yes</v>
          </cell>
          <cell r="H57">
            <v>63.049609921984391</v>
          </cell>
          <cell r="I57" t="str">
            <v>Yes</v>
          </cell>
          <cell r="J57" t="str">
            <v>Yes</v>
          </cell>
          <cell r="K57" t="str">
            <v>Yes</v>
          </cell>
          <cell r="L57" t="str">
            <v>Yes</v>
          </cell>
          <cell r="M57" t="str">
            <v>Yes</v>
          </cell>
          <cell r="N57" t="str">
            <v>Forward-looking targets: Dell discloses committing to audit 100% of its "high-risk materials suppliers and select service suppliers" by 2020. While it does not specify whether this goal includes forced labor in its audits, its report of its 2019 progress on this goal discloses use of RBA audits which include forced labor.
Reporting against previous targets: Dell discloses its progress on its 2019 targets so far and states that 97% of its high-risk suppliers' facilities underwent third-party audits based on the RBA Code of Conduct which includes provisions on forced labor. It also states that it addressed audit findings by requiring suppliers to complete corrective action plans.</v>
          </cell>
          <cell r="O57" t="str">
            <v>Dell (2019), "FY 2018 Corporate Social Responsibility Report", https://corporate.delltechnologies.com/content/dam/delltechnologies/assets/corporate/pdf/progress-made-real-reports/dell-fy19-csr-report.pdf, pp. 8 and 23.</v>
          </cell>
          <cell r="P57" t="str">
            <v>https://www.modernslaveryregistry.org/companies/7307-dell-inc</v>
          </cell>
          <cell r="Q57" t="str">
            <v>Yes*</v>
          </cell>
          <cell r="R57" t="str">
            <v>Yes</v>
          </cell>
          <cell r="S57" t="str">
            <v>Dell's most recent UK Modern Slavery Act statement was published in July 2019 and is a joint UK Modern Slavery Act statement and California Transparency in Supply Chains Act disclosure. It is its fourth published statement.</v>
          </cell>
          <cell r="T57" t="str">
            <v>Dell (July 2019), "Statement Against Slavery and Human Trafficking",  https://i.dell.com/sites/doccontent/corporate/corp-comm/en/Documents/dell-california-trafficking.pdf, p.1.</v>
          </cell>
          <cell r="U57" t="str">
            <v>Yes*</v>
          </cell>
          <cell r="V57" t="str">
            <v>Yes</v>
          </cell>
          <cell r="W57" t="str">
            <v>Dell's most recent California Transparency in Supply Chains Act disclosure was published in July 2019 and is a joint UK Modern Slavery Act statement and California Transparency in Supply Chains Act disclosure. It is its second published California Transparency in Supply Chains Act disclosure.</v>
          </cell>
          <cell r="X57" t="str">
            <v>Dell (July 2019), "Statement Against Slavery and Human Trafficking",  https://i.dell.com/sites/doccontent/corporate/corp-comm/en/Documents/dell-california-trafficking.pdf, p.1.</v>
          </cell>
          <cell r="Y57" t="str">
            <v>No</v>
          </cell>
          <cell r="Z57" t="str">
            <v>Not disclosed.</v>
          </cell>
          <cell r="AA57" t="str">
            <v>N/A</v>
          </cell>
          <cell r="AB57" t="str">
            <v>No</v>
          </cell>
          <cell r="AC57" t="str">
            <v>N/A</v>
          </cell>
          <cell r="AD57" t="str">
            <v>N/A</v>
          </cell>
          <cell r="AE57" t="str">
            <v>N/A</v>
          </cell>
        </row>
        <row r="58">
          <cell r="A58" t="str">
            <v>Fujifilm Holdings Corp.</v>
          </cell>
          <cell r="B58">
            <v>16.664639999999999</v>
          </cell>
          <cell r="C58" t="str">
            <v>Japan</v>
          </cell>
          <cell r="D58" t="str">
            <v>JP3814000000</v>
          </cell>
          <cell r="E58" t="str">
            <v>Yes</v>
          </cell>
          <cell r="F58">
            <v>2020</v>
          </cell>
          <cell r="G58" t="str">
            <v>Yes</v>
          </cell>
          <cell r="H58" t="str">
            <v>n/a</v>
          </cell>
          <cell r="I58" t="str">
            <v>No</v>
          </cell>
          <cell r="J58" t="str">
            <v>No</v>
          </cell>
          <cell r="K58" t="str">
            <v>No</v>
          </cell>
          <cell r="L58" t="str">
            <v>N/A</v>
          </cell>
          <cell r="M58" t="str">
            <v>No</v>
          </cell>
          <cell r="N58" t="str">
            <v>Not disclosed.</v>
          </cell>
          <cell r="O58" t="str">
            <v>N/A</v>
          </cell>
          <cell r="P58" t="str">
            <v>Numerous entities listed, but not the global parent company: https://www.modernslaveryregistry.org/explore?company_name=fujifilm</v>
          </cell>
          <cell r="Q58" t="str">
            <v>Yes*</v>
          </cell>
          <cell r="R58" t="str">
            <v>Yes (subsidiary)</v>
          </cell>
          <cell r="S58" t="str">
            <v xml:space="preserve">Statements published by 10 subsidiaries on Registry. UK subsidiary statement included in source (Fujifilm UK Limited). </v>
          </cell>
          <cell r="T58" t="str">
            <v>Fujifilm (September 2018), "UK Slavery Act Statement",  https://www.fujifilm.eu/fileadmin/corporate/download/UK_Slavery_Act_Statement/11-2018_FUJIFILM_UK_UK_Slavery_Act_Statement.pdf</v>
          </cell>
          <cell r="U58" t="str">
            <v>Yes*</v>
          </cell>
          <cell r="V58" t="str">
            <v>Yes (subsidiary)</v>
          </cell>
          <cell r="W58" t="str">
            <v>Fujifilm USA has published three Modern Slavery Statements for its subsidiaries: Fujifilm North America Graphics Division, Fujifilm Imaging Colorants Inc., FujiFilm Dimatix Inc.</v>
          </cell>
          <cell r="X58" t="str">
            <v>*Fujifilm USA (26 September 2018), "Modern Slavery and Human Trafficking", https://www.fujifilmusa.com/shared/bin/FUJIFILM%20North%20America%20Graphics%20Division%20Modern%20Slavery%20Act%20Statement.pdf. Accessed 2 October 2019. 
*Registry: http://www.modernslaveryregistry.org/companies/19689-fujifilm-holdings-america-corporation/statements/28520</v>
          </cell>
          <cell r="Y58" t="str">
            <v>No</v>
          </cell>
          <cell r="Z58" t="str">
            <v>Not disclosed.</v>
          </cell>
          <cell r="AA58" t="str">
            <v>N/A</v>
          </cell>
          <cell r="AB58" t="str">
            <v>No</v>
          </cell>
          <cell r="AC58" t="str">
            <v>N/A</v>
          </cell>
          <cell r="AD58" t="str">
            <v>N/A</v>
          </cell>
          <cell r="AE58" t="str">
            <v>N/A</v>
          </cell>
        </row>
        <row r="59">
          <cell r="A59" t="str">
            <v>Infineon Technologies AG</v>
          </cell>
          <cell r="B59">
            <v>32.912059999999997</v>
          </cell>
          <cell r="C59" t="str">
            <v>Germany</v>
          </cell>
          <cell r="D59" t="str">
            <v>DE0006231004</v>
          </cell>
          <cell r="E59" t="str">
            <v>Yes</v>
          </cell>
          <cell r="F59">
            <v>2018</v>
          </cell>
          <cell r="G59" t="str">
            <v>No</v>
          </cell>
          <cell r="H59">
            <v>9.303360672134426</v>
          </cell>
          <cell r="I59" t="str">
            <v>No (Americas only)</v>
          </cell>
          <cell r="J59" t="str">
            <v>Yes</v>
          </cell>
          <cell r="K59" t="str">
            <v>No</v>
          </cell>
          <cell r="L59" t="str">
            <v>N/A</v>
          </cell>
          <cell r="M59" t="str">
            <v>No</v>
          </cell>
          <cell r="N59" t="str">
            <v>Not disclosed.</v>
          </cell>
          <cell r="O59" t="str">
            <v>N/A</v>
          </cell>
          <cell r="P59" t="str">
            <v>Registry: http://www.modernslaveryregistry.org/companies/9231-infineon-technologies-ag</v>
          </cell>
          <cell r="Q59" t="str">
            <v>Yes*</v>
          </cell>
          <cell r="R59" t="str">
            <v>Yes</v>
          </cell>
          <cell r="S59" t="str">
            <v xml:space="preserve">The company has published a joint statement made under both legislations dated March 2019. </v>
          </cell>
          <cell r="T59" t="str">
            <v xml:space="preserve">Infineon Technologies (March 2019), "Slavery and Human Trafficking Statement," https://www.infineon.com/dgdl/Infineon+Slavery+and+Human+Trafficking+Statement_March+2019.pdf?fileId=5546d461694c91a7016981d611190012. Accessed 10 October 2019. </v>
          </cell>
          <cell r="U59" t="str">
            <v>Yes*</v>
          </cell>
          <cell r="V59" t="str">
            <v>Yes</v>
          </cell>
          <cell r="W59" t="str">
            <v xml:space="preserve">The company has published a joint statement made under both legislations dated March 2019. </v>
          </cell>
          <cell r="X59" t="str">
            <v xml:space="preserve">Infineon Technologies (March 2019), "Slavery and Human Trafficking Statement," https://www.infineon.com/dgdl/Infineon+Slavery+and+Human+Trafficking+Statement_March+2019.pdf?fileId=5546d461694c91a7016981d611190012. Accessed 10 October 2019. </v>
          </cell>
          <cell r="Y59" t="str">
            <v>No</v>
          </cell>
          <cell r="Z59" t="str">
            <v>Not disclosed.</v>
          </cell>
          <cell r="AA59" t="str">
            <v>N/A</v>
          </cell>
          <cell r="AB59" t="str">
            <v>No</v>
          </cell>
          <cell r="AC59" t="str">
            <v>N/A</v>
          </cell>
          <cell r="AD59" t="str">
            <v>N/A</v>
          </cell>
          <cell r="AE59" t="str">
            <v>N/A</v>
          </cell>
        </row>
        <row r="60">
          <cell r="A60" t="str">
            <v>Maxim Integrated Products Inc.</v>
          </cell>
          <cell r="B60">
            <v>17.154060000000001</v>
          </cell>
          <cell r="C60" t="str">
            <v>United States</v>
          </cell>
          <cell r="D60" t="str">
            <v>US57772K1016</v>
          </cell>
          <cell r="E60" t="str">
            <v>Yes</v>
          </cell>
          <cell r="F60">
            <v>2020</v>
          </cell>
          <cell r="G60" t="str">
            <v>No</v>
          </cell>
          <cell r="H60" t="str">
            <v>n/a</v>
          </cell>
          <cell r="I60" t="str">
            <v>No</v>
          </cell>
          <cell r="J60" t="str">
            <v>No</v>
          </cell>
          <cell r="K60" t="str">
            <v>No</v>
          </cell>
          <cell r="L60" t="str">
            <v>N/A</v>
          </cell>
          <cell r="M60" t="str">
            <v>No</v>
          </cell>
          <cell r="N60" t="str">
            <v>Not disclosed.</v>
          </cell>
          <cell r="O60" t="str">
            <v>N/A</v>
          </cell>
          <cell r="P60" t="str">
            <v>https://www.modernslaveryregistry.org/companies/7790-maxim-integrated-products-inc</v>
          </cell>
          <cell r="Q60" t="str">
            <v>Yes*</v>
          </cell>
          <cell r="R60" t="str">
            <v>Yes</v>
          </cell>
          <cell r="S60" t="str">
            <v xml:space="preserve">The company has published a joint statement (undated). </v>
          </cell>
          <cell r="T60" t="str">
            <v xml:space="preserve">*Maxim Integrated Products (undated), "Prevention of forced labor and human trafficking", https://www.maximintegrated.com/content/dam/files/aboutus/company/california-transparency-in-supply-chains-act.pdf
*Registry: http://www.modernslaveryregistry.org/companies/7790-maxim-integrated-products-inc/statements/9618. Accessed 2 October 2019. </v>
          </cell>
          <cell r="U60" t="str">
            <v>Yes*</v>
          </cell>
          <cell r="V60" t="str">
            <v>Yes</v>
          </cell>
          <cell r="W60" t="str">
            <v xml:space="preserve">The company has published a joint statement (undated). </v>
          </cell>
          <cell r="X60" t="str">
            <v>*Maxim Integrated Products (undated), "Prevention of forced labor and human trafficking", https://www.maximintegrated.com/content/dam/files/aboutus/company/california-transparency-in-supply-chains-act.pdf</v>
          </cell>
          <cell r="Y60" t="str">
            <v>No</v>
          </cell>
          <cell r="Z60" t="str">
            <v>Not disclosed.</v>
          </cell>
          <cell r="AA60" t="str">
            <v>N/A</v>
          </cell>
          <cell r="AB60" t="str">
            <v>No</v>
          </cell>
          <cell r="AC60" t="str">
            <v>N/A</v>
          </cell>
          <cell r="AD60" t="str">
            <v>N/A</v>
          </cell>
          <cell r="AE60" t="str">
            <v>N/A</v>
          </cell>
        </row>
        <row r="61">
          <cell r="A61" t="str">
            <v>Motorola Solutions Inc.</v>
          </cell>
          <cell r="B61">
            <v>16.13513</v>
          </cell>
          <cell r="C61" t="str">
            <v>United States</v>
          </cell>
          <cell r="D61" t="str">
            <v>US6200763075</v>
          </cell>
          <cell r="E61" t="str">
            <v>Yes</v>
          </cell>
          <cell r="F61">
            <v>2020</v>
          </cell>
          <cell r="G61" t="str">
            <v>No</v>
          </cell>
          <cell r="H61" t="str">
            <v>n/a</v>
          </cell>
          <cell r="I61" t="str">
            <v>Yes</v>
          </cell>
          <cell r="J61" t="str">
            <v>No</v>
          </cell>
          <cell r="K61" t="str">
            <v>No</v>
          </cell>
          <cell r="L61" t="str">
            <v>N/A</v>
          </cell>
          <cell r="M61" t="str">
            <v>No</v>
          </cell>
          <cell r="N61" t="str">
            <v>Not disclosed.</v>
          </cell>
          <cell r="O61" t="str">
            <v>N/A</v>
          </cell>
          <cell r="P61" t="str">
            <v>Registry: http://www.modernslaveryregistry.org/companies/26204-motorola-solutions-uk-limited</v>
          </cell>
          <cell r="Q61" t="str">
            <v>Yes*</v>
          </cell>
          <cell r="R61" t="str">
            <v>Yes</v>
          </cell>
          <cell r="S61" t="str">
            <v xml:space="preserve">The company has published a joint statement under both legislations dated May 2019. </v>
          </cell>
          <cell r="T61" t="str">
            <v xml:space="preserve">Motorola (May 2019), "Motorola Solutions Anti-Human Trafficking Statement," https://www.motorolasolutions.com/content/dam/msi/docs/about/events/msi_aht_statement_2019.pdf. Accessed 30 September 2019. </v>
          </cell>
          <cell r="U61" t="str">
            <v>Yes*</v>
          </cell>
          <cell r="V61" t="str">
            <v>Yes</v>
          </cell>
          <cell r="W61" t="str">
            <v xml:space="preserve">The company has published a joint statement under both legislations dated May 2019. </v>
          </cell>
          <cell r="X61" t="str">
            <v xml:space="preserve">Motorola (May 2019), "Motorola Solutions Anti-Human Trafficking Statement," https://www.motorolasolutions.com/content/dam/msi/docs/about/events/msi_aht_statement_2019.pdf. Accessed 30 September 2019. </v>
          </cell>
          <cell r="Y61" t="str">
            <v>No</v>
          </cell>
          <cell r="Z61" t="str">
            <v>Not disclosed.</v>
          </cell>
          <cell r="AA61" t="str">
            <v>N/A</v>
          </cell>
          <cell r="AB61" t="str">
            <v>No</v>
          </cell>
          <cell r="AC61" t="str">
            <v>N/A</v>
          </cell>
          <cell r="AD61" t="str">
            <v>N/A</v>
          </cell>
          <cell r="AE61" t="str">
            <v>N/A</v>
          </cell>
        </row>
        <row r="62">
          <cell r="A62" t="str">
            <v>Panasonic Corp.</v>
          </cell>
          <cell r="B62">
            <v>34.559480000000001</v>
          </cell>
          <cell r="C62" t="str">
            <v>Japan</v>
          </cell>
          <cell r="D62" t="str">
            <v>JP3866800000</v>
          </cell>
          <cell r="E62" t="str">
            <v>Yes</v>
          </cell>
          <cell r="F62">
            <v>2020</v>
          </cell>
          <cell r="G62" t="str">
            <v>Yes</v>
          </cell>
          <cell r="H62">
            <v>13.3376675335067</v>
          </cell>
          <cell r="I62" t="str">
            <v>No</v>
          </cell>
          <cell r="J62" t="str">
            <v>Yes</v>
          </cell>
          <cell r="K62" t="str">
            <v>No</v>
          </cell>
          <cell r="L62" t="str">
            <v>N/A</v>
          </cell>
          <cell r="M62" t="str">
            <v>No</v>
          </cell>
          <cell r="N62" t="str">
            <v>Not disclosed.</v>
          </cell>
          <cell r="O62" t="str">
            <v>N/A</v>
          </cell>
          <cell r="P62" t="str">
            <v>https://www.modernslaveryregistry.org/companies/9366-panasonic-uk-limited</v>
          </cell>
          <cell r="Q62" t="str">
            <v>Yes*</v>
          </cell>
          <cell r="R62" t="str">
            <v>Yes (subsidiary)</v>
          </cell>
          <cell r="S62" t="str">
            <v>Panasonic UK Limited's (subsidiary) most recent UK Modern Slavery Act statement is dated 2019. It is its fourth published statement</v>
          </cell>
          <cell r="T62" t="str">
            <v xml:space="preserve">Panasonic (2019), "Slavery and Human Trafficking Statement 2019", https://www.panasonic.com/content/dam/Panasonic/uk/en/static-page/2019-PUK-MSA-statement-190927.pdf. </v>
          </cell>
          <cell r="U62" t="str">
            <v>Yes*</v>
          </cell>
          <cell r="V62" t="str">
            <v>Yes (subsidiary)</v>
          </cell>
          <cell r="W62" t="str">
            <v>Panasonic Avionics Corporation's (subsidiary) most recent California Transparency in Supply Chains Act disclosure is dated 2019. It is a joint UK Modern Slavery Act statement and California Transparency in Supply Chains Act disclosure and is its third published disclosure.</v>
          </cell>
          <cell r="X62" t="str">
            <v>Panasonic Avionics Corporation (2019), "California Transparency in Supply Chains Act Disclosure and Slavery and Human Trafficking Statement 2019", https://www-media.panasonic.aero/2019/10/2019-PAC-Modern-Slavery-Statement-FINALSigned.pdf.</v>
          </cell>
          <cell r="Y62" t="str">
            <v>No</v>
          </cell>
          <cell r="Z62" t="str">
            <v>Not disclosed.</v>
          </cell>
          <cell r="AA62" t="str">
            <v>N/A</v>
          </cell>
          <cell r="AB62" t="str">
            <v>No</v>
          </cell>
          <cell r="AC62" t="str">
            <v>N/A</v>
          </cell>
          <cell r="AD62" t="str">
            <v>N/A</v>
          </cell>
          <cell r="AE62" t="str">
            <v>N/A</v>
          </cell>
        </row>
        <row r="63">
          <cell r="A63" t="str">
            <v>Walmart Inc.</v>
          </cell>
          <cell r="B63">
            <v>315.78985999999998</v>
          </cell>
          <cell r="C63" t="str">
            <v>United States</v>
          </cell>
          <cell r="D63" t="str">
            <v>US9311421039</v>
          </cell>
          <cell r="E63" t="str">
            <v>No</v>
          </cell>
          <cell r="F63">
            <v>2020</v>
          </cell>
          <cell r="G63" t="str">
            <v>No</v>
          </cell>
          <cell r="H63">
            <v>46.315263052610511</v>
          </cell>
          <cell r="I63" t="str">
            <v>Yes</v>
          </cell>
          <cell r="J63" t="str">
            <v>Yes</v>
          </cell>
          <cell r="K63" t="str">
            <v>No</v>
          </cell>
          <cell r="L63" t="str">
            <v>N/A</v>
          </cell>
          <cell r="M63" t="str">
            <v>No</v>
          </cell>
          <cell r="N63" t="str">
            <v>Not disclosed.</v>
          </cell>
          <cell r="O63" t="str">
            <v>N/A</v>
          </cell>
          <cell r="P63" t="str">
            <v>Registry: *http://www.modernslaveryregistry.org/companies/20921-walmart-inc
*http://www.modernslaveryregistry.org/companies/29073-asda-group-ltd</v>
          </cell>
          <cell r="Q63" t="str">
            <v>Yes*</v>
          </cell>
          <cell r="R63" t="str">
            <v>Yes (subsidiary)</v>
          </cell>
          <cell r="S63" t="str">
            <v xml:space="preserve">The company's UK subsidiary has published a statement for 2019. </v>
          </cell>
          <cell r="T63" t="str">
            <v>Asda (2019), "Modern Slavery Statement 2019," https://corporate.asda.com/media-library/document/asda-modern-slavery-statement-2019/_proxyDocument?id=0000016a-6ecd-d7ff-a3ea-6fef02ad0001&amp;cmpid=ahc-_-corp-_-asdacom-_-environment-_-footer-_-about-modern-slavery. Accessed 4 October 2019.</v>
          </cell>
          <cell r="U63" t="str">
            <v>Yes*</v>
          </cell>
          <cell r="V63" t="str">
            <v>Yes</v>
          </cell>
          <cell r="W63" t="str">
            <v>The company has published a statement.</v>
          </cell>
          <cell r="X63" t="str">
            <v xml:space="preserve">Walmart (June 2017), "California Transparency in Supply Chains Act," https://corporate.walmart.com/california-transparency. Accessed 4 October 2019. </v>
          </cell>
          <cell r="Y63" t="str">
            <v>No</v>
          </cell>
          <cell r="Z63" t="str">
            <v>Not disclosed.</v>
          </cell>
          <cell r="AA63" t="str">
            <v>N/A</v>
          </cell>
          <cell r="AB63" t="str">
            <v>Yes</v>
          </cell>
          <cell r="AC63" t="str">
            <v>No</v>
          </cell>
          <cell r="AD63" t="str">
            <v xml:space="preserve">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 </v>
          </cell>
          <cell r="AE63" t="str">
            <v xml:space="preserve">Walmart (November 2017), "Disclosure policy and guidance," https://cdn.corporate.walmart.com/e1/53/f7c369c6443e8340c723a928bfe5/disclosure-policy-guidance.pdf, p. 13. Accessed 4 October 2019. </v>
          </cell>
        </row>
        <row r="64">
          <cell r="A64" t="str">
            <v>Xilinx Inc.</v>
          </cell>
          <cell r="B64">
            <v>18.60661</v>
          </cell>
          <cell r="C64" t="str">
            <v>United States</v>
          </cell>
          <cell r="D64" t="str">
            <v>US9839191015</v>
          </cell>
          <cell r="E64" t="str">
            <v>No</v>
          </cell>
          <cell r="F64">
            <v>2020</v>
          </cell>
          <cell r="G64" t="str">
            <v>No</v>
          </cell>
          <cell r="H64" t="str">
            <v>n/a</v>
          </cell>
          <cell r="I64" t="str">
            <v>No</v>
          </cell>
          <cell r="J64" t="str">
            <v>No</v>
          </cell>
          <cell r="K64" t="str">
            <v>No</v>
          </cell>
          <cell r="L64" t="str">
            <v>N/A</v>
          </cell>
          <cell r="M64" t="str">
            <v>No</v>
          </cell>
          <cell r="N64" t="str">
            <v>Not disclosed.</v>
          </cell>
          <cell r="O64" t="str">
            <v>N/A</v>
          </cell>
          <cell r="P64" t="str">
            <v>https://www.modernslaveryregistry.org/companies/8486-xilinx-inc</v>
          </cell>
          <cell r="Q64" t="str">
            <v>Yes*</v>
          </cell>
          <cell r="R64" t="str">
            <v>Yes</v>
          </cell>
          <cell r="S64" t="str">
            <v>Xilinx has published a joint statement, dated 2019.</v>
          </cell>
          <cell r="T64" t="str">
            <v xml:space="preserve">Xilinx (2019), "Statement pursuant to the California Transparency in Supply Chains Act of 2010 and the United Kingdom Modern Slavery Act 2015", https://www.xilinx.com/publications/about/CA_Transparency_Act_2010_UK_Modern_Slavery_Act_Statement.pdf. Accessed 2 October 2019. </v>
          </cell>
          <cell r="U64" t="str">
            <v>Yes*</v>
          </cell>
          <cell r="V64" t="str">
            <v>Yes</v>
          </cell>
          <cell r="W64" t="str">
            <v>Xilinx has published a joint statement, dated 2019.</v>
          </cell>
          <cell r="X64" t="str">
            <v xml:space="preserve">Xilinx (2019), "Statement pursuant to the California Transparency in Supply Chains Act of 2010 and the United Kingdom Modern Slavery Act 2015", https://www.xilinx.com/publications/about/CA_Transparency_Act_2010_UK_Modern_Slavery_Act_Statement.pdf. Accessed 2 October 2019. </v>
          </cell>
          <cell r="Y64" t="str">
            <v>No</v>
          </cell>
          <cell r="Z64" t="str">
            <v>Not disclosed.</v>
          </cell>
          <cell r="AA64" t="str">
            <v>N/A</v>
          </cell>
          <cell r="AB64" t="str">
            <v>No</v>
          </cell>
          <cell r="AC64" t="str">
            <v>N/A</v>
          </cell>
          <cell r="AD64" t="str">
            <v>N/A</v>
          </cell>
          <cell r="AE64" t="str">
            <v>N/A</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modernslaveryregistry.org/companies/30106-sk-hynix-uk-limited" TargetMode="External"/><Relationship Id="rId13" Type="http://schemas.openxmlformats.org/officeDocument/2006/relationships/hyperlink" Target="https://www.modernslaveryregistry.org/companies/9612-renesas-electronics-europe-ltd" TargetMode="External"/><Relationship Id="rId18" Type="http://schemas.openxmlformats.org/officeDocument/2006/relationships/hyperlink" Target="https://www.modernslaveryregistry.org/companies/8796-hewlett-packard-enterprise-company" TargetMode="External"/><Relationship Id="rId26" Type="http://schemas.openxmlformats.org/officeDocument/2006/relationships/hyperlink" Target="http://www.byd.com/en/CompanyIntro.html" TargetMode="External"/><Relationship Id="rId3" Type="http://schemas.openxmlformats.org/officeDocument/2006/relationships/hyperlink" Target="https://www.modernslaveryregistry.org/companies/6994-asml-holding-n-v" TargetMode="External"/><Relationship Id="rId21" Type="http://schemas.openxmlformats.org/officeDocument/2006/relationships/hyperlink" Target="https://www.modernslaveryregistry.org/companies/10410-nvidia-limited" TargetMode="External"/><Relationship Id="rId7" Type="http://schemas.openxmlformats.org/officeDocument/2006/relationships/hyperlink" Target="https://www.modernslaveryregistry.org/companies/9248-amphenol-corporation" TargetMode="External"/><Relationship Id="rId12" Type="http://schemas.openxmlformats.org/officeDocument/2006/relationships/hyperlink" Target="https://www.modernslaveryregistry.org/companies/7790-maxim-integrated-products-inc" TargetMode="External"/><Relationship Id="rId17" Type="http://schemas.openxmlformats.org/officeDocument/2006/relationships/hyperlink" Target="https://www.modernslaveryregistry.org/companies/7253-corning-incorporated" TargetMode="External"/><Relationship Id="rId25" Type="http://schemas.openxmlformats.org/officeDocument/2006/relationships/hyperlink" Target="https://www.modernslaveryregistry.org/companies/7307-dell-inc" TargetMode="External"/><Relationship Id="rId2" Type="http://schemas.openxmlformats.org/officeDocument/2006/relationships/hyperlink" Target="https://www.modernslaveryregistry.org/companies/19172-applied-materials-inc" TargetMode="External"/><Relationship Id="rId16" Type="http://schemas.openxmlformats.org/officeDocument/2006/relationships/hyperlink" Target="https://www.modernslaveryregistry.org/companies/9146-nokia-corporation" TargetMode="External"/><Relationship Id="rId20" Type="http://schemas.openxmlformats.org/officeDocument/2006/relationships/hyperlink" Target="https://www.modernslaveryregistry.org/companies/28662-tokyo-electron-europe-limited" TargetMode="External"/><Relationship Id="rId1" Type="http://schemas.openxmlformats.org/officeDocument/2006/relationships/hyperlink" Target="https://www.modernslaveryregistry.org/companies/20011-kyocera-international-inc" TargetMode="External"/><Relationship Id="rId6" Type="http://schemas.openxmlformats.org/officeDocument/2006/relationships/hyperlink" Target="https://www.modernslaveryregistry.org/companies/9249-analog-devices-inc" TargetMode="External"/><Relationship Id="rId11" Type="http://schemas.openxmlformats.org/officeDocument/2006/relationships/hyperlink" Target="https://www.modernslaveryregistry.org/companies/19184-arista-networks-inc" TargetMode="External"/><Relationship Id="rId24" Type="http://schemas.openxmlformats.org/officeDocument/2006/relationships/hyperlink" Target="https://www.modernslaveryregistry.org/companies/9366-panasonic-uk-limited" TargetMode="External"/><Relationship Id="rId5" Type="http://schemas.openxmlformats.org/officeDocument/2006/relationships/hyperlink" Target="http://www.modernslaveryregistry.org/companies/7636-intel-corporation" TargetMode="External"/><Relationship Id="rId15" Type="http://schemas.openxmlformats.org/officeDocument/2006/relationships/hyperlink" Target="https://www.modernslaveryregistry.org/companies/7205-cisco-systems-inc" TargetMode="External"/><Relationship Id="rId23" Type="http://schemas.openxmlformats.org/officeDocument/2006/relationships/hyperlink" Target="https://www.modernslaveryregistry.org/companies/7915-nintendo-co-ltd" TargetMode="External"/><Relationship Id="rId10" Type="http://schemas.openxmlformats.org/officeDocument/2006/relationships/hyperlink" Target="https://www.modernslaveryregistry.org/companies/10516-lg-electronics-u-k-ltd" TargetMode="External"/><Relationship Id="rId19" Type="http://schemas.openxmlformats.org/officeDocument/2006/relationships/hyperlink" Target="https://www.modernslaveryregistry.org/companies/7723-lam-research-international-sarl" TargetMode="External"/><Relationship Id="rId4" Type="http://schemas.openxmlformats.org/officeDocument/2006/relationships/hyperlink" Target="https://www.modernslaveryregistry.org/companies/9233-micron-technology-inc" TargetMode="External"/><Relationship Id="rId9" Type="http://schemas.openxmlformats.org/officeDocument/2006/relationships/hyperlink" Target="https://www.modernslaveryregistry.org/companies/9232-kla-tencor-corporation" TargetMode="External"/><Relationship Id="rId14" Type="http://schemas.openxmlformats.org/officeDocument/2006/relationships/hyperlink" Target="https://www.modernslaveryregistry.org/companies/8486-xilinx-inc" TargetMode="External"/><Relationship Id="rId22" Type="http://schemas.openxmlformats.org/officeDocument/2006/relationships/hyperlink" Target="https://www.modernslaveryregistry.org/companies/23980-telefonaktiebolaget-lm-ericsson" TargetMode="External"/><Relationship Id="rId27"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modernslaveryregistry.org/companies/30106-sk-hynix-uk-limited" TargetMode="External"/><Relationship Id="rId13" Type="http://schemas.openxmlformats.org/officeDocument/2006/relationships/hyperlink" Target="https://www.modernslaveryregistry.org/companies/7723-lam-research-international-sarl" TargetMode="External"/><Relationship Id="rId18" Type="http://schemas.openxmlformats.org/officeDocument/2006/relationships/hyperlink" Target="https://www.modernslaveryregistry.org/companies/9366-panasonic-uk-limited" TargetMode="External"/><Relationship Id="rId3" Type="http://schemas.openxmlformats.org/officeDocument/2006/relationships/hyperlink" Target="https://www.modernslaveryregistry.org/companies/6994-asml-holding-n-v" TargetMode="External"/><Relationship Id="rId7" Type="http://schemas.openxmlformats.org/officeDocument/2006/relationships/hyperlink" Target="https://www.modernslaveryregistry.org/companies/9248-amphenol-corporation" TargetMode="External"/><Relationship Id="rId12" Type="http://schemas.openxmlformats.org/officeDocument/2006/relationships/hyperlink" Target="https://www.modernslaveryregistry.org/companies/8796-hewlett-packard-enterprise-company" TargetMode="External"/><Relationship Id="rId17" Type="http://schemas.openxmlformats.org/officeDocument/2006/relationships/hyperlink" Target="https://www.modernslaveryregistry.org/companies/7915-nintendo-co-ltd" TargetMode="External"/><Relationship Id="rId2" Type="http://schemas.openxmlformats.org/officeDocument/2006/relationships/hyperlink" Target="https://www.modernslaveryregistry.org/companies/19172-applied-materials-inc" TargetMode="External"/><Relationship Id="rId16" Type="http://schemas.openxmlformats.org/officeDocument/2006/relationships/hyperlink" Target="https://www.modernslaveryregistry.org/companies/23980-telefonaktiebolaget-lm-ericsson" TargetMode="External"/><Relationship Id="rId20" Type="http://schemas.openxmlformats.org/officeDocument/2006/relationships/printerSettings" Target="../printerSettings/printerSettings6.bin"/><Relationship Id="rId1" Type="http://schemas.openxmlformats.org/officeDocument/2006/relationships/hyperlink" Target="https://www.modernslaveryregistry.org/companies/20011-kyocera-international-inc" TargetMode="External"/><Relationship Id="rId6" Type="http://schemas.openxmlformats.org/officeDocument/2006/relationships/hyperlink" Target="https://www.modernslaveryregistry.org/companies/9249-analog-devices-inc" TargetMode="External"/><Relationship Id="rId11" Type="http://schemas.openxmlformats.org/officeDocument/2006/relationships/hyperlink" Target="https://www.modernslaveryregistry.org/companies/7253-corning-incorporated" TargetMode="External"/><Relationship Id="rId5" Type="http://schemas.openxmlformats.org/officeDocument/2006/relationships/hyperlink" Target="http://www.modernslaveryregistry.org/companies/7636-intel-corporation" TargetMode="External"/><Relationship Id="rId15" Type="http://schemas.openxmlformats.org/officeDocument/2006/relationships/hyperlink" Target="https://www.modernslaveryregistry.org/companies/10410-nvidia-limited" TargetMode="External"/><Relationship Id="rId10" Type="http://schemas.openxmlformats.org/officeDocument/2006/relationships/hyperlink" Target="https://www.modernslaveryregistry.org/companies/9146-nokia-corporation" TargetMode="External"/><Relationship Id="rId19" Type="http://schemas.openxmlformats.org/officeDocument/2006/relationships/hyperlink" Target="https://www.modernslaveryregistry.org/companies/7307-dell-inc" TargetMode="External"/><Relationship Id="rId4" Type="http://schemas.openxmlformats.org/officeDocument/2006/relationships/hyperlink" Target="https://www.modernslaveryregistry.org/companies/9233-micron-technology-inc" TargetMode="External"/><Relationship Id="rId9" Type="http://schemas.openxmlformats.org/officeDocument/2006/relationships/hyperlink" Target="https://www.modernslaveryregistry.org/companies/7205-cisco-systems-inc" TargetMode="External"/><Relationship Id="rId14" Type="http://schemas.openxmlformats.org/officeDocument/2006/relationships/hyperlink" Target="https://www.modernslaveryregistry.org/companies/28662-tokyo-electron-europe-limite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8CBE-DA94-4B06-992C-E9D422DD17E3}">
  <dimension ref="A1:B14"/>
  <sheetViews>
    <sheetView tabSelected="1" zoomScale="90" zoomScaleNormal="90" workbookViewId="0">
      <pane ySplit="1" topLeftCell="A5" activePane="bottomLeft" state="frozen"/>
      <selection pane="bottomLeft"/>
    </sheetView>
  </sheetViews>
  <sheetFormatPr defaultRowHeight="14.4"/>
  <cols>
    <col min="1" max="1" width="135.33203125" bestFit="1" customWidth="1"/>
    <col min="2" max="2" width="59.21875" customWidth="1"/>
    <col min="3" max="3" width="16.44140625" bestFit="1" customWidth="1"/>
  </cols>
  <sheetData>
    <row r="1" spans="1:2" ht="28.8">
      <c r="A1" s="50" t="s">
        <v>3170</v>
      </c>
    </row>
    <row r="3" spans="1:2">
      <c r="A3" s="20" t="s">
        <v>2943</v>
      </c>
    </row>
    <row r="4" spans="1:2" ht="204" customHeight="1">
      <c r="A4" s="250" t="s">
        <v>2950</v>
      </c>
    </row>
    <row r="5" spans="1:2">
      <c r="A5" s="42"/>
    </row>
    <row r="6" spans="1:2">
      <c r="A6" s="309" t="s">
        <v>2944</v>
      </c>
    </row>
    <row r="7" spans="1:2">
      <c r="A7" s="42" t="s">
        <v>3145</v>
      </c>
    </row>
    <row r="8" spans="1:2">
      <c r="A8" s="42" t="s">
        <v>2945</v>
      </c>
      <c r="B8" s="30"/>
    </row>
    <row r="9" spans="1:2">
      <c r="A9" s="42" t="s">
        <v>3079</v>
      </c>
      <c r="B9" s="30"/>
    </row>
    <row r="10" spans="1:2" ht="43.2">
      <c r="A10" s="30" t="s">
        <v>2946</v>
      </c>
      <c r="B10" s="30"/>
    </row>
    <row r="11" spans="1:2">
      <c r="A11" t="s">
        <v>3086</v>
      </c>
      <c r="B11" s="30"/>
    </row>
    <row r="12" spans="1:2">
      <c r="A12" t="s">
        <v>2947</v>
      </c>
    </row>
    <row r="13" spans="1:2">
      <c r="A13" t="s">
        <v>2948</v>
      </c>
    </row>
    <row r="14" spans="1:2">
      <c r="A14" t="s">
        <v>2949</v>
      </c>
      <c r="B14" s="3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4AB6-ED57-47DE-8888-AD4A610706EF}">
  <sheetPr codeName="Sheet4"/>
  <dimension ref="A1:BA67"/>
  <sheetViews>
    <sheetView topLeftCell="A2" zoomScale="70" zoomScaleNormal="70" zoomScalePageLayoutView="120" workbookViewId="0">
      <pane xSplit="3" ySplit="4" topLeftCell="D6" activePane="bottomRight" state="frozen"/>
      <selection pane="topRight" activeCell="F2" sqref="F2"/>
      <selection pane="bottomLeft" activeCell="A4" sqref="A4"/>
      <selection pane="bottomRight" activeCell="A5" sqref="A5"/>
    </sheetView>
  </sheetViews>
  <sheetFormatPr defaultColWidth="8.6640625" defaultRowHeight="14.4"/>
  <cols>
    <col min="1" max="1" width="34.77734375" style="50" customWidth="1"/>
    <col min="2" max="2" width="10.77734375" customWidth="1"/>
    <col min="3" max="3" width="13.109375" customWidth="1"/>
    <col min="4" max="4" width="12.77734375" style="17" customWidth="1"/>
    <col min="5" max="5" width="17.77734375" style="17" bestFit="1" customWidth="1"/>
    <col min="6" max="6" width="26.44140625" style="17" customWidth="1"/>
    <col min="7" max="7" width="21.77734375" style="17" customWidth="1"/>
    <col min="8" max="8" width="17.44140625" style="17" bestFit="1" customWidth="1"/>
    <col min="9" max="9" width="20" customWidth="1"/>
    <col min="10" max="10" width="33.6640625" customWidth="1"/>
    <col min="11" max="11" width="27.33203125" customWidth="1"/>
    <col min="12" max="12" width="20" customWidth="1"/>
    <col min="13" max="13" width="32.44140625" customWidth="1"/>
    <col min="14" max="14" width="29.33203125" customWidth="1"/>
    <col min="15" max="15" width="20.6640625" customWidth="1"/>
    <col min="16" max="16" width="31.33203125" customWidth="1"/>
    <col min="17" max="17" width="27.44140625" customWidth="1"/>
    <col min="18" max="18" width="20.6640625" customWidth="1"/>
    <col min="19" max="19" width="18.6640625" customWidth="1"/>
    <col min="20" max="21" width="21.33203125" customWidth="1"/>
    <col min="22" max="22" width="26.44140625" customWidth="1"/>
    <col min="23" max="23" width="23.33203125" customWidth="1"/>
    <col min="24" max="24" width="21.33203125" customWidth="1"/>
    <col min="25" max="25" width="26.77734375" customWidth="1"/>
    <col min="26" max="26" width="23.33203125" customWidth="1"/>
    <col min="27" max="27" width="21.33203125" customWidth="1"/>
    <col min="28" max="28" width="23.6640625" customWidth="1"/>
    <col min="29" max="29" width="21.44140625" customWidth="1"/>
    <col min="30" max="30" width="21.33203125" customWidth="1"/>
    <col min="31" max="31" width="24.44140625" customWidth="1"/>
    <col min="32" max="32" width="27.44140625" customWidth="1"/>
    <col min="33" max="33" width="21.33203125" customWidth="1"/>
    <col min="34" max="34" width="19.6640625" customWidth="1"/>
    <col min="35" max="35" width="22.109375" customWidth="1"/>
    <col min="36" max="40" width="21.33203125" customWidth="1"/>
    <col min="42" max="42" width="40.6640625" customWidth="1"/>
  </cols>
  <sheetData>
    <row r="1" spans="1:53" ht="28.95" customHeight="1">
      <c r="A1" s="411" t="s">
        <v>54</v>
      </c>
      <c r="B1" s="411"/>
      <c r="C1" s="412"/>
      <c r="D1" s="52"/>
      <c r="E1" s="52"/>
      <c r="F1" s="52"/>
      <c r="G1" s="52"/>
      <c r="H1" s="52"/>
      <c r="I1" s="434"/>
      <c r="J1" s="434"/>
      <c r="K1" s="434"/>
      <c r="L1" s="434"/>
      <c r="M1" s="434"/>
      <c r="N1" s="434"/>
      <c r="O1" s="434"/>
      <c r="P1" s="434"/>
      <c r="Q1" s="434"/>
      <c r="R1" s="443"/>
      <c r="S1" s="443"/>
      <c r="T1" s="443"/>
      <c r="U1" s="443"/>
      <c r="V1" s="443"/>
      <c r="W1" s="443"/>
      <c r="X1" s="434"/>
      <c r="Y1" s="434"/>
      <c r="Z1" s="434"/>
      <c r="AA1" s="432"/>
      <c r="AB1" s="432"/>
      <c r="AC1" s="432"/>
      <c r="AD1" s="434"/>
      <c r="AE1" s="434"/>
      <c r="AF1" s="434"/>
      <c r="AG1" s="434"/>
      <c r="AH1" s="434"/>
      <c r="AI1" s="434"/>
      <c r="AJ1" s="434"/>
      <c r="AK1" s="434"/>
      <c r="AL1" s="434"/>
      <c r="AM1" s="434"/>
      <c r="AN1" s="434"/>
    </row>
    <row r="2" spans="1:53" s="55" customFormat="1" hidden="1">
      <c r="A2" s="285">
        <v>1</v>
      </c>
      <c r="B2" s="285">
        <v>2</v>
      </c>
      <c r="C2" s="286">
        <v>3</v>
      </c>
      <c r="D2" s="285">
        <v>4</v>
      </c>
      <c r="E2" s="285">
        <v>5</v>
      </c>
      <c r="F2" s="285"/>
      <c r="G2" s="285">
        <v>7</v>
      </c>
      <c r="H2" s="285">
        <v>7</v>
      </c>
      <c r="I2" s="285">
        <v>9.1555555555555603</v>
      </c>
      <c r="J2" s="286">
        <v>9.9222222222222207</v>
      </c>
      <c r="K2" s="285">
        <v>10.688888888888901</v>
      </c>
      <c r="L2" s="285">
        <v>14.522222222222201</v>
      </c>
      <c r="M2" s="285">
        <v>15.2888888888889</v>
      </c>
      <c r="N2" s="285">
        <v>16.0555555555556</v>
      </c>
      <c r="O2" s="285">
        <v>18.3555555555556</v>
      </c>
      <c r="P2" s="285">
        <v>19.122222222222199</v>
      </c>
      <c r="Q2" s="285">
        <v>19.8888888888889</v>
      </c>
      <c r="R2" s="285">
        <v>22.188888888888901</v>
      </c>
      <c r="S2" s="285">
        <v>22.955555555555598</v>
      </c>
      <c r="T2" s="286">
        <v>23.7222222222222</v>
      </c>
      <c r="U2" s="285">
        <v>26.022222222222201</v>
      </c>
      <c r="V2" s="285">
        <v>26.788888888888899</v>
      </c>
      <c r="W2" s="286">
        <v>27.5555555555556</v>
      </c>
      <c r="X2" s="285">
        <v>29.8555555555556</v>
      </c>
      <c r="Y2" s="286">
        <v>30.622222222222199</v>
      </c>
      <c r="Z2" s="285">
        <v>31.3888888888889</v>
      </c>
      <c r="AA2" s="285">
        <v>33.688888888888897</v>
      </c>
      <c r="AB2" s="286">
        <v>34.455555555555598</v>
      </c>
      <c r="AC2" s="285">
        <v>35.2222222222222</v>
      </c>
      <c r="AD2" s="286">
        <v>37.522222222222197</v>
      </c>
      <c r="AE2" s="285">
        <v>38.288888888888899</v>
      </c>
      <c r="AF2" s="285">
        <v>39.0555555555556</v>
      </c>
      <c r="AG2" s="286">
        <v>41.355555555555597</v>
      </c>
      <c r="AH2" s="285">
        <v>42.122222222222199</v>
      </c>
      <c r="AI2" s="285">
        <v>42.8888888888889</v>
      </c>
      <c r="AJ2" s="285">
        <v>45.188888888888897</v>
      </c>
      <c r="AK2" s="285">
        <v>45.955555555555598</v>
      </c>
      <c r="AL2" s="285"/>
      <c r="AM2" s="285"/>
      <c r="AN2" s="285">
        <v>46.7222222222222</v>
      </c>
    </row>
    <row r="3" spans="1:53" ht="44.55" customHeight="1">
      <c r="A3" s="485" t="s">
        <v>3092</v>
      </c>
      <c r="B3" s="485"/>
      <c r="C3" s="485"/>
      <c r="D3" s="485"/>
      <c r="E3" s="485"/>
      <c r="F3" s="485"/>
      <c r="G3" s="485"/>
      <c r="H3" s="485"/>
      <c r="I3" s="398" t="s">
        <v>279</v>
      </c>
      <c r="J3" s="398"/>
      <c r="K3" s="398"/>
      <c r="L3" s="400" t="s">
        <v>280</v>
      </c>
      <c r="M3" s="400"/>
      <c r="N3" s="400"/>
      <c r="O3" s="484" t="s">
        <v>281</v>
      </c>
      <c r="P3" s="484"/>
      <c r="Q3" s="484"/>
      <c r="R3" s="483" t="s">
        <v>282</v>
      </c>
      <c r="S3" s="483"/>
      <c r="T3" s="483"/>
      <c r="U3" s="387" t="s">
        <v>283</v>
      </c>
      <c r="V3" s="387"/>
      <c r="W3" s="387"/>
      <c r="X3" s="389" t="s">
        <v>284</v>
      </c>
      <c r="Y3" s="423"/>
      <c r="Z3" s="423"/>
      <c r="AA3" s="387" t="s">
        <v>285</v>
      </c>
      <c r="AB3" s="387"/>
      <c r="AC3" s="387"/>
      <c r="AD3" s="389" t="s">
        <v>286</v>
      </c>
      <c r="AE3" s="389"/>
      <c r="AF3" s="389"/>
      <c r="AG3" s="387" t="s">
        <v>287</v>
      </c>
      <c r="AH3" s="387"/>
      <c r="AI3" s="387"/>
      <c r="AJ3" s="482" t="s">
        <v>298</v>
      </c>
      <c r="AK3" s="482"/>
      <c r="AL3" s="482"/>
      <c r="AM3" s="482"/>
      <c r="AN3" s="482"/>
    </row>
    <row r="4" spans="1:53" s="55" customFormat="1">
      <c r="A4" s="127" t="s">
        <v>1681</v>
      </c>
      <c r="B4" s="117"/>
      <c r="C4" s="117"/>
      <c r="D4" s="118"/>
      <c r="E4" s="118"/>
      <c r="F4" s="118"/>
      <c r="G4" s="118"/>
      <c r="H4" s="118"/>
      <c r="I4" s="119"/>
      <c r="J4" s="119" t="s">
        <v>1650</v>
      </c>
      <c r="K4" s="119" t="s">
        <v>1651</v>
      </c>
      <c r="L4" s="120"/>
      <c r="M4" s="120" t="s">
        <v>1654</v>
      </c>
      <c r="N4" s="120" t="s">
        <v>1655</v>
      </c>
      <c r="O4" s="116"/>
      <c r="P4" s="116" t="s">
        <v>1657</v>
      </c>
      <c r="Q4" s="116" t="s">
        <v>1658</v>
      </c>
      <c r="R4" s="121"/>
      <c r="S4" s="122" t="s">
        <v>1659</v>
      </c>
      <c r="T4" s="122" t="s">
        <v>1661</v>
      </c>
      <c r="U4" s="116"/>
      <c r="V4" s="123" t="s">
        <v>1663</v>
      </c>
      <c r="W4" s="123" t="s">
        <v>1664</v>
      </c>
      <c r="X4" s="124"/>
      <c r="Y4" s="125" t="s">
        <v>1666</v>
      </c>
      <c r="Z4" s="125" t="s">
        <v>1668</v>
      </c>
      <c r="AA4" s="116"/>
      <c r="AB4" s="116" t="s">
        <v>1670</v>
      </c>
      <c r="AC4" s="116" t="s">
        <v>1672</v>
      </c>
      <c r="AD4" s="124"/>
      <c r="AE4" s="124" t="s">
        <v>1674</v>
      </c>
      <c r="AF4" s="124" t="s">
        <v>1676</v>
      </c>
      <c r="AG4" s="116"/>
      <c r="AH4" s="116" t="s">
        <v>1677</v>
      </c>
      <c r="AI4" s="116" t="s">
        <v>1680</v>
      </c>
      <c r="AJ4" s="126"/>
      <c r="AK4" s="126"/>
      <c r="AL4" s="126"/>
      <c r="AM4" s="126"/>
      <c r="AN4" s="126"/>
      <c r="AO4"/>
      <c r="AP4"/>
      <c r="AQ4"/>
      <c r="AR4"/>
      <c r="AS4"/>
      <c r="AT4"/>
      <c r="AU4"/>
      <c r="AV4"/>
      <c r="AW4"/>
      <c r="AX4"/>
      <c r="AY4"/>
      <c r="AZ4"/>
      <c r="BA4"/>
    </row>
    <row r="5" spans="1:53" ht="86.55" customHeight="1">
      <c r="A5" s="37" t="s">
        <v>43</v>
      </c>
      <c r="B5" s="115" t="s">
        <v>265</v>
      </c>
      <c r="C5" s="115" t="s">
        <v>44</v>
      </c>
      <c r="D5" s="115" t="s">
        <v>3098</v>
      </c>
      <c r="E5" s="115" t="s">
        <v>255</v>
      </c>
      <c r="F5" s="115" t="s">
        <v>194</v>
      </c>
      <c r="G5" s="115" t="s">
        <v>3096</v>
      </c>
      <c r="H5" s="115" t="s">
        <v>3097</v>
      </c>
      <c r="I5" s="12" t="s">
        <v>278</v>
      </c>
      <c r="J5" s="76" t="s">
        <v>1652</v>
      </c>
      <c r="K5" s="76" t="s">
        <v>1653</v>
      </c>
      <c r="L5" s="12" t="s">
        <v>288</v>
      </c>
      <c r="M5" s="76" t="s">
        <v>328</v>
      </c>
      <c r="N5" s="76" t="s">
        <v>1656</v>
      </c>
      <c r="O5" s="12" t="s">
        <v>289</v>
      </c>
      <c r="P5" s="76" t="s">
        <v>333</v>
      </c>
      <c r="Q5" s="76" t="s">
        <v>58</v>
      </c>
      <c r="R5" s="12" t="s">
        <v>290</v>
      </c>
      <c r="S5" s="76" t="s">
        <v>1662</v>
      </c>
      <c r="T5" s="76" t="s">
        <v>1660</v>
      </c>
      <c r="U5" s="12" t="s">
        <v>291</v>
      </c>
      <c r="V5" s="76" t="s">
        <v>336</v>
      </c>
      <c r="W5" s="76" t="s">
        <v>337</v>
      </c>
      <c r="X5" s="12" t="s">
        <v>292</v>
      </c>
      <c r="Y5" s="76" t="s">
        <v>1665</v>
      </c>
      <c r="Z5" s="76" t="s">
        <v>1667</v>
      </c>
      <c r="AA5" s="12" t="s">
        <v>293</v>
      </c>
      <c r="AB5" s="76" t="s">
        <v>1669</v>
      </c>
      <c r="AC5" s="76" t="s">
        <v>1671</v>
      </c>
      <c r="AD5" s="12" t="s">
        <v>294</v>
      </c>
      <c r="AE5" s="78" t="s">
        <v>1673</v>
      </c>
      <c r="AF5" s="76" t="s">
        <v>1675</v>
      </c>
      <c r="AG5" s="12" t="s">
        <v>295</v>
      </c>
      <c r="AH5" s="76" t="s">
        <v>1678</v>
      </c>
      <c r="AI5" s="78" t="s">
        <v>1679</v>
      </c>
      <c r="AJ5" s="12" t="s">
        <v>88</v>
      </c>
      <c r="AK5" s="38" t="s">
        <v>128</v>
      </c>
      <c r="AL5" s="38" t="s">
        <v>571</v>
      </c>
      <c r="AM5" s="38" t="s">
        <v>574</v>
      </c>
      <c r="AN5" s="12" t="s">
        <v>296</v>
      </c>
    </row>
    <row r="6" spans="1:53" s="65" customFormat="1">
      <c r="A6" s="68" t="s">
        <v>170</v>
      </c>
      <c r="B6" s="62">
        <v>20.437110000000001</v>
      </c>
      <c r="C6" s="36" t="s">
        <v>67</v>
      </c>
      <c r="D6" s="39">
        <v>2020</v>
      </c>
      <c r="E6" s="59" t="s">
        <v>53</v>
      </c>
      <c r="F6" s="368" t="s">
        <v>187</v>
      </c>
      <c r="G6" s="59" t="s">
        <v>108</v>
      </c>
      <c r="H6" s="58" t="s">
        <v>659</v>
      </c>
      <c r="I6" s="64" t="s">
        <v>3094</v>
      </c>
      <c r="J6" s="64" t="s">
        <v>3094</v>
      </c>
      <c r="K6" s="64" t="s">
        <v>3093</v>
      </c>
      <c r="L6" s="39" t="s">
        <v>3093</v>
      </c>
      <c r="M6" s="39" t="s">
        <v>3093</v>
      </c>
      <c r="N6" s="39" t="s">
        <v>3093</v>
      </c>
      <c r="O6" s="39" t="s">
        <v>3093</v>
      </c>
      <c r="P6" s="39" t="s">
        <v>3093</v>
      </c>
      <c r="Q6" s="39" t="s">
        <v>3093</v>
      </c>
      <c r="R6" s="39" t="s">
        <v>3093</v>
      </c>
      <c r="S6" s="39" t="s">
        <v>3093</v>
      </c>
      <c r="T6" s="39" t="s">
        <v>3093</v>
      </c>
      <c r="U6" s="39" t="s">
        <v>3093</v>
      </c>
      <c r="V6" s="39" t="s">
        <v>3093</v>
      </c>
      <c r="W6" s="39" t="s">
        <v>3093</v>
      </c>
      <c r="X6" s="39" t="s">
        <v>3093</v>
      </c>
      <c r="Y6" s="39" t="s">
        <v>3093</v>
      </c>
      <c r="Z6" s="39" t="s">
        <v>3093</v>
      </c>
      <c r="AA6" s="39" t="s">
        <v>3093</v>
      </c>
      <c r="AB6" s="39" t="s">
        <v>3093</v>
      </c>
      <c r="AC6" s="39" t="s">
        <v>3093</v>
      </c>
      <c r="AD6" s="39" t="s">
        <v>3093</v>
      </c>
      <c r="AE6" s="39" t="s">
        <v>3093</v>
      </c>
      <c r="AF6" s="39" t="s">
        <v>3093</v>
      </c>
      <c r="AG6" s="39" t="s">
        <v>3093</v>
      </c>
      <c r="AH6" s="39" t="s">
        <v>3093</v>
      </c>
      <c r="AI6" s="39" t="s">
        <v>3093</v>
      </c>
      <c r="AJ6" s="206">
        <v>0</v>
      </c>
      <c r="AK6" s="206" t="s">
        <v>108</v>
      </c>
      <c r="AL6" s="206" t="s">
        <v>108</v>
      </c>
      <c r="AM6" s="206" t="s">
        <v>108</v>
      </c>
      <c r="AN6" s="39" t="s">
        <v>3093</v>
      </c>
      <c r="AO6"/>
      <c r="AP6"/>
      <c r="AQ6"/>
      <c r="AR6"/>
      <c r="AS6"/>
      <c r="AT6"/>
      <c r="AU6"/>
      <c r="AV6"/>
      <c r="AW6"/>
      <c r="AX6"/>
      <c r="AY6"/>
      <c r="AZ6"/>
      <c r="BA6"/>
    </row>
    <row r="7" spans="1:53" s="65" customFormat="1">
      <c r="A7" s="61" t="s">
        <v>109</v>
      </c>
      <c r="B7" s="62">
        <v>805.48924</v>
      </c>
      <c r="C7" s="36" t="s">
        <v>66</v>
      </c>
      <c r="D7" s="63">
        <v>2018</v>
      </c>
      <c r="E7" s="58" t="s">
        <v>52</v>
      </c>
      <c r="F7" s="368" t="s">
        <v>2801</v>
      </c>
      <c r="G7" s="74">
        <v>43.265653130626127</v>
      </c>
      <c r="H7" s="58" t="s">
        <v>660</v>
      </c>
      <c r="I7" s="64" t="s">
        <v>3094</v>
      </c>
      <c r="J7" s="64" t="s">
        <v>3094</v>
      </c>
      <c r="K7" s="64" t="s">
        <v>3094</v>
      </c>
      <c r="L7" s="64" t="s">
        <v>3094</v>
      </c>
      <c r="M7" s="77" t="s">
        <v>3095</v>
      </c>
      <c r="N7" s="64" t="s">
        <v>3093</v>
      </c>
      <c r="O7" s="64" t="s">
        <v>3094</v>
      </c>
      <c r="P7" s="39" t="s">
        <v>3093</v>
      </c>
      <c r="Q7" s="77" t="s">
        <v>3095</v>
      </c>
      <c r="R7" s="77" t="s">
        <v>3095</v>
      </c>
      <c r="S7" s="77" t="s">
        <v>3095</v>
      </c>
      <c r="T7" s="77" t="s">
        <v>3095</v>
      </c>
      <c r="U7" s="64" t="s">
        <v>3094</v>
      </c>
      <c r="V7" s="77" t="s">
        <v>3095</v>
      </c>
      <c r="W7" s="64" t="s">
        <v>3094</v>
      </c>
      <c r="X7" s="39" t="s">
        <v>3093</v>
      </c>
      <c r="Y7" s="39" t="s">
        <v>3093</v>
      </c>
      <c r="Z7" s="39" t="s">
        <v>3093</v>
      </c>
      <c r="AA7" s="64" t="s">
        <v>3094</v>
      </c>
      <c r="AB7" s="39" t="s">
        <v>3095</v>
      </c>
      <c r="AC7" s="64" t="s">
        <v>3094</v>
      </c>
      <c r="AD7" s="39" t="s">
        <v>3093</v>
      </c>
      <c r="AE7" s="39" t="s">
        <v>3093</v>
      </c>
      <c r="AF7" s="39" t="s">
        <v>3093</v>
      </c>
      <c r="AG7" s="64" t="s">
        <v>3094</v>
      </c>
      <c r="AH7" s="64" t="s">
        <v>3094</v>
      </c>
      <c r="AI7" s="39" t="s">
        <v>3093</v>
      </c>
      <c r="AJ7" s="206">
        <v>1</v>
      </c>
      <c r="AK7" s="315" t="s">
        <v>568</v>
      </c>
      <c r="AL7" s="206" t="s">
        <v>108</v>
      </c>
      <c r="AM7" s="206" t="s">
        <v>108</v>
      </c>
      <c r="AN7" s="39" t="s">
        <v>3093</v>
      </c>
      <c r="AO7"/>
      <c r="AP7"/>
      <c r="AQ7"/>
      <c r="AR7"/>
      <c r="AS7"/>
      <c r="AT7"/>
      <c r="AU7"/>
      <c r="AV7"/>
      <c r="AW7"/>
      <c r="AX7"/>
      <c r="AY7"/>
      <c r="AZ7"/>
      <c r="BA7"/>
    </row>
    <row r="8" spans="1:53" s="67" customFormat="1">
      <c r="A8" s="61" t="s">
        <v>151</v>
      </c>
      <c r="B8" s="62">
        <v>28.326310000000003</v>
      </c>
      <c r="C8" s="36" t="s">
        <v>66</v>
      </c>
      <c r="D8" s="66">
        <v>2018</v>
      </c>
      <c r="E8" s="58" t="s">
        <v>52</v>
      </c>
      <c r="F8" s="368" t="s">
        <v>187</v>
      </c>
      <c r="G8" s="74">
        <v>15.600120024004799</v>
      </c>
      <c r="H8" s="58" t="s">
        <v>659</v>
      </c>
      <c r="I8" s="64" t="s">
        <v>3094</v>
      </c>
      <c r="J8" s="64" t="s">
        <v>3094</v>
      </c>
      <c r="K8" s="64" t="s">
        <v>3093</v>
      </c>
      <c r="L8" s="64" t="s">
        <v>3094</v>
      </c>
      <c r="M8" s="64" t="s">
        <v>3093</v>
      </c>
      <c r="N8" s="64" t="s">
        <v>3094</v>
      </c>
      <c r="O8" s="64" t="s">
        <v>3094</v>
      </c>
      <c r="P8" s="39" t="s">
        <v>3093</v>
      </c>
      <c r="Q8" s="64" t="s">
        <v>3094</v>
      </c>
      <c r="R8" s="39" t="s">
        <v>3093</v>
      </c>
      <c r="S8" s="39" t="s">
        <v>3093</v>
      </c>
      <c r="T8" s="39" t="s">
        <v>3093</v>
      </c>
      <c r="U8" s="39" t="s">
        <v>3093</v>
      </c>
      <c r="V8" s="39" t="s">
        <v>3093</v>
      </c>
      <c r="W8" s="39" t="s">
        <v>3093</v>
      </c>
      <c r="X8" s="39" t="s">
        <v>3093</v>
      </c>
      <c r="Y8" s="39" t="s">
        <v>3093</v>
      </c>
      <c r="Z8" s="39" t="s">
        <v>3093</v>
      </c>
      <c r="AA8" s="64" t="s">
        <v>3094</v>
      </c>
      <c r="AB8" s="39" t="s">
        <v>3095</v>
      </c>
      <c r="AC8" s="64" t="s">
        <v>3094</v>
      </c>
      <c r="AD8" s="39" t="s">
        <v>3093</v>
      </c>
      <c r="AE8" s="39" t="s">
        <v>3093</v>
      </c>
      <c r="AF8" s="39" t="s">
        <v>3093</v>
      </c>
      <c r="AG8" s="64" t="s">
        <v>3094</v>
      </c>
      <c r="AH8" s="64" t="s">
        <v>3094</v>
      </c>
      <c r="AI8" s="39" t="s">
        <v>3093</v>
      </c>
      <c r="AJ8" s="206">
        <v>0</v>
      </c>
      <c r="AK8" s="206" t="s">
        <v>108</v>
      </c>
      <c r="AL8" s="206" t="s">
        <v>108</v>
      </c>
      <c r="AM8" s="206" t="s">
        <v>108</v>
      </c>
      <c r="AN8" s="39" t="s">
        <v>3093</v>
      </c>
      <c r="AO8"/>
      <c r="AP8"/>
      <c r="AQ8"/>
      <c r="AR8"/>
      <c r="AS8"/>
      <c r="AT8"/>
      <c r="AU8"/>
      <c r="AV8"/>
      <c r="AW8"/>
      <c r="AX8"/>
      <c r="AY8"/>
      <c r="AZ8"/>
      <c r="BA8"/>
    </row>
    <row r="9" spans="1:53" s="67" customFormat="1">
      <c r="A9" s="61" t="s">
        <v>152</v>
      </c>
      <c r="B9" s="62">
        <v>34.241289999999999</v>
      </c>
      <c r="C9" s="36" t="s">
        <v>66</v>
      </c>
      <c r="D9" s="63">
        <v>2018</v>
      </c>
      <c r="E9" s="58" t="s">
        <v>52</v>
      </c>
      <c r="F9" s="368" t="s">
        <v>129</v>
      </c>
      <c r="G9" s="74">
        <v>23.528705741148226</v>
      </c>
      <c r="H9" s="58" t="s">
        <v>659</v>
      </c>
      <c r="I9" s="64" t="s">
        <v>3094</v>
      </c>
      <c r="J9" s="64" t="s">
        <v>3094</v>
      </c>
      <c r="K9" s="64" t="s">
        <v>3094</v>
      </c>
      <c r="L9" s="39" t="s">
        <v>3093</v>
      </c>
      <c r="M9" s="39" t="s">
        <v>3093</v>
      </c>
      <c r="N9" s="39" t="s">
        <v>3093</v>
      </c>
      <c r="O9" s="64" t="s">
        <v>3094</v>
      </c>
      <c r="P9" s="39" t="s">
        <v>3093</v>
      </c>
      <c r="Q9" s="64" t="s">
        <v>3094</v>
      </c>
      <c r="R9" s="39" t="s">
        <v>3093</v>
      </c>
      <c r="S9" s="39" t="s">
        <v>3093</v>
      </c>
      <c r="T9" s="39" t="s">
        <v>3093</v>
      </c>
      <c r="U9" s="39" t="s">
        <v>3093</v>
      </c>
      <c r="V9" s="39" t="s">
        <v>3093</v>
      </c>
      <c r="W9" s="39" t="s">
        <v>3093</v>
      </c>
      <c r="X9" s="39" t="s">
        <v>3093</v>
      </c>
      <c r="Y9" s="39" t="s">
        <v>3093</v>
      </c>
      <c r="Z9" s="39" t="s">
        <v>3093</v>
      </c>
      <c r="AA9" s="64" t="s">
        <v>3094</v>
      </c>
      <c r="AB9" s="39" t="s">
        <v>3095</v>
      </c>
      <c r="AC9" s="64" t="s">
        <v>3094</v>
      </c>
      <c r="AD9" s="39" t="s">
        <v>3093</v>
      </c>
      <c r="AE9" s="39" t="s">
        <v>3093</v>
      </c>
      <c r="AF9" s="39" t="s">
        <v>3093</v>
      </c>
      <c r="AG9" s="64" t="s">
        <v>3094</v>
      </c>
      <c r="AH9" s="39" t="s">
        <v>3095</v>
      </c>
      <c r="AI9" s="39" t="s">
        <v>3093</v>
      </c>
      <c r="AJ9" s="206">
        <v>0</v>
      </c>
      <c r="AK9" s="206" t="s">
        <v>108</v>
      </c>
      <c r="AL9" s="206" t="s">
        <v>108</v>
      </c>
      <c r="AM9" s="206" t="s">
        <v>108</v>
      </c>
      <c r="AN9" s="39" t="s">
        <v>3093</v>
      </c>
      <c r="AO9"/>
      <c r="AP9"/>
      <c r="AQ9"/>
      <c r="AR9"/>
      <c r="AS9"/>
      <c r="AT9"/>
      <c r="AU9"/>
      <c r="AV9"/>
      <c r="AW9"/>
      <c r="AX9"/>
      <c r="AY9"/>
      <c r="AZ9"/>
      <c r="BA9"/>
    </row>
    <row r="10" spans="1:53" s="67" customFormat="1">
      <c r="A10" s="61" t="s">
        <v>113</v>
      </c>
      <c r="B10" s="62">
        <v>851.72579000000007</v>
      </c>
      <c r="C10" s="36" t="s">
        <v>66</v>
      </c>
      <c r="D10" s="66">
        <v>2016</v>
      </c>
      <c r="E10" s="58" t="s">
        <v>52</v>
      </c>
      <c r="F10" s="368" t="s">
        <v>187</v>
      </c>
      <c r="G10" s="74">
        <v>67.515003000600117</v>
      </c>
      <c r="H10" s="58" t="s">
        <v>661</v>
      </c>
      <c r="I10" s="64" t="s">
        <v>3094</v>
      </c>
      <c r="J10" s="64" t="s">
        <v>3094</v>
      </c>
      <c r="K10" s="64" t="s">
        <v>3094</v>
      </c>
      <c r="L10" s="64" t="s">
        <v>3094</v>
      </c>
      <c r="M10" s="77" t="s">
        <v>3095</v>
      </c>
      <c r="N10" s="64" t="s">
        <v>3094</v>
      </c>
      <c r="O10" s="64" t="s">
        <v>3094</v>
      </c>
      <c r="P10" s="64" t="s">
        <v>3094</v>
      </c>
      <c r="Q10" s="77" t="s">
        <v>3095</v>
      </c>
      <c r="R10" s="64" t="s">
        <v>3094</v>
      </c>
      <c r="S10" s="77" t="s">
        <v>3095</v>
      </c>
      <c r="T10" s="64" t="s">
        <v>3094</v>
      </c>
      <c r="U10" s="64" t="s">
        <v>3094</v>
      </c>
      <c r="V10" s="77" t="s">
        <v>3095</v>
      </c>
      <c r="W10" s="64" t="s">
        <v>3094</v>
      </c>
      <c r="X10" s="39" t="s">
        <v>3093</v>
      </c>
      <c r="Y10" s="39" t="s">
        <v>3093</v>
      </c>
      <c r="Z10" s="39" t="s">
        <v>3093</v>
      </c>
      <c r="AA10" s="39" t="s">
        <v>3095</v>
      </c>
      <c r="AB10" s="39" t="s">
        <v>3095</v>
      </c>
      <c r="AC10" s="39" t="s">
        <v>3095</v>
      </c>
      <c r="AD10" s="39" t="s">
        <v>3093</v>
      </c>
      <c r="AE10" s="39" t="s">
        <v>3093</v>
      </c>
      <c r="AF10" s="39" t="s">
        <v>3093</v>
      </c>
      <c r="AG10" s="39" t="s">
        <v>3095</v>
      </c>
      <c r="AH10" s="39" t="s">
        <v>3095</v>
      </c>
      <c r="AI10" s="39" t="s">
        <v>3095</v>
      </c>
      <c r="AJ10" s="206">
        <v>1</v>
      </c>
      <c r="AK10" s="316" t="s">
        <v>575</v>
      </c>
      <c r="AL10" s="206" t="s">
        <v>108</v>
      </c>
      <c r="AM10" s="206" t="s">
        <v>108</v>
      </c>
      <c r="AN10" s="64" t="s">
        <v>3094</v>
      </c>
      <c r="AO10"/>
      <c r="AP10"/>
      <c r="AQ10"/>
      <c r="AR10"/>
      <c r="AS10"/>
      <c r="AT10"/>
      <c r="AU10"/>
      <c r="AV10"/>
      <c r="AW10"/>
      <c r="AX10"/>
      <c r="AY10"/>
      <c r="AZ10"/>
      <c r="BA10"/>
    </row>
    <row r="11" spans="1:53" s="67" customFormat="1">
      <c r="A11" s="61" t="s">
        <v>153</v>
      </c>
      <c r="B11" s="62">
        <v>56.408190000000005</v>
      </c>
      <c r="C11" s="36" t="s">
        <v>66</v>
      </c>
      <c r="D11" s="63">
        <v>2018</v>
      </c>
      <c r="E11" s="58" t="s">
        <v>52</v>
      </c>
      <c r="F11" s="368" t="s">
        <v>129</v>
      </c>
      <c r="G11" s="74">
        <v>26.05421084216843</v>
      </c>
      <c r="H11" s="58" t="s">
        <v>659</v>
      </c>
      <c r="I11" s="64" t="s">
        <v>3094</v>
      </c>
      <c r="J11" s="64" t="s">
        <v>3094</v>
      </c>
      <c r="K11" s="64" t="s">
        <v>3094</v>
      </c>
      <c r="L11" s="64" t="s">
        <v>3094</v>
      </c>
      <c r="M11" s="77" t="s">
        <v>3095</v>
      </c>
      <c r="N11" s="64" t="s">
        <v>3093</v>
      </c>
      <c r="O11" s="64" t="s">
        <v>3094</v>
      </c>
      <c r="P11" s="39" t="s">
        <v>3093</v>
      </c>
      <c r="Q11" s="64" t="s">
        <v>3094</v>
      </c>
      <c r="R11" s="39" t="s">
        <v>3093</v>
      </c>
      <c r="S11" s="39" t="s">
        <v>3093</v>
      </c>
      <c r="T11" s="39" t="s">
        <v>3093</v>
      </c>
      <c r="U11" s="64" t="s">
        <v>3094</v>
      </c>
      <c r="V11" s="64" t="s">
        <v>3094</v>
      </c>
      <c r="W11" s="39" t="s">
        <v>3093</v>
      </c>
      <c r="X11" s="39" t="s">
        <v>3093</v>
      </c>
      <c r="Y11" s="39" t="s">
        <v>3093</v>
      </c>
      <c r="Z11" s="39" t="s">
        <v>3093</v>
      </c>
      <c r="AA11" s="64" t="s">
        <v>3094</v>
      </c>
      <c r="AB11" s="39" t="s">
        <v>3095</v>
      </c>
      <c r="AC11" s="64" t="s">
        <v>3094</v>
      </c>
      <c r="AD11" s="39" t="s">
        <v>3093</v>
      </c>
      <c r="AE11" s="39" t="s">
        <v>3093</v>
      </c>
      <c r="AF11" s="39" t="s">
        <v>3093</v>
      </c>
      <c r="AG11" s="39" t="s">
        <v>3093</v>
      </c>
      <c r="AH11" s="39" t="s">
        <v>3093</v>
      </c>
      <c r="AI11" s="39" t="s">
        <v>3093</v>
      </c>
      <c r="AJ11" s="206">
        <v>0</v>
      </c>
      <c r="AK11" s="206" t="s">
        <v>108</v>
      </c>
      <c r="AL11" s="206" t="s">
        <v>108</v>
      </c>
      <c r="AM11" s="206" t="s">
        <v>108</v>
      </c>
      <c r="AN11" s="39" t="s">
        <v>3093</v>
      </c>
      <c r="AO11"/>
      <c r="AP11"/>
      <c r="AQ11"/>
      <c r="AR11"/>
      <c r="AS11"/>
      <c r="AT11"/>
      <c r="AU11"/>
      <c r="AV11"/>
      <c r="AW11"/>
      <c r="AX11"/>
      <c r="AY11"/>
      <c r="AZ11"/>
      <c r="BA11"/>
    </row>
    <row r="12" spans="1:53" s="67" customFormat="1">
      <c r="A12" s="68" t="s">
        <v>171</v>
      </c>
      <c r="B12" s="62">
        <v>20.16262</v>
      </c>
      <c r="C12" s="36" t="s">
        <v>66</v>
      </c>
      <c r="D12" s="39">
        <v>2020</v>
      </c>
      <c r="E12" s="59" t="s">
        <v>53</v>
      </c>
      <c r="F12" s="368" t="s">
        <v>187</v>
      </c>
      <c r="G12" s="59" t="s">
        <v>108</v>
      </c>
      <c r="H12" s="58" t="s">
        <v>659</v>
      </c>
      <c r="I12" s="64" t="s">
        <v>3094</v>
      </c>
      <c r="J12" s="64" t="s">
        <v>3094</v>
      </c>
      <c r="K12" s="64" t="s">
        <v>3093</v>
      </c>
      <c r="L12" s="39" t="s">
        <v>3093</v>
      </c>
      <c r="M12" s="39" t="s">
        <v>3093</v>
      </c>
      <c r="N12" s="39" t="s">
        <v>3093</v>
      </c>
      <c r="O12" s="64" t="s">
        <v>3094</v>
      </c>
      <c r="P12" s="39" t="s">
        <v>3093</v>
      </c>
      <c r="Q12" s="64" t="s">
        <v>3094</v>
      </c>
      <c r="R12" s="39" t="s">
        <v>3093</v>
      </c>
      <c r="S12" s="39" t="s">
        <v>3093</v>
      </c>
      <c r="T12" s="39" t="s">
        <v>3093</v>
      </c>
      <c r="U12" s="39" t="s">
        <v>3093</v>
      </c>
      <c r="V12" s="39" t="s">
        <v>3093</v>
      </c>
      <c r="W12" s="39" t="s">
        <v>3093</v>
      </c>
      <c r="X12" s="39" t="s">
        <v>3093</v>
      </c>
      <c r="Y12" s="39" t="s">
        <v>3093</v>
      </c>
      <c r="Z12" s="39" t="s">
        <v>3093</v>
      </c>
      <c r="AA12" s="64" t="s">
        <v>3094</v>
      </c>
      <c r="AB12" s="39" t="s">
        <v>3095</v>
      </c>
      <c r="AC12" s="64" t="s">
        <v>3094</v>
      </c>
      <c r="AD12" s="39" t="s">
        <v>3093</v>
      </c>
      <c r="AE12" s="39" t="s">
        <v>3093</v>
      </c>
      <c r="AF12" s="39" t="s">
        <v>3093</v>
      </c>
      <c r="AG12" s="64" t="s">
        <v>3094</v>
      </c>
      <c r="AH12" s="64" t="s">
        <v>3094</v>
      </c>
      <c r="AI12" s="39" t="s">
        <v>3093</v>
      </c>
      <c r="AJ12" s="206">
        <v>0</v>
      </c>
      <c r="AK12" s="206" t="s">
        <v>108</v>
      </c>
      <c r="AL12" s="206" t="s">
        <v>108</v>
      </c>
      <c r="AM12" s="206" t="s">
        <v>108</v>
      </c>
      <c r="AN12" s="39" t="s">
        <v>3093</v>
      </c>
      <c r="AO12"/>
      <c r="AP12"/>
      <c r="AQ12"/>
      <c r="AR12"/>
      <c r="AS12"/>
      <c r="AT12"/>
      <c r="AU12"/>
      <c r="AV12"/>
      <c r="AW12"/>
      <c r="AX12"/>
      <c r="AY12"/>
      <c r="AZ12"/>
      <c r="BA12"/>
    </row>
    <row r="13" spans="1:53" s="67" customFormat="1">
      <c r="A13" s="61" t="s">
        <v>140</v>
      </c>
      <c r="B13" s="62">
        <v>87.269869999999997</v>
      </c>
      <c r="C13" s="36" t="s">
        <v>114</v>
      </c>
      <c r="D13" s="66">
        <v>2016</v>
      </c>
      <c r="E13" s="58" t="s">
        <v>52</v>
      </c>
      <c r="F13" s="368" t="s">
        <v>129</v>
      </c>
      <c r="G13" s="74">
        <v>17.911582316463289</v>
      </c>
      <c r="H13" s="58" t="s">
        <v>659</v>
      </c>
      <c r="I13" s="64" t="s">
        <v>3094</v>
      </c>
      <c r="J13" s="64" t="s">
        <v>3094</v>
      </c>
      <c r="K13" s="64" t="s">
        <v>3094</v>
      </c>
      <c r="L13" s="64" t="s">
        <v>3094</v>
      </c>
      <c r="M13" s="64" t="s">
        <v>3094</v>
      </c>
      <c r="N13" s="64" t="s">
        <v>3093</v>
      </c>
      <c r="O13" s="64" t="s">
        <v>3094</v>
      </c>
      <c r="P13" s="39" t="s">
        <v>3093</v>
      </c>
      <c r="Q13" s="64" t="s">
        <v>3094</v>
      </c>
      <c r="R13" s="39" t="s">
        <v>3093</v>
      </c>
      <c r="S13" s="39" t="s">
        <v>3093</v>
      </c>
      <c r="T13" s="39" t="s">
        <v>3093</v>
      </c>
      <c r="U13" s="39" t="s">
        <v>3093</v>
      </c>
      <c r="V13" s="39" t="s">
        <v>3093</v>
      </c>
      <c r="W13" s="39" t="s">
        <v>3093</v>
      </c>
      <c r="X13" s="39" t="s">
        <v>3093</v>
      </c>
      <c r="Y13" s="39" t="s">
        <v>3093</v>
      </c>
      <c r="Z13" s="39" t="s">
        <v>3093</v>
      </c>
      <c r="AA13" s="64" t="s">
        <v>3094</v>
      </c>
      <c r="AB13" s="39" t="s">
        <v>3095</v>
      </c>
      <c r="AC13" s="64" t="s">
        <v>3094</v>
      </c>
      <c r="AD13" s="39" t="s">
        <v>3093</v>
      </c>
      <c r="AE13" s="39" t="s">
        <v>3093</v>
      </c>
      <c r="AF13" s="39" t="s">
        <v>3093</v>
      </c>
      <c r="AG13" s="64" t="s">
        <v>3094</v>
      </c>
      <c r="AH13" s="39" t="s">
        <v>3095</v>
      </c>
      <c r="AI13" s="39" t="s">
        <v>3093</v>
      </c>
      <c r="AJ13" s="206">
        <v>0</v>
      </c>
      <c r="AK13" s="206" t="s">
        <v>108</v>
      </c>
      <c r="AL13" s="206" t="s">
        <v>108</v>
      </c>
      <c r="AM13" s="206" t="s">
        <v>108</v>
      </c>
      <c r="AN13" s="64" t="s">
        <v>3094</v>
      </c>
      <c r="AO13"/>
      <c r="AP13"/>
      <c r="AQ13"/>
      <c r="AR13"/>
      <c r="AS13"/>
      <c r="AT13"/>
      <c r="AU13"/>
      <c r="AV13"/>
      <c r="AW13"/>
      <c r="AX13"/>
      <c r="AY13"/>
      <c r="AZ13"/>
      <c r="BA13"/>
    </row>
    <row r="14" spans="1:53" s="67" customFormat="1">
      <c r="A14" s="68" t="s">
        <v>172</v>
      </c>
      <c r="B14" s="62">
        <v>21.35737</v>
      </c>
      <c r="C14" s="36" t="s">
        <v>66</v>
      </c>
      <c r="D14" s="39">
        <v>2020</v>
      </c>
      <c r="E14" s="58" t="s">
        <v>52</v>
      </c>
      <c r="F14" s="368" t="s">
        <v>2801</v>
      </c>
      <c r="G14" s="74">
        <v>52.325965193038598</v>
      </c>
      <c r="H14" s="58" t="s">
        <v>661</v>
      </c>
      <c r="I14" s="64" t="s">
        <v>3094</v>
      </c>
      <c r="J14" s="64" t="s">
        <v>3094</v>
      </c>
      <c r="K14" s="64" t="s">
        <v>3094</v>
      </c>
      <c r="L14" s="64" t="s">
        <v>3094</v>
      </c>
      <c r="M14" s="77" t="s">
        <v>3095</v>
      </c>
      <c r="N14" s="64" t="s">
        <v>3094</v>
      </c>
      <c r="O14" s="64" t="s">
        <v>3094</v>
      </c>
      <c r="P14" s="64" t="s">
        <v>3094</v>
      </c>
      <c r="Q14" s="64" t="s">
        <v>3094</v>
      </c>
      <c r="R14" s="64" t="s">
        <v>3094</v>
      </c>
      <c r="S14" s="64" t="s">
        <v>3094</v>
      </c>
      <c r="T14" s="77" t="s">
        <v>3095</v>
      </c>
      <c r="U14" s="77" t="s">
        <v>3095</v>
      </c>
      <c r="V14" s="77" t="s">
        <v>3095</v>
      </c>
      <c r="W14" s="77" t="s">
        <v>3095</v>
      </c>
      <c r="X14" s="39" t="s">
        <v>3093</v>
      </c>
      <c r="Y14" s="39" t="s">
        <v>3093</v>
      </c>
      <c r="Z14" s="39" t="s">
        <v>3093</v>
      </c>
      <c r="AA14" s="39" t="s">
        <v>3095</v>
      </c>
      <c r="AB14" s="39" t="s">
        <v>3095</v>
      </c>
      <c r="AC14" s="39" t="s">
        <v>3095</v>
      </c>
      <c r="AD14" s="39" t="s">
        <v>3093</v>
      </c>
      <c r="AE14" s="39" t="s">
        <v>3093</v>
      </c>
      <c r="AF14" s="39" t="s">
        <v>3093</v>
      </c>
      <c r="AG14" s="64" t="s">
        <v>3094</v>
      </c>
      <c r="AH14" s="39" t="s">
        <v>3095</v>
      </c>
      <c r="AI14" s="39" t="s">
        <v>3093</v>
      </c>
      <c r="AJ14" s="206">
        <v>0</v>
      </c>
      <c r="AK14" s="206" t="s">
        <v>108</v>
      </c>
      <c r="AL14" s="206" t="s">
        <v>108</v>
      </c>
      <c r="AM14" s="206" t="s">
        <v>108</v>
      </c>
      <c r="AN14" s="64" t="s">
        <v>3094</v>
      </c>
      <c r="AO14"/>
      <c r="AP14"/>
      <c r="AQ14"/>
      <c r="AR14"/>
      <c r="AS14"/>
      <c r="AT14"/>
      <c r="AU14"/>
      <c r="AV14"/>
      <c r="AW14"/>
      <c r="AX14"/>
      <c r="AY14"/>
      <c r="AZ14"/>
      <c r="BA14"/>
    </row>
    <row r="15" spans="1:53" s="65" customFormat="1">
      <c r="A15" s="61" t="s">
        <v>115</v>
      </c>
      <c r="B15" s="62">
        <v>33.373539999999998</v>
      </c>
      <c r="C15" s="36" t="s">
        <v>67</v>
      </c>
      <c r="D15" s="63">
        <v>2016</v>
      </c>
      <c r="E15" s="58" t="s">
        <v>52</v>
      </c>
      <c r="F15" s="368" t="s">
        <v>187</v>
      </c>
      <c r="G15" s="74">
        <v>4.5709141828365674</v>
      </c>
      <c r="H15" s="58" t="s">
        <v>659</v>
      </c>
      <c r="I15" s="64" t="s">
        <v>3094</v>
      </c>
      <c r="J15" s="64" t="s">
        <v>3094</v>
      </c>
      <c r="K15" s="64" t="s">
        <v>3093</v>
      </c>
      <c r="L15" s="39" t="s">
        <v>3093</v>
      </c>
      <c r="M15" s="39" t="s">
        <v>3093</v>
      </c>
      <c r="N15" s="39" t="s">
        <v>3093</v>
      </c>
      <c r="O15" s="39" t="s">
        <v>3093</v>
      </c>
      <c r="P15" s="39" t="s">
        <v>3093</v>
      </c>
      <c r="Q15" s="39" t="s">
        <v>3093</v>
      </c>
      <c r="R15" s="39" t="s">
        <v>3093</v>
      </c>
      <c r="S15" s="39" t="s">
        <v>3093</v>
      </c>
      <c r="T15" s="39" t="s">
        <v>3093</v>
      </c>
      <c r="U15" s="39" t="s">
        <v>3093</v>
      </c>
      <c r="V15" s="39" t="s">
        <v>3093</v>
      </c>
      <c r="W15" s="39" t="s">
        <v>3093</v>
      </c>
      <c r="X15" s="64" t="s">
        <v>3094</v>
      </c>
      <c r="Y15" s="64" t="s">
        <v>3094</v>
      </c>
      <c r="Z15" s="39" t="s">
        <v>3093</v>
      </c>
      <c r="AA15" s="39" t="s">
        <v>3093</v>
      </c>
      <c r="AB15" s="39" t="s">
        <v>3093</v>
      </c>
      <c r="AC15" s="39" t="s">
        <v>3093</v>
      </c>
      <c r="AD15" s="39" t="s">
        <v>3093</v>
      </c>
      <c r="AE15" s="39" t="s">
        <v>3093</v>
      </c>
      <c r="AF15" s="39" t="s">
        <v>3093</v>
      </c>
      <c r="AG15" s="39" t="s">
        <v>3093</v>
      </c>
      <c r="AH15" s="39" t="s">
        <v>3093</v>
      </c>
      <c r="AI15" s="39" t="s">
        <v>3093</v>
      </c>
      <c r="AJ15" s="206">
        <v>0</v>
      </c>
      <c r="AK15" s="206" t="s">
        <v>108</v>
      </c>
      <c r="AL15" s="206" t="s">
        <v>108</v>
      </c>
      <c r="AM15" s="206" t="s">
        <v>108</v>
      </c>
      <c r="AN15" s="39" t="s">
        <v>3093</v>
      </c>
      <c r="AO15"/>
      <c r="AP15"/>
      <c r="AQ15"/>
      <c r="AR15"/>
      <c r="AS15"/>
      <c r="AT15"/>
      <c r="AU15"/>
      <c r="AV15"/>
      <c r="AW15"/>
      <c r="AX15"/>
      <c r="AY15"/>
      <c r="AZ15"/>
      <c r="BA15"/>
    </row>
    <row r="16" spans="1:53" s="67" customFormat="1">
      <c r="A16" s="61" t="s">
        <v>116</v>
      </c>
      <c r="B16" s="62">
        <v>101.53417</v>
      </c>
      <c r="C16" s="36" t="s">
        <v>66</v>
      </c>
      <c r="D16" s="66">
        <v>2016</v>
      </c>
      <c r="E16" s="58" t="s">
        <v>52</v>
      </c>
      <c r="F16" s="368" t="s">
        <v>129</v>
      </c>
      <c r="G16" s="74">
        <v>9.6594318863772752</v>
      </c>
      <c r="H16" s="58" t="s">
        <v>659</v>
      </c>
      <c r="I16" s="64" t="s">
        <v>3094</v>
      </c>
      <c r="J16" s="64" t="s">
        <v>3094</v>
      </c>
      <c r="K16" s="64" t="s">
        <v>3093</v>
      </c>
      <c r="L16" s="39" t="s">
        <v>3093</v>
      </c>
      <c r="M16" s="39" t="s">
        <v>3093</v>
      </c>
      <c r="N16" s="39" t="s">
        <v>3093</v>
      </c>
      <c r="O16" s="39" t="s">
        <v>3093</v>
      </c>
      <c r="P16" s="39" t="s">
        <v>3093</v>
      </c>
      <c r="Q16" s="39" t="s">
        <v>3093</v>
      </c>
      <c r="R16" s="39" t="s">
        <v>3093</v>
      </c>
      <c r="S16" s="39" t="s">
        <v>3093</v>
      </c>
      <c r="T16" s="39" t="s">
        <v>3093</v>
      </c>
      <c r="U16" s="39" t="s">
        <v>3093</v>
      </c>
      <c r="V16" s="39" t="s">
        <v>3093</v>
      </c>
      <c r="W16" s="39" t="s">
        <v>3093</v>
      </c>
      <c r="X16" s="39" t="s">
        <v>3093</v>
      </c>
      <c r="Y16" s="39" t="s">
        <v>3093</v>
      </c>
      <c r="Z16" s="39" t="s">
        <v>3093</v>
      </c>
      <c r="AA16" s="39" t="s">
        <v>3093</v>
      </c>
      <c r="AB16" s="39" t="s">
        <v>3093</v>
      </c>
      <c r="AC16" s="39" t="s">
        <v>3093</v>
      </c>
      <c r="AD16" s="39" t="s">
        <v>3093</v>
      </c>
      <c r="AE16" s="39" t="s">
        <v>3093</v>
      </c>
      <c r="AF16" s="39" t="s">
        <v>3093</v>
      </c>
      <c r="AG16" s="64" t="s">
        <v>3094</v>
      </c>
      <c r="AH16" s="39" t="s">
        <v>3095</v>
      </c>
      <c r="AI16" s="39" t="s">
        <v>3093</v>
      </c>
      <c r="AJ16" s="206">
        <v>0</v>
      </c>
      <c r="AK16" s="206" t="s">
        <v>108</v>
      </c>
      <c r="AL16" s="206" t="s">
        <v>108</v>
      </c>
      <c r="AM16" s="206" t="s">
        <v>108</v>
      </c>
      <c r="AN16" s="39" t="s">
        <v>3093</v>
      </c>
      <c r="AO16"/>
      <c r="AP16"/>
      <c r="AQ16"/>
      <c r="AR16"/>
      <c r="AS16"/>
      <c r="AT16"/>
      <c r="AU16"/>
      <c r="AV16"/>
      <c r="AW16"/>
      <c r="AX16"/>
      <c r="AY16"/>
      <c r="AZ16"/>
      <c r="BA16"/>
    </row>
    <row r="17" spans="1:53" s="67" customFormat="1">
      <c r="A17" s="61" t="s">
        <v>117</v>
      </c>
      <c r="B17" s="62">
        <v>42.976910000000004</v>
      </c>
      <c r="C17" s="36" t="s">
        <v>68</v>
      </c>
      <c r="D17" s="63">
        <v>2016</v>
      </c>
      <c r="E17" s="58" t="s">
        <v>52</v>
      </c>
      <c r="F17" s="368" t="s">
        <v>187</v>
      </c>
      <c r="G17" s="74">
        <v>14.219843968793759</v>
      </c>
      <c r="H17" s="58" t="s">
        <v>659</v>
      </c>
      <c r="I17" s="64" t="s">
        <v>3094</v>
      </c>
      <c r="J17" s="64" t="s">
        <v>3094</v>
      </c>
      <c r="K17" s="64" t="s">
        <v>3093</v>
      </c>
      <c r="L17" s="64" t="s">
        <v>3094</v>
      </c>
      <c r="M17" s="64" t="s">
        <v>3094</v>
      </c>
      <c r="N17" s="64" t="s">
        <v>3093</v>
      </c>
      <c r="O17" s="64" t="s">
        <v>3094</v>
      </c>
      <c r="P17" s="39" t="s">
        <v>3093</v>
      </c>
      <c r="Q17" s="64" t="s">
        <v>3094</v>
      </c>
      <c r="R17" s="39" t="s">
        <v>3093</v>
      </c>
      <c r="S17" s="39" t="s">
        <v>3093</v>
      </c>
      <c r="T17" s="39" t="s">
        <v>3093</v>
      </c>
      <c r="U17" s="39" t="s">
        <v>3093</v>
      </c>
      <c r="V17" s="39" t="s">
        <v>3093</v>
      </c>
      <c r="W17" s="39" t="s">
        <v>3093</v>
      </c>
      <c r="X17" s="39" t="s">
        <v>3093</v>
      </c>
      <c r="Y17" s="39" t="s">
        <v>3093</v>
      </c>
      <c r="Z17" s="39" t="s">
        <v>3093</v>
      </c>
      <c r="AA17" s="39" t="s">
        <v>3093</v>
      </c>
      <c r="AB17" s="39" t="s">
        <v>3093</v>
      </c>
      <c r="AC17" s="39" t="s">
        <v>3093</v>
      </c>
      <c r="AD17" s="39" t="s">
        <v>3093</v>
      </c>
      <c r="AE17" s="39" t="s">
        <v>3093</v>
      </c>
      <c r="AF17" s="39" t="s">
        <v>3093</v>
      </c>
      <c r="AG17" s="64" t="s">
        <v>3094</v>
      </c>
      <c r="AH17" s="39" t="s">
        <v>3095</v>
      </c>
      <c r="AI17" s="39" t="s">
        <v>3093</v>
      </c>
      <c r="AJ17" s="206">
        <v>0</v>
      </c>
      <c r="AK17" s="206" t="s">
        <v>108</v>
      </c>
      <c r="AL17" s="206" t="s">
        <v>108</v>
      </c>
      <c r="AM17" s="206" t="s">
        <v>108</v>
      </c>
      <c r="AN17" s="39" t="s">
        <v>3093</v>
      </c>
      <c r="AO17"/>
      <c r="AP17"/>
      <c r="AQ17"/>
      <c r="AR17"/>
      <c r="AS17"/>
      <c r="AT17"/>
      <c r="AU17"/>
      <c r="AV17"/>
      <c r="AW17"/>
      <c r="AX17"/>
      <c r="AY17"/>
      <c r="AZ17"/>
      <c r="BA17"/>
    </row>
    <row r="18" spans="1:53" s="67" customFormat="1">
      <c r="A18" s="61" t="s">
        <v>141</v>
      </c>
      <c r="B18" s="62">
        <v>205.35805999999999</v>
      </c>
      <c r="C18" s="36" t="s">
        <v>66</v>
      </c>
      <c r="D18" s="66">
        <v>2016</v>
      </c>
      <c r="E18" s="58" t="s">
        <v>52</v>
      </c>
      <c r="F18" s="368" t="s">
        <v>187</v>
      </c>
      <c r="G18" s="74">
        <v>50.575115023004592</v>
      </c>
      <c r="H18" s="58" t="s">
        <v>661</v>
      </c>
      <c r="I18" s="64" t="s">
        <v>3094</v>
      </c>
      <c r="J18" s="64" t="s">
        <v>3094</v>
      </c>
      <c r="K18" s="64" t="s">
        <v>3094</v>
      </c>
      <c r="L18" s="64" t="s">
        <v>3094</v>
      </c>
      <c r="M18" s="77" t="s">
        <v>3095</v>
      </c>
      <c r="N18" s="64" t="s">
        <v>3094</v>
      </c>
      <c r="O18" s="64" t="s">
        <v>3094</v>
      </c>
      <c r="P18" s="39" t="s">
        <v>3093</v>
      </c>
      <c r="Q18" s="77" t="s">
        <v>3095</v>
      </c>
      <c r="R18" s="64" t="s">
        <v>3094</v>
      </c>
      <c r="S18" s="64" t="s">
        <v>3094</v>
      </c>
      <c r="T18" s="64" t="s">
        <v>3094</v>
      </c>
      <c r="U18" s="64" t="s">
        <v>3094</v>
      </c>
      <c r="V18" s="77" t="s">
        <v>3095</v>
      </c>
      <c r="W18" s="64" t="s">
        <v>3094</v>
      </c>
      <c r="X18" s="64" t="s">
        <v>3094</v>
      </c>
      <c r="Y18" s="39" t="s">
        <v>3093</v>
      </c>
      <c r="Z18" s="64" t="s">
        <v>3094</v>
      </c>
      <c r="AA18" s="39" t="s">
        <v>3095</v>
      </c>
      <c r="AB18" s="39" t="s">
        <v>3095</v>
      </c>
      <c r="AC18" s="39" t="s">
        <v>3095</v>
      </c>
      <c r="AD18" s="39" t="s">
        <v>3093</v>
      </c>
      <c r="AE18" s="39" t="s">
        <v>3093</v>
      </c>
      <c r="AF18" s="39" t="s">
        <v>3093</v>
      </c>
      <c r="AG18" s="64" t="s">
        <v>3094</v>
      </c>
      <c r="AH18" s="39" t="s">
        <v>3095</v>
      </c>
      <c r="AI18" s="39" t="s">
        <v>3093</v>
      </c>
      <c r="AJ18" s="206">
        <v>0</v>
      </c>
      <c r="AK18" s="206" t="s">
        <v>108</v>
      </c>
      <c r="AL18" s="206" t="s">
        <v>108</v>
      </c>
      <c r="AM18" s="206" t="s">
        <v>108</v>
      </c>
      <c r="AN18" s="64" t="s">
        <v>3094</v>
      </c>
      <c r="AO18"/>
      <c r="AP18"/>
      <c r="AQ18"/>
      <c r="AR18"/>
      <c r="AS18"/>
      <c r="AT18"/>
      <c r="AU18"/>
      <c r="AV18"/>
      <c r="AW18"/>
      <c r="AX18"/>
      <c r="AY18"/>
      <c r="AZ18"/>
      <c r="BA18"/>
    </row>
    <row r="19" spans="1:53" s="67" customFormat="1">
      <c r="A19" s="61" t="s">
        <v>154</v>
      </c>
      <c r="B19" s="62">
        <v>26.786759999999997</v>
      </c>
      <c r="C19" s="36" t="s">
        <v>66</v>
      </c>
      <c r="D19" s="63">
        <v>2018</v>
      </c>
      <c r="E19" s="58" t="s">
        <v>52</v>
      </c>
      <c r="F19" s="368" t="s">
        <v>187</v>
      </c>
      <c r="G19" s="74">
        <v>36.601320264052816</v>
      </c>
      <c r="H19" s="58" t="s">
        <v>660</v>
      </c>
      <c r="I19" s="64" t="s">
        <v>3094</v>
      </c>
      <c r="J19" s="64" t="s">
        <v>3094</v>
      </c>
      <c r="K19" s="64" t="s">
        <v>3094</v>
      </c>
      <c r="L19" s="39" t="s">
        <v>3095</v>
      </c>
      <c r="M19" s="39" t="s">
        <v>3095</v>
      </c>
      <c r="N19" s="39" t="s">
        <v>3095</v>
      </c>
      <c r="O19" s="39" t="s">
        <v>3093</v>
      </c>
      <c r="P19" s="39" t="s">
        <v>3093</v>
      </c>
      <c r="Q19" s="39" t="s">
        <v>3093</v>
      </c>
      <c r="R19" s="39" t="s">
        <v>3093</v>
      </c>
      <c r="S19" s="39" t="s">
        <v>3093</v>
      </c>
      <c r="T19" s="39" t="s">
        <v>3093</v>
      </c>
      <c r="U19" s="39" t="s">
        <v>3093</v>
      </c>
      <c r="V19" s="39" t="s">
        <v>3093</v>
      </c>
      <c r="W19" s="39" t="s">
        <v>3093</v>
      </c>
      <c r="X19" s="64" t="s">
        <v>3094</v>
      </c>
      <c r="Y19" s="77" t="s">
        <v>3095</v>
      </c>
      <c r="Z19" s="39" t="s">
        <v>3093</v>
      </c>
      <c r="AA19" s="64" t="s">
        <v>3094</v>
      </c>
      <c r="AB19" s="39" t="s">
        <v>3095</v>
      </c>
      <c r="AC19" s="64" t="s">
        <v>3094</v>
      </c>
      <c r="AD19" s="39" t="s">
        <v>3093</v>
      </c>
      <c r="AE19" s="39" t="s">
        <v>3093</v>
      </c>
      <c r="AF19" s="39" t="s">
        <v>3093</v>
      </c>
      <c r="AG19" s="64" t="s">
        <v>3094</v>
      </c>
      <c r="AH19" s="64" t="s">
        <v>3094</v>
      </c>
      <c r="AI19" s="39" t="s">
        <v>3093</v>
      </c>
      <c r="AJ19" s="206">
        <v>0</v>
      </c>
      <c r="AK19" s="206" t="s">
        <v>108</v>
      </c>
      <c r="AL19" s="206" t="s">
        <v>108</v>
      </c>
      <c r="AM19" s="206" t="s">
        <v>108</v>
      </c>
      <c r="AN19" s="39" t="s">
        <v>3093</v>
      </c>
      <c r="AO19"/>
      <c r="AP19"/>
      <c r="AQ19"/>
      <c r="AR19"/>
      <c r="AS19"/>
      <c r="AT19"/>
      <c r="AU19"/>
      <c r="AV19"/>
      <c r="AW19"/>
      <c r="AX19"/>
      <c r="AY19"/>
      <c r="AZ19"/>
      <c r="BA19"/>
    </row>
    <row r="20" spans="1:53" s="67" customFormat="1">
      <c r="A20" s="68" t="s">
        <v>173</v>
      </c>
      <c r="B20" s="62">
        <v>38.99</v>
      </c>
      <c r="C20" s="36" t="s">
        <v>66</v>
      </c>
      <c r="D20" s="39">
        <v>2020</v>
      </c>
      <c r="E20" s="58" t="s">
        <v>52</v>
      </c>
      <c r="F20" s="368" t="s">
        <v>187</v>
      </c>
      <c r="G20" s="74">
        <v>63.049609921984391</v>
      </c>
      <c r="H20" s="58" t="s">
        <v>661</v>
      </c>
      <c r="I20" s="64" t="s">
        <v>3094</v>
      </c>
      <c r="J20" s="64" t="s">
        <v>3094</v>
      </c>
      <c r="K20" s="64" t="s">
        <v>3094</v>
      </c>
      <c r="L20" s="64" t="s">
        <v>3094</v>
      </c>
      <c r="M20" s="77" t="s">
        <v>3095</v>
      </c>
      <c r="N20" s="64" t="s">
        <v>3093</v>
      </c>
      <c r="O20" s="64" t="s">
        <v>3094</v>
      </c>
      <c r="P20" s="39" t="s">
        <v>3093</v>
      </c>
      <c r="Q20" s="77" t="s">
        <v>3095</v>
      </c>
      <c r="R20" s="64" t="s">
        <v>3094</v>
      </c>
      <c r="S20" s="77" t="s">
        <v>3095</v>
      </c>
      <c r="T20" s="39" t="s">
        <v>3093</v>
      </c>
      <c r="U20" s="64" t="s">
        <v>3094</v>
      </c>
      <c r="V20" s="77" t="s">
        <v>3095</v>
      </c>
      <c r="W20" s="39" t="s">
        <v>3093</v>
      </c>
      <c r="X20" s="64" t="s">
        <v>3094</v>
      </c>
      <c r="Y20" s="39" t="s">
        <v>3093</v>
      </c>
      <c r="Z20" s="77" t="s">
        <v>3095</v>
      </c>
      <c r="AA20" s="39" t="s">
        <v>3095</v>
      </c>
      <c r="AB20" s="39" t="s">
        <v>3095</v>
      </c>
      <c r="AC20" s="39" t="s">
        <v>3095</v>
      </c>
      <c r="AD20" s="39" t="s">
        <v>3093</v>
      </c>
      <c r="AE20" s="39" t="s">
        <v>3093</v>
      </c>
      <c r="AF20" s="39" t="s">
        <v>3093</v>
      </c>
      <c r="AG20" s="64" t="s">
        <v>3094</v>
      </c>
      <c r="AH20" s="39" t="s">
        <v>3095</v>
      </c>
      <c r="AI20" s="39" t="s">
        <v>3093</v>
      </c>
      <c r="AJ20" s="206">
        <v>0</v>
      </c>
      <c r="AK20" s="206" t="s">
        <v>108</v>
      </c>
      <c r="AL20" s="206" t="s">
        <v>108</v>
      </c>
      <c r="AM20" s="206" t="s">
        <v>108</v>
      </c>
      <c r="AN20" s="64" t="s">
        <v>3094</v>
      </c>
      <c r="AO20"/>
      <c r="AP20"/>
      <c r="AQ20"/>
      <c r="AR20"/>
      <c r="AS20"/>
      <c r="AT20"/>
      <c r="AU20"/>
      <c r="AV20"/>
      <c r="AW20"/>
      <c r="AX20"/>
      <c r="AY20"/>
      <c r="AZ20"/>
      <c r="BA20"/>
    </row>
    <row r="21" spans="1:53" s="67" customFormat="1">
      <c r="A21" s="68" t="s">
        <v>174</v>
      </c>
      <c r="B21" s="62">
        <v>16.664639999999999</v>
      </c>
      <c r="C21" s="36" t="s">
        <v>68</v>
      </c>
      <c r="D21" s="39">
        <v>2020</v>
      </c>
      <c r="E21" s="59" t="s">
        <v>53</v>
      </c>
      <c r="F21" s="368" t="s">
        <v>187</v>
      </c>
      <c r="G21" s="59" t="s">
        <v>108</v>
      </c>
      <c r="H21" s="58" t="s">
        <v>659</v>
      </c>
      <c r="I21" s="64" t="s">
        <v>3094</v>
      </c>
      <c r="J21" s="75" t="s">
        <v>3095</v>
      </c>
      <c r="K21" s="64" t="s">
        <v>3093</v>
      </c>
      <c r="L21" s="39" t="s">
        <v>3093</v>
      </c>
      <c r="M21" s="39" t="s">
        <v>3093</v>
      </c>
      <c r="N21" s="39" t="s">
        <v>3093</v>
      </c>
      <c r="O21" s="39" t="s">
        <v>3093</v>
      </c>
      <c r="P21" s="39" t="s">
        <v>3093</v>
      </c>
      <c r="Q21" s="39" t="s">
        <v>3093</v>
      </c>
      <c r="R21" s="39" t="s">
        <v>3093</v>
      </c>
      <c r="S21" s="39" t="s">
        <v>3093</v>
      </c>
      <c r="T21" s="39" t="s">
        <v>3093</v>
      </c>
      <c r="U21" s="39" t="s">
        <v>3093</v>
      </c>
      <c r="V21" s="39" t="s">
        <v>3093</v>
      </c>
      <c r="W21" s="39" t="s">
        <v>3093</v>
      </c>
      <c r="X21" s="39" t="s">
        <v>3093</v>
      </c>
      <c r="Y21" s="39" t="s">
        <v>3093</v>
      </c>
      <c r="Z21" s="39" t="s">
        <v>3093</v>
      </c>
      <c r="AA21" s="64" t="s">
        <v>3094</v>
      </c>
      <c r="AB21" s="64" t="s">
        <v>3094</v>
      </c>
      <c r="AC21" s="39" t="s">
        <v>3093</v>
      </c>
      <c r="AD21" s="39" t="s">
        <v>3093</v>
      </c>
      <c r="AE21" s="39" t="s">
        <v>3093</v>
      </c>
      <c r="AF21" s="39" t="s">
        <v>3093</v>
      </c>
      <c r="AG21" s="64" t="s">
        <v>3094</v>
      </c>
      <c r="AH21" s="39" t="s">
        <v>3095</v>
      </c>
      <c r="AI21" s="39" t="s">
        <v>3093</v>
      </c>
      <c r="AJ21" s="206">
        <v>0</v>
      </c>
      <c r="AK21" s="206" t="s">
        <v>108</v>
      </c>
      <c r="AL21" s="206" t="s">
        <v>108</v>
      </c>
      <c r="AM21" s="206" t="s">
        <v>108</v>
      </c>
      <c r="AN21" s="39" t="s">
        <v>3093</v>
      </c>
      <c r="AO21"/>
      <c r="AP21"/>
      <c r="AQ21"/>
      <c r="AR21"/>
      <c r="AS21"/>
      <c r="AT21"/>
      <c r="AU21"/>
      <c r="AV21"/>
      <c r="AW21"/>
      <c r="AX21"/>
      <c r="AY21"/>
      <c r="AZ21"/>
      <c r="BA21"/>
    </row>
    <row r="22" spans="1:53" s="41" customFormat="1">
      <c r="A22" s="61" t="s">
        <v>2800</v>
      </c>
      <c r="B22" s="62">
        <v>58.566609999999997</v>
      </c>
      <c r="C22" s="36" t="s">
        <v>67</v>
      </c>
      <c r="D22" s="39">
        <v>2020</v>
      </c>
      <c r="E22" s="58" t="s">
        <v>52</v>
      </c>
      <c r="F22" s="368" t="s">
        <v>187</v>
      </c>
      <c r="G22" s="74">
        <v>2.8605721144228839</v>
      </c>
      <c r="H22" s="58" t="s">
        <v>658</v>
      </c>
      <c r="I22" s="64" t="s">
        <v>3093</v>
      </c>
      <c r="J22" s="64" t="s">
        <v>3093</v>
      </c>
      <c r="K22" s="64" t="s">
        <v>3093</v>
      </c>
      <c r="L22" s="39" t="s">
        <v>3093</v>
      </c>
      <c r="M22" s="39" t="s">
        <v>3093</v>
      </c>
      <c r="N22" s="39" t="s">
        <v>3093</v>
      </c>
      <c r="O22" s="39" t="s">
        <v>3093</v>
      </c>
      <c r="P22" s="39" t="s">
        <v>3093</v>
      </c>
      <c r="Q22" s="39" t="s">
        <v>3093</v>
      </c>
      <c r="R22" s="39" t="s">
        <v>3093</v>
      </c>
      <c r="S22" s="39" t="s">
        <v>3093</v>
      </c>
      <c r="T22" s="39" t="s">
        <v>3093</v>
      </c>
      <c r="U22" s="39" t="s">
        <v>3093</v>
      </c>
      <c r="V22" s="39" t="s">
        <v>3093</v>
      </c>
      <c r="W22" s="39" t="s">
        <v>3093</v>
      </c>
      <c r="X22" s="39" t="s">
        <v>3093</v>
      </c>
      <c r="Y22" s="39" t="s">
        <v>3093</v>
      </c>
      <c r="Z22" s="39" t="s">
        <v>3093</v>
      </c>
      <c r="AA22" s="39" t="s">
        <v>3093</v>
      </c>
      <c r="AB22" s="39" t="s">
        <v>3093</v>
      </c>
      <c r="AC22" s="39" t="s">
        <v>3093</v>
      </c>
      <c r="AD22" s="39" t="s">
        <v>3093</v>
      </c>
      <c r="AE22" s="39" t="s">
        <v>3093</v>
      </c>
      <c r="AF22" s="39" t="s">
        <v>3093</v>
      </c>
      <c r="AG22" s="39" t="s">
        <v>3093</v>
      </c>
      <c r="AH22" s="39" t="s">
        <v>3093</v>
      </c>
      <c r="AI22" s="39" t="s">
        <v>3093</v>
      </c>
      <c r="AJ22" s="321">
        <v>0</v>
      </c>
      <c r="AK22" s="206" t="s">
        <v>108</v>
      </c>
      <c r="AL22" s="206" t="s">
        <v>108</v>
      </c>
      <c r="AM22" s="206" t="s">
        <v>108</v>
      </c>
      <c r="AN22" s="39" t="s">
        <v>3093</v>
      </c>
      <c r="AO22"/>
      <c r="AP22"/>
      <c r="AQ22"/>
      <c r="AR22"/>
      <c r="AS22"/>
      <c r="AT22"/>
      <c r="AU22"/>
      <c r="AV22"/>
      <c r="AW22"/>
      <c r="AX22"/>
      <c r="AY22"/>
      <c r="AZ22"/>
      <c r="BA22"/>
    </row>
    <row r="23" spans="1:53" s="67" customFormat="1">
      <c r="A23" s="61" t="s">
        <v>155</v>
      </c>
      <c r="B23" s="62">
        <v>26.139720000000001</v>
      </c>
      <c r="C23" s="36" t="s">
        <v>66</v>
      </c>
      <c r="D23" s="66">
        <v>2018</v>
      </c>
      <c r="E23" s="58" t="s">
        <v>52</v>
      </c>
      <c r="F23" s="368" t="s">
        <v>187</v>
      </c>
      <c r="G23" s="74">
        <v>69.94448889777955</v>
      </c>
      <c r="H23" s="58" t="s">
        <v>662</v>
      </c>
      <c r="I23" s="64" t="s">
        <v>3095</v>
      </c>
      <c r="J23" s="75" t="s">
        <v>3095</v>
      </c>
      <c r="K23" s="77" t="s">
        <v>3095</v>
      </c>
      <c r="L23" s="64" t="s">
        <v>3094</v>
      </c>
      <c r="M23" s="77" t="s">
        <v>3095</v>
      </c>
      <c r="N23" s="64" t="s">
        <v>3094</v>
      </c>
      <c r="O23" s="77" t="s">
        <v>3095</v>
      </c>
      <c r="P23" s="77" t="s">
        <v>3095</v>
      </c>
      <c r="Q23" s="77" t="s">
        <v>3095</v>
      </c>
      <c r="R23" s="64" t="s">
        <v>3094</v>
      </c>
      <c r="S23" s="77" t="s">
        <v>3095</v>
      </c>
      <c r="T23" s="64" t="s">
        <v>3094</v>
      </c>
      <c r="U23" s="64" t="s">
        <v>3094</v>
      </c>
      <c r="V23" s="77" t="s">
        <v>3095</v>
      </c>
      <c r="W23" s="64" t="s">
        <v>3094</v>
      </c>
      <c r="X23" s="77" t="s">
        <v>3095</v>
      </c>
      <c r="Y23" s="77" t="s">
        <v>3095</v>
      </c>
      <c r="Z23" s="77" t="s">
        <v>3095</v>
      </c>
      <c r="AA23" s="39" t="s">
        <v>3095</v>
      </c>
      <c r="AB23" s="39" t="s">
        <v>3095</v>
      </c>
      <c r="AC23" s="39" t="s">
        <v>3095</v>
      </c>
      <c r="AD23" s="39" t="s">
        <v>3093</v>
      </c>
      <c r="AE23" s="39" t="s">
        <v>3093</v>
      </c>
      <c r="AF23" s="39" t="s">
        <v>3093</v>
      </c>
      <c r="AG23" s="64" t="s">
        <v>3094</v>
      </c>
      <c r="AH23" s="39" t="s">
        <v>3095</v>
      </c>
      <c r="AI23" s="39" t="s">
        <v>3093</v>
      </c>
      <c r="AJ23" s="206">
        <v>0</v>
      </c>
      <c r="AK23" s="206" t="s">
        <v>108</v>
      </c>
      <c r="AL23" s="206" t="s">
        <v>108</v>
      </c>
      <c r="AM23" s="206" t="s">
        <v>108</v>
      </c>
      <c r="AN23" s="77" t="s">
        <v>3095</v>
      </c>
      <c r="AO23"/>
      <c r="AP23"/>
      <c r="AQ23"/>
      <c r="AR23"/>
      <c r="AS23"/>
      <c r="AT23"/>
      <c r="AU23"/>
      <c r="AV23"/>
      <c r="AW23"/>
      <c r="AX23"/>
      <c r="AY23"/>
      <c r="AZ23"/>
      <c r="BA23"/>
    </row>
    <row r="24" spans="1:53" s="67" customFormat="1">
      <c r="A24" s="68" t="s">
        <v>176</v>
      </c>
      <c r="B24" s="62">
        <v>21.49945</v>
      </c>
      <c r="C24" s="36" t="s">
        <v>69</v>
      </c>
      <c r="D24" s="39">
        <v>2020</v>
      </c>
      <c r="E24" s="58" t="s">
        <v>52</v>
      </c>
      <c r="F24" s="368" t="s">
        <v>187</v>
      </c>
      <c r="G24" s="74">
        <v>8.4556911382276443</v>
      </c>
      <c r="H24" s="58" t="s">
        <v>659</v>
      </c>
      <c r="I24" s="64" t="s">
        <v>3094</v>
      </c>
      <c r="J24" s="64" t="s">
        <v>3094</v>
      </c>
      <c r="K24" s="64" t="s">
        <v>3093</v>
      </c>
      <c r="L24" s="39" t="s">
        <v>3093</v>
      </c>
      <c r="M24" s="39" t="s">
        <v>3093</v>
      </c>
      <c r="N24" s="39" t="s">
        <v>3093</v>
      </c>
      <c r="O24" s="39" t="s">
        <v>3093</v>
      </c>
      <c r="P24" s="39" t="s">
        <v>3093</v>
      </c>
      <c r="Q24" s="39" t="s">
        <v>3093</v>
      </c>
      <c r="R24" s="39" t="s">
        <v>3093</v>
      </c>
      <c r="S24" s="39" t="s">
        <v>3093</v>
      </c>
      <c r="T24" s="39" t="s">
        <v>3093</v>
      </c>
      <c r="U24" s="39" t="s">
        <v>3093</v>
      </c>
      <c r="V24" s="39" t="s">
        <v>3093</v>
      </c>
      <c r="W24" s="39" t="s">
        <v>3093</v>
      </c>
      <c r="X24" s="39" t="s">
        <v>3093</v>
      </c>
      <c r="Y24" s="39" t="s">
        <v>3093</v>
      </c>
      <c r="Z24" s="39" t="s">
        <v>3093</v>
      </c>
      <c r="AA24" s="39" t="s">
        <v>3093</v>
      </c>
      <c r="AB24" s="39" t="s">
        <v>3093</v>
      </c>
      <c r="AC24" s="39" t="s">
        <v>3093</v>
      </c>
      <c r="AD24" s="39" t="s">
        <v>3093</v>
      </c>
      <c r="AE24" s="39" t="s">
        <v>3093</v>
      </c>
      <c r="AF24" s="39" t="s">
        <v>3093</v>
      </c>
      <c r="AG24" s="39" t="s">
        <v>3093</v>
      </c>
      <c r="AH24" s="39" t="s">
        <v>3093</v>
      </c>
      <c r="AI24" s="39" t="s">
        <v>3093</v>
      </c>
      <c r="AJ24" s="321">
        <v>0</v>
      </c>
      <c r="AK24" s="206" t="s">
        <v>108</v>
      </c>
      <c r="AL24" s="206" t="s">
        <v>108</v>
      </c>
      <c r="AM24" s="206" t="s">
        <v>108</v>
      </c>
      <c r="AN24" s="39" t="s">
        <v>3093</v>
      </c>
      <c r="AO24"/>
      <c r="AP24"/>
      <c r="AQ24"/>
      <c r="AR24"/>
      <c r="AS24"/>
      <c r="AT24"/>
      <c r="AU24"/>
      <c r="AV24"/>
      <c r="AW24"/>
      <c r="AX24"/>
      <c r="AY24"/>
      <c r="AZ24"/>
      <c r="BA24"/>
    </row>
    <row r="25" spans="1:53" s="67" customFormat="1">
      <c r="A25" s="61" t="s">
        <v>142</v>
      </c>
      <c r="B25" s="62">
        <v>38.280680000000004</v>
      </c>
      <c r="C25" s="36" t="s">
        <v>68</v>
      </c>
      <c r="D25" s="63">
        <v>2016</v>
      </c>
      <c r="E25" s="58" t="s">
        <v>52</v>
      </c>
      <c r="F25" s="368" t="s">
        <v>187</v>
      </c>
      <c r="G25" s="74">
        <v>26.781856371274255</v>
      </c>
      <c r="H25" s="58" t="s">
        <v>659</v>
      </c>
      <c r="I25" s="64" t="s">
        <v>3094</v>
      </c>
      <c r="J25" s="64" t="s">
        <v>3094</v>
      </c>
      <c r="K25" s="64" t="s">
        <v>3093</v>
      </c>
      <c r="L25" s="64" t="s">
        <v>3094</v>
      </c>
      <c r="M25" s="77" t="s">
        <v>3095</v>
      </c>
      <c r="N25" s="64" t="s">
        <v>3093</v>
      </c>
      <c r="O25" s="64" t="s">
        <v>3094</v>
      </c>
      <c r="P25" s="39" t="s">
        <v>3093</v>
      </c>
      <c r="Q25" s="77" t="s">
        <v>3095</v>
      </c>
      <c r="R25" s="39" t="s">
        <v>3093</v>
      </c>
      <c r="S25" s="39" t="s">
        <v>3093</v>
      </c>
      <c r="T25" s="39" t="s">
        <v>3093</v>
      </c>
      <c r="U25" s="64" t="s">
        <v>3094</v>
      </c>
      <c r="V25" s="39" t="s">
        <v>3093</v>
      </c>
      <c r="W25" s="64" t="s">
        <v>3094</v>
      </c>
      <c r="X25" s="39" t="s">
        <v>3093</v>
      </c>
      <c r="Y25" s="39" t="s">
        <v>3093</v>
      </c>
      <c r="Z25" s="39" t="s">
        <v>3093</v>
      </c>
      <c r="AA25" s="64" t="s">
        <v>3094</v>
      </c>
      <c r="AB25" s="39" t="s">
        <v>3095</v>
      </c>
      <c r="AC25" s="64" t="s">
        <v>3094</v>
      </c>
      <c r="AD25" s="39" t="s">
        <v>3093</v>
      </c>
      <c r="AE25" s="39" t="s">
        <v>3093</v>
      </c>
      <c r="AF25" s="39" t="s">
        <v>3093</v>
      </c>
      <c r="AG25" s="64" t="s">
        <v>3094</v>
      </c>
      <c r="AH25" s="64" t="s">
        <v>3094</v>
      </c>
      <c r="AI25" s="39" t="s">
        <v>3093</v>
      </c>
      <c r="AJ25" s="206">
        <v>1</v>
      </c>
      <c r="AK25" s="320" t="s">
        <v>576</v>
      </c>
      <c r="AL25" s="206" t="s">
        <v>108</v>
      </c>
      <c r="AM25" s="206" t="s">
        <v>108</v>
      </c>
      <c r="AN25" s="39" t="s">
        <v>3093</v>
      </c>
      <c r="AO25"/>
      <c r="AP25"/>
      <c r="AQ25"/>
      <c r="AR25"/>
      <c r="AS25"/>
      <c r="AT25"/>
      <c r="AU25"/>
      <c r="AV25"/>
      <c r="AW25"/>
      <c r="AX25"/>
      <c r="AY25"/>
      <c r="AZ25"/>
      <c r="BA25"/>
    </row>
    <row r="26" spans="1:53" s="67" customFormat="1">
      <c r="A26" s="61" t="s">
        <v>143</v>
      </c>
      <c r="B26" s="62">
        <v>54.772129999999997</v>
      </c>
      <c r="C26" s="36" t="s">
        <v>70</v>
      </c>
      <c r="D26" s="63">
        <v>2016</v>
      </c>
      <c r="E26" s="58" t="s">
        <v>52</v>
      </c>
      <c r="F26" s="368" t="s">
        <v>187</v>
      </c>
      <c r="G26" s="74">
        <v>28.21864372874575</v>
      </c>
      <c r="H26" s="58" t="s">
        <v>659</v>
      </c>
      <c r="I26" s="64" t="s">
        <v>3094</v>
      </c>
      <c r="J26" s="64" t="s">
        <v>3094</v>
      </c>
      <c r="K26" s="64" t="s">
        <v>3093</v>
      </c>
      <c r="L26" s="64" t="s">
        <v>3094</v>
      </c>
      <c r="M26" s="64" t="s">
        <v>3094</v>
      </c>
      <c r="N26" s="64" t="s">
        <v>3093</v>
      </c>
      <c r="O26" s="64" t="s">
        <v>3094</v>
      </c>
      <c r="P26" s="39" t="s">
        <v>3093</v>
      </c>
      <c r="Q26" s="64" t="s">
        <v>3094</v>
      </c>
      <c r="R26" s="39" t="s">
        <v>3093</v>
      </c>
      <c r="S26" s="39" t="s">
        <v>3093</v>
      </c>
      <c r="T26" s="39" t="s">
        <v>3093</v>
      </c>
      <c r="U26" s="64" t="s">
        <v>3094</v>
      </c>
      <c r="V26" s="64" t="s">
        <v>3094</v>
      </c>
      <c r="W26" s="39" t="s">
        <v>3093</v>
      </c>
      <c r="X26" s="39" t="s">
        <v>3093</v>
      </c>
      <c r="Y26" s="39" t="s">
        <v>3093</v>
      </c>
      <c r="Z26" s="39" t="s">
        <v>3093</v>
      </c>
      <c r="AA26" s="64" t="s">
        <v>3094</v>
      </c>
      <c r="AB26" s="39" t="s">
        <v>3095</v>
      </c>
      <c r="AC26" s="64" t="s">
        <v>3094</v>
      </c>
      <c r="AD26" s="39" t="s">
        <v>3093</v>
      </c>
      <c r="AE26" s="39" t="s">
        <v>3093</v>
      </c>
      <c r="AF26" s="39" t="s">
        <v>3093</v>
      </c>
      <c r="AG26" s="64" t="s">
        <v>3094</v>
      </c>
      <c r="AH26" s="64" t="s">
        <v>3094</v>
      </c>
      <c r="AI26" s="39" t="s">
        <v>3093</v>
      </c>
      <c r="AJ26" s="206">
        <v>0</v>
      </c>
      <c r="AK26" s="206" t="s">
        <v>108</v>
      </c>
      <c r="AL26" s="206" t="s">
        <v>108</v>
      </c>
      <c r="AM26" s="206" t="s">
        <v>108</v>
      </c>
      <c r="AN26" s="39" t="s">
        <v>3093</v>
      </c>
      <c r="AO26"/>
      <c r="AP26"/>
      <c r="AQ26"/>
      <c r="AR26"/>
      <c r="AS26"/>
      <c r="AT26"/>
      <c r="AU26"/>
      <c r="AV26"/>
      <c r="AW26"/>
      <c r="AX26"/>
      <c r="AY26"/>
      <c r="AZ26"/>
      <c r="BA26"/>
    </row>
    <row r="27" spans="1:53" s="67" customFormat="1">
      <c r="A27" s="61" t="s">
        <v>156</v>
      </c>
      <c r="B27" s="62">
        <v>19.340310000000002</v>
      </c>
      <c r="C27" s="36" t="s">
        <v>68</v>
      </c>
      <c r="D27" s="66">
        <v>2018</v>
      </c>
      <c r="E27" s="58" t="s">
        <v>52</v>
      </c>
      <c r="F27" s="368" t="s">
        <v>3099</v>
      </c>
      <c r="G27" s="74">
        <v>12.69653930786157</v>
      </c>
      <c r="H27" s="58" t="s">
        <v>659</v>
      </c>
      <c r="I27" s="64" t="s">
        <v>3094</v>
      </c>
      <c r="J27" s="64" t="s">
        <v>3094</v>
      </c>
      <c r="K27" s="64" t="s">
        <v>3094</v>
      </c>
      <c r="L27" s="64" t="s">
        <v>3094</v>
      </c>
      <c r="M27" s="64" t="s">
        <v>3094</v>
      </c>
      <c r="N27" s="64" t="s">
        <v>3093</v>
      </c>
      <c r="O27" s="39" t="s">
        <v>3093</v>
      </c>
      <c r="P27" s="39" t="s">
        <v>3093</v>
      </c>
      <c r="Q27" s="39" t="s">
        <v>3093</v>
      </c>
      <c r="R27" s="39" t="s">
        <v>3093</v>
      </c>
      <c r="S27" s="39" t="s">
        <v>3093</v>
      </c>
      <c r="T27" s="39" t="s">
        <v>3093</v>
      </c>
      <c r="U27" s="39" t="s">
        <v>3093</v>
      </c>
      <c r="V27" s="39" t="s">
        <v>3093</v>
      </c>
      <c r="W27" s="39" t="s">
        <v>3093</v>
      </c>
      <c r="X27" s="39" t="s">
        <v>3093</v>
      </c>
      <c r="Y27" s="39" t="s">
        <v>3093</v>
      </c>
      <c r="Z27" s="39" t="s">
        <v>3093</v>
      </c>
      <c r="AA27" s="39" t="s">
        <v>3093</v>
      </c>
      <c r="AB27" s="39" t="s">
        <v>3093</v>
      </c>
      <c r="AC27" s="39" t="s">
        <v>3093</v>
      </c>
      <c r="AD27" s="39" t="s">
        <v>3093</v>
      </c>
      <c r="AE27" s="39" t="s">
        <v>3093</v>
      </c>
      <c r="AF27" s="39" t="s">
        <v>3093</v>
      </c>
      <c r="AG27" s="64" t="s">
        <v>3094</v>
      </c>
      <c r="AH27" s="39" t="s">
        <v>3095</v>
      </c>
      <c r="AI27" s="39" t="s">
        <v>3093</v>
      </c>
      <c r="AJ27" s="206">
        <v>0</v>
      </c>
      <c r="AK27" s="206" t="s">
        <v>108</v>
      </c>
      <c r="AL27" s="206" t="s">
        <v>108</v>
      </c>
      <c r="AM27" s="206" t="s">
        <v>108</v>
      </c>
      <c r="AN27" s="64" t="s">
        <v>3094</v>
      </c>
      <c r="AO27"/>
      <c r="AP27"/>
      <c r="AQ27"/>
      <c r="AR27"/>
      <c r="AS27"/>
      <c r="AT27"/>
      <c r="AU27"/>
      <c r="AV27"/>
      <c r="AW27"/>
      <c r="AX27"/>
      <c r="AY27"/>
      <c r="AZ27"/>
      <c r="BA27"/>
    </row>
    <row r="28" spans="1:53" s="67" customFormat="1">
      <c r="A28" s="61" t="s">
        <v>118</v>
      </c>
      <c r="B28" s="62">
        <v>38.366730000000004</v>
      </c>
      <c r="C28" s="36" t="s">
        <v>66</v>
      </c>
      <c r="D28" s="63">
        <v>2016</v>
      </c>
      <c r="E28" s="58" t="s">
        <v>52</v>
      </c>
      <c r="F28" s="368" t="s">
        <v>187</v>
      </c>
      <c r="G28" s="74">
        <v>69.214092818563699</v>
      </c>
      <c r="H28" s="58" t="s">
        <v>661</v>
      </c>
      <c r="I28" s="64" t="s">
        <v>3094</v>
      </c>
      <c r="J28" s="64" t="s">
        <v>3094</v>
      </c>
      <c r="K28" s="64" t="s">
        <v>3094</v>
      </c>
      <c r="L28" s="39" t="s">
        <v>3095</v>
      </c>
      <c r="M28" s="39" t="s">
        <v>3095</v>
      </c>
      <c r="N28" s="39" t="s">
        <v>3095</v>
      </c>
      <c r="O28" s="77" t="s">
        <v>3095</v>
      </c>
      <c r="P28" s="77" t="s">
        <v>3095</v>
      </c>
      <c r="Q28" s="77" t="s">
        <v>3095</v>
      </c>
      <c r="R28" s="77" t="s">
        <v>3095</v>
      </c>
      <c r="S28" s="77" t="s">
        <v>3095</v>
      </c>
      <c r="T28" s="77" t="s">
        <v>3095</v>
      </c>
      <c r="U28" s="64" t="s">
        <v>3094</v>
      </c>
      <c r="V28" s="77" t="s">
        <v>3095</v>
      </c>
      <c r="W28" s="64" t="s">
        <v>3094</v>
      </c>
      <c r="X28" s="77" t="s">
        <v>3095</v>
      </c>
      <c r="Y28" s="77" t="s">
        <v>3095</v>
      </c>
      <c r="Z28" s="77" t="s">
        <v>3095</v>
      </c>
      <c r="AA28" s="39" t="s">
        <v>3095</v>
      </c>
      <c r="AB28" s="39" t="s">
        <v>3095</v>
      </c>
      <c r="AC28" s="39" t="s">
        <v>3095</v>
      </c>
      <c r="AD28" s="39" t="s">
        <v>3093</v>
      </c>
      <c r="AE28" s="39" t="s">
        <v>3093</v>
      </c>
      <c r="AF28" s="39" t="s">
        <v>3093</v>
      </c>
      <c r="AG28" s="64" t="s">
        <v>3094</v>
      </c>
      <c r="AH28" s="39" t="s">
        <v>3095</v>
      </c>
      <c r="AI28" s="39" t="s">
        <v>3093</v>
      </c>
      <c r="AJ28" s="206">
        <v>2</v>
      </c>
      <c r="AK28" s="316" t="s">
        <v>578</v>
      </c>
      <c r="AL28" s="316" t="s">
        <v>2883</v>
      </c>
      <c r="AM28" s="206" t="s">
        <v>108</v>
      </c>
      <c r="AN28" s="64" t="s">
        <v>3094</v>
      </c>
      <c r="AO28"/>
      <c r="AP28"/>
      <c r="AQ28"/>
      <c r="AR28"/>
      <c r="AS28"/>
      <c r="AT28"/>
      <c r="AU28"/>
      <c r="AV28"/>
      <c r="AW28"/>
      <c r="AX28"/>
      <c r="AY28"/>
      <c r="AZ28"/>
      <c r="BA28"/>
    </row>
    <row r="29" spans="1:53" s="67" customFormat="1">
      <c r="A29" s="61" t="s">
        <v>119</v>
      </c>
      <c r="B29" s="62">
        <v>32.912059999999997</v>
      </c>
      <c r="C29" s="36" t="s">
        <v>71</v>
      </c>
      <c r="D29" s="66">
        <v>2018</v>
      </c>
      <c r="E29" s="58" t="s">
        <v>52</v>
      </c>
      <c r="F29" s="368" t="s">
        <v>129</v>
      </c>
      <c r="G29" s="74">
        <v>9.303360672134426</v>
      </c>
      <c r="H29" s="58" t="s">
        <v>659</v>
      </c>
      <c r="I29" s="64" t="s">
        <v>3094</v>
      </c>
      <c r="J29" s="64" t="s">
        <v>3094</v>
      </c>
      <c r="K29" s="64" t="s">
        <v>3093</v>
      </c>
      <c r="L29" s="64" t="s">
        <v>3094</v>
      </c>
      <c r="M29" s="64" t="s">
        <v>3094</v>
      </c>
      <c r="N29" s="64" t="s">
        <v>3093</v>
      </c>
      <c r="O29" s="39" t="s">
        <v>3093</v>
      </c>
      <c r="P29" s="39" t="s">
        <v>3093</v>
      </c>
      <c r="Q29" s="39" t="s">
        <v>3093</v>
      </c>
      <c r="R29" s="39" t="s">
        <v>3093</v>
      </c>
      <c r="S29" s="39" t="s">
        <v>3093</v>
      </c>
      <c r="T29" s="39" t="s">
        <v>3093</v>
      </c>
      <c r="U29" s="39" t="s">
        <v>3093</v>
      </c>
      <c r="V29" s="39" t="s">
        <v>3093</v>
      </c>
      <c r="W29" s="39" t="s">
        <v>3093</v>
      </c>
      <c r="X29" s="39" t="s">
        <v>3093</v>
      </c>
      <c r="Y29" s="39" t="s">
        <v>3093</v>
      </c>
      <c r="Z29" s="39" t="s">
        <v>3093</v>
      </c>
      <c r="AA29" s="39" t="s">
        <v>3093</v>
      </c>
      <c r="AB29" s="39" t="s">
        <v>3093</v>
      </c>
      <c r="AC29" s="39" t="s">
        <v>3093</v>
      </c>
      <c r="AD29" s="39" t="s">
        <v>3093</v>
      </c>
      <c r="AE29" s="39" t="s">
        <v>3093</v>
      </c>
      <c r="AF29" s="39" t="s">
        <v>3093</v>
      </c>
      <c r="AG29" s="39" t="s">
        <v>3093</v>
      </c>
      <c r="AH29" s="39" t="s">
        <v>3093</v>
      </c>
      <c r="AI29" s="39" t="s">
        <v>3093</v>
      </c>
      <c r="AJ29" s="206">
        <v>1</v>
      </c>
      <c r="AK29" s="320" t="s">
        <v>2894</v>
      </c>
      <c r="AL29" s="206" t="s">
        <v>108</v>
      </c>
      <c r="AM29" s="206" t="s">
        <v>108</v>
      </c>
      <c r="AN29" s="39" t="s">
        <v>3093</v>
      </c>
      <c r="AO29"/>
      <c r="AP29"/>
      <c r="AQ29"/>
      <c r="AR29"/>
      <c r="AS29"/>
      <c r="AT29"/>
      <c r="AU29"/>
      <c r="AV29"/>
      <c r="AW29"/>
      <c r="AX29"/>
      <c r="AY29"/>
      <c r="AZ29"/>
      <c r="BA29"/>
    </row>
    <row r="30" spans="1:53" s="67" customFormat="1">
      <c r="A30" s="61" t="s">
        <v>144</v>
      </c>
      <c r="B30" s="62">
        <v>225.29520000000002</v>
      </c>
      <c r="C30" s="36" t="s">
        <v>66</v>
      </c>
      <c r="D30" s="63">
        <v>2016</v>
      </c>
      <c r="E30" s="58" t="s">
        <v>52</v>
      </c>
      <c r="F30" s="368" t="s">
        <v>129</v>
      </c>
      <c r="G30" s="74">
        <v>67.933586717343459</v>
      </c>
      <c r="H30" s="58" t="s">
        <v>661</v>
      </c>
      <c r="I30" s="64" t="s">
        <v>3094</v>
      </c>
      <c r="J30" s="64" t="s">
        <v>3094</v>
      </c>
      <c r="K30" s="64" t="s">
        <v>3094</v>
      </c>
      <c r="L30" s="64" t="s">
        <v>3094</v>
      </c>
      <c r="M30" s="77" t="s">
        <v>3095</v>
      </c>
      <c r="N30" s="64" t="s">
        <v>3094</v>
      </c>
      <c r="O30" s="77" t="s">
        <v>3095</v>
      </c>
      <c r="P30" s="77" t="s">
        <v>3095</v>
      </c>
      <c r="Q30" s="77" t="s">
        <v>3095</v>
      </c>
      <c r="R30" s="64" t="s">
        <v>3094</v>
      </c>
      <c r="S30" s="64" t="s">
        <v>3094</v>
      </c>
      <c r="T30" s="64" t="s">
        <v>3094</v>
      </c>
      <c r="U30" s="77" t="s">
        <v>3095</v>
      </c>
      <c r="V30" s="77" t="s">
        <v>3095</v>
      </c>
      <c r="W30" s="77" t="s">
        <v>3095</v>
      </c>
      <c r="X30" s="64" t="s">
        <v>3094</v>
      </c>
      <c r="Y30" s="39" t="s">
        <v>3093</v>
      </c>
      <c r="Z30" s="64" t="s">
        <v>3094</v>
      </c>
      <c r="AA30" s="39" t="s">
        <v>3095</v>
      </c>
      <c r="AB30" s="39" t="s">
        <v>3095</v>
      </c>
      <c r="AC30" s="39" t="s">
        <v>3095</v>
      </c>
      <c r="AD30" s="39" t="s">
        <v>3093</v>
      </c>
      <c r="AE30" s="39" t="s">
        <v>3093</v>
      </c>
      <c r="AF30" s="39" t="s">
        <v>3093</v>
      </c>
      <c r="AG30" s="64" t="s">
        <v>3094</v>
      </c>
      <c r="AH30" s="39" t="s">
        <v>3095</v>
      </c>
      <c r="AI30" s="39" t="s">
        <v>3093</v>
      </c>
      <c r="AJ30" s="206">
        <v>1</v>
      </c>
      <c r="AK30" s="320" t="s">
        <v>2835</v>
      </c>
      <c r="AL30" s="206" t="s">
        <v>108</v>
      </c>
      <c r="AM30" s="206" t="s">
        <v>108</v>
      </c>
      <c r="AN30" s="64" t="s">
        <v>3094</v>
      </c>
      <c r="AO30"/>
      <c r="AP30"/>
      <c r="AQ30"/>
      <c r="AR30"/>
      <c r="AS30"/>
      <c r="AT30"/>
      <c r="AU30"/>
      <c r="AV30"/>
      <c r="AW30"/>
      <c r="AX30"/>
      <c r="AY30"/>
      <c r="AZ30"/>
      <c r="BA30"/>
    </row>
    <row r="31" spans="1:53" s="67" customFormat="1">
      <c r="A31" s="61" t="s">
        <v>145</v>
      </c>
      <c r="B31" s="62">
        <v>73.72563000000001</v>
      </c>
      <c r="C31" s="36" t="s">
        <v>68</v>
      </c>
      <c r="D31" s="66">
        <v>2016</v>
      </c>
      <c r="E31" s="58" t="s">
        <v>52</v>
      </c>
      <c r="F31" s="368" t="s">
        <v>187</v>
      </c>
      <c r="G31" s="74">
        <v>5.6126225245049</v>
      </c>
      <c r="H31" s="58" t="s">
        <v>659</v>
      </c>
      <c r="I31" s="64" t="s">
        <v>3094</v>
      </c>
      <c r="J31" s="64" t="s">
        <v>3094</v>
      </c>
      <c r="K31" s="64" t="s">
        <v>3093</v>
      </c>
      <c r="L31" s="64" t="s">
        <v>3094</v>
      </c>
      <c r="M31" s="64" t="s">
        <v>3093</v>
      </c>
      <c r="N31" s="64" t="s">
        <v>3094</v>
      </c>
      <c r="O31" s="39" t="s">
        <v>3093</v>
      </c>
      <c r="P31" s="39" t="s">
        <v>3093</v>
      </c>
      <c r="Q31" s="39" t="s">
        <v>3093</v>
      </c>
      <c r="R31" s="39" t="s">
        <v>3093</v>
      </c>
      <c r="S31" s="39" t="s">
        <v>3093</v>
      </c>
      <c r="T31" s="39" t="s">
        <v>3093</v>
      </c>
      <c r="U31" s="39" t="s">
        <v>3093</v>
      </c>
      <c r="V31" s="39" t="s">
        <v>3093</v>
      </c>
      <c r="W31" s="39" t="s">
        <v>3093</v>
      </c>
      <c r="X31" s="39" t="s">
        <v>3093</v>
      </c>
      <c r="Y31" s="39" t="s">
        <v>3093</v>
      </c>
      <c r="Z31" s="39" t="s">
        <v>3093</v>
      </c>
      <c r="AA31" s="39" t="s">
        <v>3093</v>
      </c>
      <c r="AB31" s="39" t="s">
        <v>3093</v>
      </c>
      <c r="AC31" s="39" t="s">
        <v>3093</v>
      </c>
      <c r="AD31" s="39" t="s">
        <v>3093</v>
      </c>
      <c r="AE31" s="39" t="s">
        <v>3093</v>
      </c>
      <c r="AF31" s="39" t="s">
        <v>3093</v>
      </c>
      <c r="AG31" s="39" t="s">
        <v>3093</v>
      </c>
      <c r="AH31" s="39" t="s">
        <v>3093</v>
      </c>
      <c r="AI31" s="39" t="s">
        <v>3093</v>
      </c>
      <c r="AJ31" s="206">
        <v>0</v>
      </c>
      <c r="AK31" s="206" t="s">
        <v>108</v>
      </c>
      <c r="AL31" s="206" t="s">
        <v>108</v>
      </c>
      <c r="AM31" s="206" t="s">
        <v>108</v>
      </c>
      <c r="AN31" s="39" t="s">
        <v>3093</v>
      </c>
      <c r="AO31"/>
      <c r="AP31"/>
      <c r="AQ31"/>
      <c r="AR31"/>
      <c r="AS31"/>
      <c r="AT31"/>
      <c r="AU31"/>
      <c r="AV31"/>
      <c r="AW31"/>
      <c r="AX31"/>
      <c r="AY31"/>
      <c r="AZ31"/>
      <c r="BA31"/>
    </row>
    <row r="32" spans="1:53" s="67" customFormat="1">
      <c r="A32" s="68" t="s">
        <v>762</v>
      </c>
      <c r="B32" s="62">
        <v>17.19689</v>
      </c>
      <c r="C32" s="36" t="s">
        <v>66</v>
      </c>
      <c r="D32" s="39">
        <v>2020</v>
      </c>
      <c r="E32" s="59" t="s">
        <v>53</v>
      </c>
      <c r="F32" s="368" t="s">
        <v>129</v>
      </c>
      <c r="G32" s="59" t="s">
        <v>108</v>
      </c>
      <c r="H32" s="58" t="s">
        <v>659</v>
      </c>
      <c r="I32" s="64" t="s">
        <v>3094</v>
      </c>
      <c r="J32" s="64" t="s">
        <v>3094</v>
      </c>
      <c r="K32" s="64" t="s">
        <v>3093</v>
      </c>
      <c r="L32" s="39" t="s">
        <v>3093</v>
      </c>
      <c r="M32" s="39" t="s">
        <v>3093</v>
      </c>
      <c r="N32" s="39" t="s">
        <v>3093</v>
      </c>
      <c r="O32" s="64" t="s">
        <v>3094</v>
      </c>
      <c r="P32" s="39" t="s">
        <v>3093</v>
      </c>
      <c r="Q32" s="64" t="s">
        <v>3094</v>
      </c>
      <c r="R32" s="39" t="s">
        <v>3093</v>
      </c>
      <c r="S32" s="39" t="s">
        <v>3093</v>
      </c>
      <c r="T32" s="39" t="s">
        <v>3093</v>
      </c>
      <c r="U32" s="39" t="s">
        <v>3093</v>
      </c>
      <c r="V32" s="39" t="s">
        <v>3093</v>
      </c>
      <c r="W32" s="39" t="s">
        <v>3093</v>
      </c>
      <c r="X32" s="39" t="s">
        <v>3093</v>
      </c>
      <c r="Y32" s="39" t="s">
        <v>3093</v>
      </c>
      <c r="Z32" s="39" t="s">
        <v>3093</v>
      </c>
      <c r="AA32" s="64" t="s">
        <v>3094</v>
      </c>
      <c r="AB32" s="39" t="s">
        <v>3095</v>
      </c>
      <c r="AC32" s="64" t="s">
        <v>3094</v>
      </c>
      <c r="AD32" s="39" t="s">
        <v>3093</v>
      </c>
      <c r="AE32" s="39" t="s">
        <v>3093</v>
      </c>
      <c r="AF32" s="39" t="s">
        <v>3093</v>
      </c>
      <c r="AG32" s="64" t="s">
        <v>3094</v>
      </c>
      <c r="AH32" s="64" t="s">
        <v>3094</v>
      </c>
      <c r="AI32" s="39" t="s">
        <v>3093</v>
      </c>
      <c r="AJ32" s="206">
        <v>0</v>
      </c>
      <c r="AK32" s="206" t="s">
        <v>108</v>
      </c>
      <c r="AL32" s="206" t="s">
        <v>108</v>
      </c>
      <c r="AM32" s="206" t="s">
        <v>108</v>
      </c>
      <c r="AN32" s="39" t="s">
        <v>3093</v>
      </c>
      <c r="AO32"/>
      <c r="AP32"/>
      <c r="AQ32"/>
      <c r="AR32"/>
      <c r="AS32"/>
      <c r="AT32"/>
      <c r="AU32"/>
      <c r="AV32"/>
      <c r="AW32"/>
      <c r="AX32"/>
      <c r="AY32"/>
      <c r="AZ32"/>
      <c r="BA32"/>
    </row>
    <row r="33" spans="1:53" s="67" customFormat="1">
      <c r="A33" s="61" t="s">
        <v>157</v>
      </c>
      <c r="B33" s="62">
        <v>24.401799999999998</v>
      </c>
      <c r="C33" s="36" t="s">
        <v>68</v>
      </c>
      <c r="D33" s="63">
        <v>2018</v>
      </c>
      <c r="E33" s="58" t="s">
        <v>52</v>
      </c>
      <c r="F33" s="368" t="s">
        <v>187</v>
      </c>
      <c r="G33" s="74">
        <v>10.457091418283657</v>
      </c>
      <c r="H33" s="58" t="s">
        <v>659</v>
      </c>
      <c r="I33" s="64" t="s">
        <v>3094</v>
      </c>
      <c r="J33" s="64" t="s">
        <v>3094</v>
      </c>
      <c r="K33" s="64" t="s">
        <v>3093</v>
      </c>
      <c r="L33" s="39" t="s">
        <v>3093</v>
      </c>
      <c r="M33" s="39" t="s">
        <v>3093</v>
      </c>
      <c r="N33" s="39" t="s">
        <v>3093</v>
      </c>
      <c r="O33" s="39" t="s">
        <v>3093</v>
      </c>
      <c r="P33" s="39" t="s">
        <v>3093</v>
      </c>
      <c r="Q33" s="39" t="s">
        <v>3093</v>
      </c>
      <c r="R33" s="39" t="s">
        <v>3093</v>
      </c>
      <c r="S33" s="39" t="s">
        <v>3093</v>
      </c>
      <c r="T33" s="39" t="s">
        <v>3093</v>
      </c>
      <c r="U33" s="39" t="s">
        <v>3093</v>
      </c>
      <c r="V33" s="39" t="s">
        <v>3093</v>
      </c>
      <c r="W33" s="39" t="s">
        <v>3093</v>
      </c>
      <c r="X33" s="39" t="s">
        <v>3093</v>
      </c>
      <c r="Y33" s="39" t="s">
        <v>3093</v>
      </c>
      <c r="Z33" s="39" t="s">
        <v>3093</v>
      </c>
      <c r="AA33" s="64" t="s">
        <v>3094</v>
      </c>
      <c r="AB33" s="64" t="s">
        <v>3094</v>
      </c>
      <c r="AC33" s="39" t="s">
        <v>3093</v>
      </c>
      <c r="AD33" s="39" t="s">
        <v>3093</v>
      </c>
      <c r="AE33" s="39" t="s">
        <v>3093</v>
      </c>
      <c r="AF33" s="39" t="s">
        <v>3093</v>
      </c>
      <c r="AG33" s="39" t="s">
        <v>3093</v>
      </c>
      <c r="AH33" s="39" t="s">
        <v>3093</v>
      </c>
      <c r="AI33" s="39" t="s">
        <v>3093</v>
      </c>
      <c r="AJ33" s="206">
        <v>0</v>
      </c>
      <c r="AK33" s="206" t="s">
        <v>108</v>
      </c>
      <c r="AL33" s="206" t="s">
        <v>108</v>
      </c>
      <c r="AM33" s="206" t="s">
        <v>108</v>
      </c>
      <c r="AN33" s="39" t="s">
        <v>3093</v>
      </c>
      <c r="AO33"/>
      <c r="AP33"/>
      <c r="AQ33"/>
      <c r="AR33"/>
      <c r="AS33"/>
      <c r="AT33"/>
      <c r="AU33"/>
      <c r="AV33"/>
      <c r="AW33"/>
      <c r="AX33"/>
      <c r="AY33"/>
      <c r="AZ33"/>
      <c r="BA33"/>
    </row>
    <row r="34" spans="1:53" s="65" customFormat="1">
      <c r="A34" s="61" t="s">
        <v>158</v>
      </c>
      <c r="B34" s="62">
        <v>31.208659999999998</v>
      </c>
      <c r="C34" s="36" t="s">
        <v>66</v>
      </c>
      <c r="D34" s="66">
        <v>2018</v>
      </c>
      <c r="E34" s="58" t="s">
        <v>52</v>
      </c>
      <c r="F34" s="368" t="s">
        <v>129</v>
      </c>
      <c r="G34" s="74">
        <v>19.18333666733346</v>
      </c>
      <c r="H34" s="58" t="s">
        <v>659</v>
      </c>
      <c r="I34" s="64" t="s">
        <v>3094</v>
      </c>
      <c r="J34" s="64" t="s">
        <v>3094</v>
      </c>
      <c r="K34" s="64" t="s">
        <v>3093</v>
      </c>
      <c r="L34" s="39" t="s">
        <v>3093</v>
      </c>
      <c r="M34" s="39" t="s">
        <v>3093</v>
      </c>
      <c r="N34" s="39" t="s">
        <v>3093</v>
      </c>
      <c r="O34" s="64" t="s">
        <v>3094</v>
      </c>
      <c r="P34" s="39" t="s">
        <v>3093</v>
      </c>
      <c r="Q34" s="64" t="s">
        <v>3094</v>
      </c>
      <c r="R34" s="39" t="s">
        <v>3093</v>
      </c>
      <c r="S34" s="39" t="s">
        <v>3093</v>
      </c>
      <c r="T34" s="39" t="s">
        <v>3093</v>
      </c>
      <c r="U34" s="39" t="s">
        <v>3093</v>
      </c>
      <c r="V34" s="39" t="s">
        <v>3093</v>
      </c>
      <c r="W34" s="39" t="s">
        <v>3093</v>
      </c>
      <c r="X34" s="39" t="s">
        <v>3093</v>
      </c>
      <c r="Y34" s="39" t="s">
        <v>3093</v>
      </c>
      <c r="Z34" s="39" t="s">
        <v>3093</v>
      </c>
      <c r="AA34" s="64" t="s">
        <v>3094</v>
      </c>
      <c r="AB34" s="39" t="s">
        <v>3095</v>
      </c>
      <c r="AC34" s="64" t="s">
        <v>3094</v>
      </c>
      <c r="AD34" s="39" t="s">
        <v>3093</v>
      </c>
      <c r="AE34" s="39" t="s">
        <v>3093</v>
      </c>
      <c r="AF34" s="39" t="s">
        <v>3093</v>
      </c>
      <c r="AG34" s="39" t="s">
        <v>3093</v>
      </c>
      <c r="AH34" s="39" t="s">
        <v>3093</v>
      </c>
      <c r="AI34" s="39" t="s">
        <v>3093</v>
      </c>
      <c r="AJ34" s="206">
        <v>0</v>
      </c>
      <c r="AK34" s="206" t="s">
        <v>108</v>
      </c>
      <c r="AL34" s="206" t="s">
        <v>108</v>
      </c>
      <c r="AM34" s="206" t="s">
        <v>108</v>
      </c>
      <c r="AN34" s="39" t="s">
        <v>3093</v>
      </c>
      <c r="AO34"/>
      <c r="AP34"/>
      <c r="AQ34"/>
      <c r="AR34"/>
      <c r="AS34"/>
      <c r="AT34"/>
      <c r="AU34"/>
      <c r="AV34"/>
      <c r="AW34"/>
      <c r="AX34"/>
      <c r="AY34"/>
      <c r="AZ34"/>
      <c r="BA34"/>
    </row>
    <row r="35" spans="1:53" s="67" customFormat="1">
      <c r="A35" s="61" t="s">
        <v>159</v>
      </c>
      <c r="B35" s="62">
        <v>18.419150000000002</v>
      </c>
      <c r="C35" s="36" t="s">
        <v>70</v>
      </c>
      <c r="D35" s="63">
        <v>2018</v>
      </c>
      <c r="E35" s="58" t="s">
        <v>52</v>
      </c>
      <c r="F35" s="368" t="s">
        <v>187</v>
      </c>
      <c r="G35" s="74">
        <v>2.8605721144228839</v>
      </c>
      <c r="H35" s="58" t="s">
        <v>658</v>
      </c>
      <c r="I35" s="64" t="s">
        <v>3093</v>
      </c>
      <c r="J35" s="64" t="s">
        <v>3093</v>
      </c>
      <c r="K35" s="64" t="s">
        <v>3093</v>
      </c>
      <c r="L35" s="39" t="s">
        <v>3093</v>
      </c>
      <c r="M35" s="39" t="s">
        <v>3093</v>
      </c>
      <c r="N35" s="39" t="s">
        <v>3093</v>
      </c>
      <c r="O35" s="39" t="s">
        <v>3093</v>
      </c>
      <c r="P35" s="39" t="s">
        <v>3093</v>
      </c>
      <c r="Q35" s="39" t="s">
        <v>3093</v>
      </c>
      <c r="R35" s="39" t="s">
        <v>3093</v>
      </c>
      <c r="S35" s="39" t="s">
        <v>3093</v>
      </c>
      <c r="T35" s="39" t="s">
        <v>3093</v>
      </c>
      <c r="U35" s="39" t="s">
        <v>3093</v>
      </c>
      <c r="V35" s="39" t="s">
        <v>3093</v>
      </c>
      <c r="W35" s="39" t="s">
        <v>3093</v>
      </c>
      <c r="X35" s="39" t="s">
        <v>3093</v>
      </c>
      <c r="Y35" s="39" t="s">
        <v>3093</v>
      </c>
      <c r="Z35" s="39" t="s">
        <v>3093</v>
      </c>
      <c r="AA35" s="39" t="s">
        <v>3093</v>
      </c>
      <c r="AB35" s="39" t="s">
        <v>3093</v>
      </c>
      <c r="AC35" s="39" t="s">
        <v>3093</v>
      </c>
      <c r="AD35" s="39" t="s">
        <v>3093</v>
      </c>
      <c r="AE35" s="39" t="s">
        <v>3093</v>
      </c>
      <c r="AF35" s="39" t="s">
        <v>3093</v>
      </c>
      <c r="AG35" s="39" t="s">
        <v>3093</v>
      </c>
      <c r="AH35" s="39" t="s">
        <v>3093</v>
      </c>
      <c r="AI35" s="39" t="s">
        <v>3093</v>
      </c>
      <c r="AJ35" s="206">
        <v>0</v>
      </c>
      <c r="AK35" s="206" t="s">
        <v>108</v>
      </c>
      <c r="AL35" s="206" t="s">
        <v>108</v>
      </c>
      <c r="AM35" s="206" t="s">
        <v>108</v>
      </c>
      <c r="AN35" s="39" t="s">
        <v>3093</v>
      </c>
      <c r="AO35"/>
      <c r="AP35"/>
      <c r="AQ35"/>
      <c r="AR35"/>
      <c r="AS35"/>
      <c r="AT35"/>
      <c r="AU35"/>
      <c r="AV35"/>
      <c r="AW35"/>
      <c r="AX35"/>
      <c r="AY35"/>
      <c r="AZ35"/>
      <c r="BA35"/>
    </row>
    <row r="36" spans="1:53" s="67" customFormat="1">
      <c r="A36" s="68" t="s">
        <v>177</v>
      </c>
      <c r="B36" s="62">
        <v>16.31625</v>
      </c>
      <c r="C36" s="36" t="s">
        <v>123</v>
      </c>
      <c r="D36" s="39">
        <v>2020</v>
      </c>
      <c r="E36" s="59" t="s">
        <v>53</v>
      </c>
      <c r="F36" s="368" t="s">
        <v>191</v>
      </c>
      <c r="G36" s="59" t="s">
        <v>108</v>
      </c>
      <c r="H36" s="58" t="s">
        <v>659</v>
      </c>
      <c r="I36" s="64" t="s">
        <v>3094</v>
      </c>
      <c r="J36" s="64" t="s">
        <v>3094</v>
      </c>
      <c r="K36" s="64" t="s">
        <v>3093</v>
      </c>
      <c r="L36" s="64" t="s">
        <v>3094</v>
      </c>
      <c r="M36" s="64" t="s">
        <v>3094</v>
      </c>
      <c r="N36" s="64" t="s">
        <v>3093</v>
      </c>
      <c r="O36" s="64" t="s">
        <v>3094</v>
      </c>
      <c r="P36" s="39" t="s">
        <v>3093</v>
      </c>
      <c r="Q36" s="77" t="s">
        <v>3095</v>
      </c>
      <c r="R36" s="39" t="s">
        <v>3093</v>
      </c>
      <c r="S36" s="39" t="s">
        <v>3093</v>
      </c>
      <c r="T36" s="39" t="s">
        <v>3093</v>
      </c>
      <c r="U36" s="39" t="s">
        <v>3093</v>
      </c>
      <c r="V36" s="39" t="s">
        <v>3093</v>
      </c>
      <c r="W36" s="39" t="s">
        <v>3093</v>
      </c>
      <c r="X36" s="39" t="s">
        <v>3093</v>
      </c>
      <c r="Y36" s="39" t="s">
        <v>3093</v>
      </c>
      <c r="Z36" s="39" t="s">
        <v>3093</v>
      </c>
      <c r="AA36" s="64" t="s">
        <v>3094</v>
      </c>
      <c r="AB36" s="64" t="s">
        <v>3094</v>
      </c>
      <c r="AC36" s="39" t="s">
        <v>3093</v>
      </c>
      <c r="AD36" s="39" t="s">
        <v>3093</v>
      </c>
      <c r="AE36" s="39" t="s">
        <v>3093</v>
      </c>
      <c r="AF36" s="39" t="s">
        <v>3093</v>
      </c>
      <c r="AG36" s="64" t="s">
        <v>3094</v>
      </c>
      <c r="AH36" s="64" t="s">
        <v>3094</v>
      </c>
      <c r="AI36" s="39" t="s">
        <v>3093</v>
      </c>
      <c r="AJ36" s="206">
        <v>1</v>
      </c>
      <c r="AK36" s="320" t="s">
        <v>2931</v>
      </c>
      <c r="AL36" s="206" t="s">
        <v>108</v>
      </c>
      <c r="AM36" s="206" t="s">
        <v>108</v>
      </c>
      <c r="AN36" s="39" t="s">
        <v>3093</v>
      </c>
      <c r="AO36"/>
      <c r="AP36"/>
      <c r="AQ36"/>
      <c r="AR36"/>
      <c r="AS36"/>
      <c r="AT36"/>
      <c r="AU36"/>
      <c r="AV36"/>
      <c r="AW36"/>
      <c r="AX36"/>
      <c r="AY36"/>
      <c r="AZ36"/>
      <c r="BA36"/>
    </row>
    <row r="37" spans="1:53" s="67" customFormat="1">
      <c r="A37" s="68" t="s">
        <v>178</v>
      </c>
      <c r="B37" s="62">
        <v>17.154060000000001</v>
      </c>
      <c r="C37" s="36" t="s">
        <v>66</v>
      </c>
      <c r="D37" s="39">
        <v>2020</v>
      </c>
      <c r="E37" s="59" t="s">
        <v>53</v>
      </c>
      <c r="F37" s="368" t="s">
        <v>129</v>
      </c>
      <c r="G37" s="59" t="s">
        <v>108</v>
      </c>
      <c r="H37" s="58" t="s">
        <v>659</v>
      </c>
      <c r="I37" s="64" t="s">
        <v>3094</v>
      </c>
      <c r="J37" s="64" t="s">
        <v>3094</v>
      </c>
      <c r="K37" s="64" t="s">
        <v>3094</v>
      </c>
      <c r="L37" s="64" t="s">
        <v>3094</v>
      </c>
      <c r="M37" s="77" t="s">
        <v>3095</v>
      </c>
      <c r="N37" s="64" t="s">
        <v>3094</v>
      </c>
      <c r="O37" s="39" t="s">
        <v>3093</v>
      </c>
      <c r="P37" s="39" t="s">
        <v>3093</v>
      </c>
      <c r="Q37" s="39" t="s">
        <v>3093</v>
      </c>
      <c r="R37" s="39" t="s">
        <v>3093</v>
      </c>
      <c r="S37" s="39" t="s">
        <v>3093</v>
      </c>
      <c r="T37" s="39" t="s">
        <v>3093</v>
      </c>
      <c r="U37" s="39" t="s">
        <v>3093</v>
      </c>
      <c r="V37" s="39" t="s">
        <v>3093</v>
      </c>
      <c r="W37" s="39" t="s">
        <v>3093</v>
      </c>
      <c r="X37" s="39" t="s">
        <v>3093</v>
      </c>
      <c r="Y37" s="39" t="s">
        <v>3093</v>
      </c>
      <c r="Z37" s="39" t="s">
        <v>3093</v>
      </c>
      <c r="AA37" s="64" t="s">
        <v>3094</v>
      </c>
      <c r="AB37" s="64" t="s">
        <v>3094</v>
      </c>
      <c r="AC37" s="39" t="s">
        <v>3093</v>
      </c>
      <c r="AD37" s="39" t="s">
        <v>3093</v>
      </c>
      <c r="AE37" s="39" t="s">
        <v>3093</v>
      </c>
      <c r="AF37" s="39" t="s">
        <v>3093</v>
      </c>
      <c r="AG37" s="64" t="s">
        <v>3094</v>
      </c>
      <c r="AH37" s="39" t="s">
        <v>3095</v>
      </c>
      <c r="AI37" s="39" t="s">
        <v>3093</v>
      </c>
      <c r="AJ37" s="206">
        <v>0</v>
      </c>
      <c r="AK37" s="206" t="s">
        <v>108</v>
      </c>
      <c r="AL37" s="206" t="s">
        <v>108</v>
      </c>
      <c r="AM37" s="206" t="s">
        <v>108</v>
      </c>
      <c r="AN37" s="39" t="s">
        <v>3093</v>
      </c>
      <c r="AO37"/>
      <c r="AP37"/>
      <c r="AQ37"/>
      <c r="AR37"/>
      <c r="AS37"/>
      <c r="AT37"/>
      <c r="AU37"/>
      <c r="AV37"/>
      <c r="AW37"/>
      <c r="AX37"/>
      <c r="AY37"/>
      <c r="AZ37"/>
      <c r="BA37"/>
    </row>
    <row r="38" spans="1:53" s="67" customFormat="1">
      <c r="A38" s="61" t="s">
        <v>160</v>
      </c>
      <c r="B38" s="62">
        <v>22.272470000000002</v>
      </c>
      <c r="C38" s="36" t="s">
        <v>66</v>
      </c>
      <c r="D38" s="66">
        <v>2018</v>
      </c>
      <c r="E38" s="58" t="s">
        <v>52</v>
      </c>
      <c r="F38" s="368" t="s">
        <v>129</v>
      </c>
      <c r="G38" s="74">
        <v>9.1698339667933588</v>
      </c>
      <c r="H38" s="58" t="s">
        <v>659</v>
      </c>
      <c r="I38" s="64" t="s">
        <v>3094</v>
      </c>
      <c r="J38" s="64" t="s">
        <v>3093</v>
      </c>
      <c r="K38" s="64" t="s">
        <v>3094</v>
      </c>
      <c r="L38" s="39" t="s">
        <v>3093</v>
      </c>
      <c r="M38" s="39" t="s">
        <v>3093</v>
      </c>
      <c r="N38" s="39" t="s">
        <v>3093</v>
      </c>
      <c r="O38" s="64" t="s">
        <v>3094</v>
      </c>
      <c r="P38" s="39" t="s">
        <v>3093</v>
      </c>
      <c r="Q38" s="64" t="s">
        <v>3094</v>
      </c>
      <c r="R38" s="39" t="s">
        <v>3093</v>
      </c>
      <c r="S38" s="39" t="s">
        <v>3093</v>
      </c>
      <c r="T38" s="39" t="s">
        <v>3093</v>
      </c>
      <c r="U38" s="39" t="s">
        <v>3093</v>
      </c>
      <c r="V38" s="39" t="s">
        <v>3093</v>
      </c>
      <c r="W38" s="39" t="s">
        <v>3093</v>
      </c>
      <c r="X38" s="39" t="s">
        <v>3093</v>
      </c>
      <c r="Y38" s="39" t="s">
        <v>3093</v>
      </c>
      <c r="Z38" s="39" t="s">
        <v>3093</v>
      </c>
      <c r="AA38" s="39" t="s">
        <v>3093</v>
      </c>
      <c r="AB38" s="39" t="s">
        <v>3093</v>
      </c>
      <c r="AC38" s="39" t="s">
        <v>3093</v>
      </c>
      <c r="AD38" s="39" t="s">
        <v>3093</v>
      </c>
      <c r="AE38" s="39" t="s">
        <v>3093</v>
      </c>
      <c r="AF38" s="39" t="s">
        <v>3093</v>
      </c>
      <c r="AG38" s="39" t="s">
        <v>3093</v>
      </c>
      <c r="AH38" s="39" t="s">
        <v>3093</v>
      </c>
      <c r="AI38" s="39" t="s">
        <v>3093</v>
      </c>
      <c r="AJ38" s="206">
        <v>0</v>
      </c>
      <c r="AK38" s="206" t="s">
        <v>108</v>
      </c>
      <c r="AL38" s="206" t="s">
        <v>108</v>
      </c>
      <c r="AM38" s="206" t="s">
        <v>108</v>
      </c>
      <c r="AN38" s="39" t="s">
        <v>3093</v>
      </c>
      <c r="AO38"/>
      <c r="AP38"/>
      <c r="AQ38"/>
      <c r="AR38"/>
      <c r="AS38"/>
      <c r="AT38"/>
      <c r="AU38"/>
      <c r="AV38"/>
      <c r="AW38"/>
      <c r="AX38"/>
      <c r="AY38"/>
      <c r="AZ38"/>
      <c r="BA38"/>
    </row>
    <row r="39" spans="1:53" s="67" customFormat="1">
      <c r="A39" s="61" t="s">
        <v>161</v>
      </c>
      <c r="B39" s="62">
        <v>50.554089999999995</v>
      </c>
      <c r="C39" s="36" t="s">
        <v>66</v>
      </c>
      <c r="D39" s="63">
        <v>2018</v>
      </c>
      <c r="E39" s="58" t="s">
        <v>52</v>
      </c>
      <c r="F39" s="368" t="s">
        <v>129</v>
      </c>
      <c r="G39" s="74">
        <v>40.898679735947177</v>
      </c>
      <c r="H39" s="58" t="s">
        <v>660</v>
      </c>
      <c r="I39" s="64" t="s">
        <v>3094</v>
      </c>
      <c r="J39" s="64" t="s">
        <v>3094</v>
      </c>
      <c r="K39" s="64" t="s">
        <v>3093</v>
      </c>
      <c r="L39" s="64" t="s">
        <v>3094</v>
      </c>
      <c r="M39" s="77" t="s">
        <v>3095</v>
      </c>
      <c r="N39" s="64" t="s">
        <v>3094</v>
      </c>
      <c r="O39" s="64" t="s">
        <v>3094</v>
      </c>
      <c r="P39" s="39" t="s">
        <v>3093</v>
      </c>
      <c r="Q39" s="77" t="s">
        <v>3095</v>
      </c>
      <c r="R39" s="39" t="s">
        <v>3093</v>
      </c>
      <c r="S39" s="39" t="s">
        <v>3093</v>
      </c>
      <c r="T39" s="39" t="s">
        <v>3093</v>
      </c>
      <c r="U39" s="64" t="s">
        <v>3094</v>
      </c>
      <c r="V39" s="77" t="s">
        <v>3095</v>
      </c>
      <c r="W39" s="64" t="s">
        <v>3094</v>
      </c>
      <c r="X39" s="39" t="s">
        <v>3093</v>
      </c>
      <c r="Y39" s="39" t="s">
        <v>3093</v>
      </c>
      <c r="Z39" s="39" t="s">
        <v>3093</v>
      </c>
      <c r="AA39" s="64" t="s">
        <v>3094</v>
      </c>
      <c r="AB39" s="39" t="s">
        <v>3095</v>
      </c>
      <c r="AC39" s="64" t="s">
        <v>3094</v>
      </c>
      <c r="AD39" s="39" t="s">
        <v>3093</v>
      </c>
      <c r="AE39" s="39" t="s">
        <v>3093</v>
      </c>
      <c r="AF39" s="39" t="s">
        <v>3093</v>
      </c>
      <c r="AG39" s="64" t="s">
        <v>3094</v>
      </c>
      <c r="AH39" s="39" t="s">
        <v>3095</v>
      </c>
      <c r="AI39" s="39" t="s">
        <v>3093</v>
      </c>
      <c r="AJ39" s="206">
        <v>0</v>
      </c>
      <c r="AK39" s="206" t="s">
        <v>108</v>
      </c>
      <c r="AL39" s="206" t="s">
        <v>108</v>
      </c>
      <c r="AM39" s="206" t="s">
        <v>108</v>
      </c>
      <c r="AN39" s="39" t="s">
        <v>3093</v>
      </c>
      <c r="AO39"/>
      <c r="AP39"/>
      <c r="AQ39"/>
      <c r="AR39"/>
      <c r="AS39"/>
      <c r="AT39"/>
      <c r="AU39"/>
      <c r="AV39"/>
      <c r="AW39"/>
      <c r="AX39"/>
      <c r="AY39"/>
      <c r="AZ39"/>
      <c r="BA39"/>
    </row>
    <row r="40" spans="1:53" s="67" customFormat="1">
      <c r="A40" s="61" t="s">
        <v>146</v>
      </c>
      <c r="B40" s="62">
        <v>731.55732</v>
      </c>
      <c r="C40" s="36" t="s">
        <v>66</v>
      </c>
      <c r="D40" s="66">
        <v>2016</v>
      </c>
      <c r="E40" s="58" t="s">
        <v>52</v>
      </c>
      <c r="F40" s="368" t="s">
        <v>3099</v>
      </c>
      <c r="G40" s="74">
        <v>59.467393478695733</v>
      </c>
      <c r="H40" s="58" t="s">
        <v>661</v>
      </c>
      <c r="I40" s="64" t="s">
        <v>3094</v>
      </c>
      <c r="J40" s="64" t="s">
        <v>3094</v>
      </c>
      <c r="K40" s="64" t="s">
        <v>3094</v>
      </c>
      <c r="L40" s="64" t="s">
        <v>3094</v>
      </c>
      <c r="M40" s="77" t="s">
        <v>3095</v>
      </c>
      <c r="N40" s="64" t="s">
        <v>3094</v>
      </c>
      <c r="O40" s="64" t="s">
        <v>3094</v>
      </c>
      <c r="P40" s="39" t="s">
        <v>3093</v>
      </c>
      <c r="Q40" s="77" t="s">
        <v>3095</v>
      </c>
      <c r="R40" s="64" t="s">
        <v>3094</v>
      </c>
      <c r="S40" s="64" t="s">
        <v>3094</v>
      </c>
      <c r="T40" s="39" t="s">
        <v>3093</v>
      </c>
      <c r="U40" s="77" t="s">
        <v>3095</v>
      </c>
      <c r="V40" s="77" t="s">
        <v>3095</v>
      </c>
      <c r="W40" s="77" t="s">
        <v>3095</v>
      </c>
      <c r="X40" s="64" t="s">
        <v>3094</v>
      </c>
      <c r="Y40" s="39" t="s">
        <v>3093</v>
      </c>
      <c r="Z40" s="64" t="s">
        <v>3094</v>
      </c>
      <c r="AA40" s="39" t="s">
        <v>3095</v>
      </c>
      <c r="AB40" s="39" t="s">
        <v>3095</v>
      </c>
      <c r="AC40" s="39" t="s">
        <v>3095</v>
      </c>
      <c r="AD40" s="39" t="s">
        <v>3093</v>
      </c>
      <c r="AE40" s="39" t="s">
        <v>3093</v>
      </c>
      <c r="AF40" s="39" t="s">
        <v>3093</v>
      </c>
      <c r="AG40" s="39" t="s">
        <v>3095</v>
      </c>
      <c r="AH40" s="39" t="s">
        <v>3095</v>
      </c>
      <c r="AI40" s="39" t="s">
        <v>3095</v>
      </c>
      <c r="AJ40" s="206">
        <v>1</v>
      </c>
      <c r="AK40" s="315" t="s">
        <v>2939</v>
      </c>
      <c r="AL40" s="206" t="s">
        <v>108</v>
      </c>
      <c r="AM40" s="206" t="s">
        <v>108</v>
      </c>
      <c r="AN40" s="64" t="s">
        <v>3094</v>
      </c>
      <c r="AO40"/>
      <c r="AP40"/>
      <c r="AQ40"/>
      <c r="AR40"/>
      <c r="AS40"/>
      <c r="AT40"/>
      <c r="AU40"/>
      <c r="AV40"/>
      <c r="AW40"/>
      <c r="AX40"/>
      <c r="AY40"/>
      <c r="AZ40"/>
      <c r="BA40"/>
    </row>
    <row r="41" spans="1:53" s="67" customFormat="1">
      <c r="A41" s="61" t="s">
        <v>467</v>
      </c>
      <c r="B41" s="108">
        <v>16.13513</v>
      </c>
      <c r="C41" s="36" t="s">
        <v>66</v>
      </c>
      <c r="D41" s="39">
        <v>2020</v>
      </c>
      <c r="E41" s="59" t="s">
        <v>53</v>
      </c>
      <c r="F41" s="368" t="s">
        <v>187</v>
      </c>
      <c r="G41" s="59" t="s">
        <v>108</v>
      </c>
      <c r="H41" s="58" t="s">
        <v>660</v>
      </c>
      <c r="I41" s="64" t="s">
        <v>3094</v>
      </c>
      <c r="J41" s="64" t="s">
        <v>3094</v>
      </c>
      <c r="K41" s="64" t="s">
        <v>3094</v>
      </c>
      <c r="L41" s="64" t="s">
        <v>3094</v>
      </c>
      <c r="M41" s="64" t="s">
        <v>3093</v>
      </c>
      <c r="N41" s="64" t="s">
        <v>3094</v>
      </c>
      <c r="O41" s="64" t="s">
        <v>3094</v>
      </c>
      <c r="P41" s="39" t="s">
        <v>3093</v>
      </c>
      <c r="Q41" s="64" t="s">
        <v>3094</v>
      </c>
      <c r="R41" s="39" t="s">
        <v>3093</v>
      </c>
      <c r="S41" s="39" t="s">
        <v>3093</v>
      </c>
      <c r="T41" s="39" t="s">
        <v>3093</v>
      </c>
      <c r="U41" s="64" t="s">
        <v>3094</v>
      </c>
      <c r="V41" s="64" t="s">
        <v>3094</v>
      </c>
      <c r="W41" s="39" t="s">
        <v>3093</v>
      </c>
      <c r="X41" s="64" t="s">
        <v>3094</v>
      </c>
      <c r="Y41" s="39" t="s">
        <v>3093</v>
      </c>
      <c r="Z41" s="64" t="s">
        <v>3094</v>
      </c>
      <c r="AA41" s="64" t="s">
        <v>3094</v>
      </c>
      <c r="AB41" s="39" t="s">
        <v>3095</v>
      </c>
      <c r="AC41" s="64" t="s">
        <v>3094</v>
      </c>
      <c r="AD41" s="39" t="s">
        <v>3093</v>
      </c>
      <c r="AE41" s="39" t="s">
        <v>3093</v>
      </c>
      <c r="AF41" s="39" t="s">
        <v>3093</v>
      </c>
      <c r="AG41" s="64" t="s">
        <v>3094</v>
      </c>
      <c r="AH41" s="39" t="s">
        <v>3095</v>
      </c>
      <c r="AI41" s="39" t="s">
        <v>3093</v>
      </c>
      <c r="AJ41" s="206">
        <v>0</v>
      </c>
      <c r="AK41" s="206" t="s">
        <v>108</v>
      </c>
      <c r="AL41" s="206" t="s">
        <v>108</v>
      </c>
      <c r="AM41" s="206" t="s">
        <v>108</v>
      </c>
      <c r="AN41" s="39" t="s">
        <v>3093</v>
      </c>
      <c r="AO41"/>
      <c r="AP41"/>
      <c r="AQ41"/>
      <c r="AR41"/>
      <c r="AS41"/>
      <c r="AT41"/>
      <c r="AU41"/>
      <c r="AV41"/>
      <c r="AW41"/>
      <c r="AX41"/>
      <c r="AY41"/>
      <c r="AZ41"/>
      <c r="BA41"/>
    </row>
    <row r="42" spans="1:53" s="65" customFormat="1">
      <c r="A42" s="61" t="s">
        <v>147</v>
      </c>
      <c r="B42" s="62">
        <v>31.441759999999999</v>
      </c>
      <c r="C42" s="36" t="s">
        <v>68</v>
      </c>
      <c r="D42" s="63">
        <v>2016</v>
      </c>
      <c r="E42" s="58" t="s">
        <v>52</v>
      </c>
      <c r="F42" s="368" t="s">
        <v>187</v>
      </c>
      <c r="G42" s="74">
        <v>17.863572714542904</v>
      </c>
      <c r="H42" s="58" t="s">
        <v>659</v>
      </c>
      <c r="I42" s="64" t="s">
        <v>3094</v>
      </c>
      <c r="J42" s="64" t="s">
        <v>3094</v>
      </c>
      <c r="K42" s="64" t="s">
        <v>3093</v>
      </c>
      <c r="L42" s="64" t="s">
        <v>3094</v>
      </c>
      <c r="M42" s="64" t="s">
        <v>3094</v>
      </c>
      <c r="N42" s="64" t="s">
        <v>3094</v>
      </c>
      <c r="O42" s="64" t="s">
        <v>3094</v>
      </c>
      <c r="P42" s="39" t="s">
        <v>3093</v>
      </c>
      <c r="Q42" s="64" t="s">
        <v>3094</v>
      </c>
      <c r="R42" s="39" t="s">
        <v>3093</v>
      </c>
      <c r="S42" s="39" t="s">
        <v>3093</v>
      </c>
      <c r="T42" s="39" t="s">
        <v>3093</v>
      </c>
      <c r="U42" s="39" t="s">
        <v>3093</v>
      </c>
      <c r="V42" s="39" t="s">
        <v>3093</v>
      </c>
      <c r="W42" s="39" t="s">
        <v>3093</v>
      </c>
      <c r="X42" s="39" t="s">
        <v>3093</v>
      </c>
      <c r="Y42" s="39" t="s">
        <v>3093</v>
      </c>
      <c r="Z42" s="39" t="s">
        <v>3093</v>
      </c>
      <c r="AA42" s="64" t="s">
        <v>3094</v>
      </c>
      <c r="AB42" s="39" t="s">
        <v>3095</v>
      </c>
      <c r="AC42" s="64" t="s">
        <v>3094</v>
      </c>
      <c r="AD42" s="39" t="s">
        <v>3093</v>
      </c>
      <c r="AE42" s="39" t="s">
        <v>3093</v>
      </c>
      <c r="AF42" s="39" t="s">
        <v>3093</v>
      </c>
      <c r="AG42" s="39" t="s">
        <v>3093</v>
      </c>
      <c r="AH42" s="39" t="s">
        <v>3093</v>
      </c>
      <c r="AI42" s="39" t="s">
        <v>3093</v>
      </c>
      <c r="AJ42" s="206">
        <v>0</v>
      </c>
      <c r="AK42" s="206" t="s">
        <v>108</v>
      </c>
      <c r="AL42" s="206" t="s">
        <v>108</v>
      </c>
      <c r="AM42" s="206" t="s">
        <v>108</v>
      </c>
      <c r="AN42" s="39" t="s">
        <v>3093</v>
      </c>
      <c r="AO42"/>
      <c r="AP42"/>
      <c r="AQ42"/>
      <c r="AR42"/>
      <c r="AS42"/>
      <c r="AT42"/>
      <c r="AU42"/>
      <c r="AV42"/>
      <c r="AW42"/>
      <c r="AX42"/>
      <c r="AY42"/>
      <c r="AZ42"/>
      <c r="BA42"/>
    </row>
    <row r="43" spans="1:53" s="65" customFormat="1">
      <c r="A43" s="61" t="s">
        <v>162</v>
      </c>
      <c r="B43" s="62">
        <v>52.738309999999998</v>
      </c>
      <c r="C43" s="36" t="s">
        <v>68</v>
      </c>
      <c r="D43" s="66">
        <v>2018</v>
      </c>
      <c r="E43" s="58" t="s">
        <v>52</v>
      </c>
      <c r="F43" s="368" t="s">
        <v>3099</v>
      </c>
      <c r="G43" s="74">
        <v>22.718543708741752</v>
      </c>
      <c r="H43" s="58" t="s">
        <v>659</v>
      </c>
      <c r="I43" s="64" t="s">
        <v>3094</v>
      </c>
      <c r="J43" s="64" t="s">
        <v>3094</v>
      </c>
      <c r="K43" s="64" t="s">
        <v>3094</v>
      </c>
      <c r="L43" s="64" t="s">
        <v>3094</v>
      </c>
      <c r="M43" s="64" t="s">
        <v>3094</v>
      </c>
      <c r="N43" s="64" t="s">
        <v>3093</v>
      </c>
      <c r="O43" s="39" t="s">
        <v>3093</v>
      </c>
      <c r="P43" s="39" t="s">
        <v>3093</v>
      </c>
      <c r="Q43" s="39" t="s">
        <v>3093</v>
      </c>
      <c r="R43" s="39" t="s">
        <v>3093</v>
      </c>
      <c r="S43" s="39" t="s">
        <v>3093</v>
      </c>
      <c r="T43" s="39" t="s">
        <v>3093</v>
      </c>
      <c r="U43" s="64" t="s">
        <v>3094</v>
      </c>
      <c r="V43" s="64" t="s">
        <v>3094</v>
      </c>
      <c r="W43" s="39" t="s">
        <v>3093</v>
      </c>
      <c r="X43" s="39" t="s">
        <v>3093</v>
      </c>
      <c r="Y43" s="39" t="s">
        <v>3093</v>
      </c>
      <c r="Z43" s="39" t="s">
        <v>3093</v>
      </c>
      <c r="AA43" s="64" t="s">
        <v>3094</v>
      </c>
      <c r="AB43" s="64" t="s">
        <v>3094</v>
      </c>
      <c r="AC43" s="39" t="s">
        <v>3093</v>
      </c>
      <c r="AD43" s="39" t="s">
        <v>3093</v>
      </c>
      <c r="AE43" s="39" t="s">
        <v>3093</v>
      </c>
      <c r="AF43" s="39" t="s">
        <v>3093</v>
      </c>
      <c r="AG43" s="64" t="s">
        <v>3094</v>
      </c>
      <c r="AH43" s="64" t="s">
        <v>3094</v>
      </c>
      <c r="AI43" s="39" t="s">
        <v>3093</v>
      </c>
      <c r="AJ43" s="206">
        <v>0</v>
      </c>
      <c r="AK43" s="206" t="s">
        <v>108</v>
      </c>
      <c r="AL43" s="206" t="s">
        <v>108</v>
      </c>
      <c r="AM43" s="206" t="s">
        <v>108</v>
      </c>
      <c r="AN43" s="39" t="s">
        <v>3093</v>
      </c>
      <c r="AO43"/>
      <c r="AP43"/>
      <c r="AQ43"/>
      <c r="AR43"/>
      <c r="AS43"/>
      <c r="AT43"/>
      <c r="AU43"/>
      <c r="AV43"/>
      <c r="AW43"/>
      <c r="AX43"/>
      <c r="AY43"/>
      <c r="AZ43"/>
      <c r="BA43"/>
    </row>
    <row r="44" spans="1:53" s="65" customFormat="1">
      <c r="A44" s="61" t="s">
        <v>163</v>
      </c>
      <c r="B44" s="62">
        <v>26.963819999999998</v>
      </c>
      <c r="C44" s="36" t="s">
        <v>120</v>
      </c>
      <c r="D44" s="63">
        <v>2018</v>
      </c>
      <c r="E44" s="58" t="s">
        <v>52</v>
      </c>
      <c r="F44" s="368" t="s">
        <v>187</v>
      </c>
      <c r="G44" s="74">
        <v>45.172034406881373</v>
      </c>
      <c r="H44" s="58" t="s">
        <v>660</v>
      </c>
      <c r="I44" s="64" t="s">
        <v>3095</v>
      </c>
      <c r="J44" s="75" t="s">
        <v>3095</v>
      </c>
      <c r="K44" s="77" t="s">
        <v>3095</v>
      </c>
      <c r="L44" s="64" t="s">
        <v>3094</v>
      </c>
      <c r="M44" s="77" t="s">
        <v>3095</v>
      </c>
      <c r="N44" s="64" t="s">
        <v>3093</v>
      </c>
      <c r="O44" s="64" t="s">
        <v>3094</v>
      </c>
      <c r="P44" s="39" t="s">
        <v>3093</v>
      </c>
      <c r="Q44" s="77" t="s">
        <v>3095</v>
      </c>
      <c r="R44" s="64" t="s">
        <v>3094</v>
      </c>
      <c r="S44" s="64" t="s">
        <v>3094</v>
      </c>
      <c r="T44" s="64" t="s">
        <v>3094</v>
      </c>
      <c r="U44" s="64" t="s">
        <v>3094</v>
      </c>
      <c r="V44" s="64" t="s">
        <v>3094</v>
      </c>
      <c r="W44" s="64" t="s">
        <v>3094</v>
      </c>
      <c r="X44" s="39" t="s">
        <v>3093</v>
      </c>
      <c r="Y44" s="39" t="s">
        <v>3093</v>
      </c>
      <c r="Z44" s="39" t="s">
        <v>3093</v>
      </c>
      <c r="AA44" s="64" t="s">
        <v>3094</v>
      </c>
      <c r="AB44" s="64" t="s">
        <v>3094</v>
      </c>
      <c r="AC44" s="64" t="s">
        <v>3094</v>
      </c>
      <c r="AD44" s="39" t="s">
        <v>3093</v>
      </c>
      <c r="AE44" s="39" t="s">
        <v>3093</v>
      </c>
      <c r="AF44" s="39" t="s">
        <v>3093</v>
      </c>
      <c r="AG44" s="64" t="s">
        <v>3094</v>
      </c>
      <c r="AH44" s="39" t="s">
        <v>3095</v>
      </c>
      <c r="AI44" s="39" t="s">
        <v>3093</v>
      </c>
      <c r="AJ44" s="206">
        <v>0</v>
      </c>
      <c r="AK44" s="206" t="s">
        <v>108</v>
      </c>
      <c r="AL44" s="206" t="s">
        <v>108</v>
      </c>
      <c r="AM44" s="206" t="s">
        <v>108</v>
      </c>
      <c r="AN44" s="64" t="s">
        <v>3094</v>
      </c>
      <c r="AO44"/>
      <c r="AP44"/>
      <c r="AQ44"/>
      <c r="AR44"/>
      <c r="AS44"/>
      <c r="AT44"/>
      <c r="AU44"/>
      <c r="AV44"/>
      <c r="AW44"/>
      <c r="AX44"/>
      <c r="AY44"/>
      <c r="AZ44"/>
      <c r="BA44"/>
    </row>
    <row r="45" spans="1:53" s="67" customFormat="1">
      <c r="A45" s="61" t="s">
        <v>164</v>
      </c>
      <c r="B45" s="62">
        <v>148.95479999999998</v>
      </c>
      <c r="C45" s="36" t="s">
        <v>66</v>
      </c>
      <c r="D45" s="66">
        <v>2018</v>
      </c>
      <c r="E45" s="58" t="s">
        <v>52</v>
      </c>
      <c r="F45" s="368" t="s">
        <v>129</v>
      </c>
      <c r="G45" s="74">
        <v>30.947689537907578</v>
      </c>
      <c r="H45" s="58" t="s">
        <v>659</v>
      </c>
      <c r="I45" s="64" t="s">
        <v>3094</v>
      </c>
      <c r="J45" s="64" t="s">
        <v>3094</v>
      </c>
      <c r="K45" s="64" t="s">
        <v>3093</v>
      </c>
      <c r="L45" s="64" t="s">
        <v>3094</v>
      </c>
      <c r="M45" s="77" t="s">
        <v>3095</v>
      </c>
      <c r="N45" s="64" t="s">
        <v>3094</v>
      </c>
      <c r="O45" s="64" t="s">
        <v>3094</v>
      </c>
      <c r="P45" s="39" t="s">
        <v>3093</v>
      </c>
      <c r="Q45" s="64" t="s">
        <v>3094</v>
      </c>
      <c r="R45" s="39" t="s">
        <v>3093</v>
      </c>
      <c r="S45" s="39" t="s">
        <v>3093</v>
      </c>
      <c r="T45" s="39" t="s">
        <v>3093</v>
      </c>
      <c r="U45" s="39" t="s">
        <v>3093</v>
      </c>
      <c r="V45" s="39" t="s">
        <v>3093</v>
      </c>
      <c r="W45" s="39" t="s">
        <v>3093</v>
      </c>
      <c r="X45" s="64" t="s">
        <v>3094</v>
      </c>
      <c r="Y45" s="39" t="s">
        <v>3093</v>
      </c>
      <c r="Z45" s="64" t="s">
        <v>3094</v>
      </c>
      <c r="AA45" s="64" t="s">
        <v>3094</v>
      </c>
      <c r="AB45" s="39" t="s">
        <v>3095</v>
      </c>
      <c r="AC45" s="64" t="s">
        <v>3094</v>
      </c>
      <c r="AD45" s="39" t="s">
        <v>3093</v>
      </c>
      <c r="AE45" s="39" t="s">
        <v>3093</v>
      </c>
      <c r="AF45" s="39" t="s">
        <v>3093</v>
      </c>
      <c r="AG45" s="64" t="s">
        <v>3094</v>
      </c>
      <c r="AH45" s="64" t="s">
        <v>3094</v>
      </c>
      <c r="AI45" s="39" t="s">
        <v>3093</v>
      </c>
      <c r="AJ45" s="206">
        <v>0</v>
      </c>
      <c r="AK45" s="206" t="s">
        <v>108</v>
      </c>
      <c r="AL45" s="206" t="s">
        <v>108</v>
      </c>
      <c r="AM45" s="206" t="s">
        <v>108</v>
      </c>
      <c r="AN45" s="39" t="s">
        <v>3093</v>
      </c>
      <c r="AO45"/>
      <c r="AP45"/>
      <c r="AQ45"/>
      <c r="AR45"/>
      <c r="AS45"/>
      <c r="AT45"/>
      <c r="AU45"/>
      <c r="AV45"/>
      <c r="AW45"/>
      <c r="AX45"/>
      <c r="AY45"/>
      <c r="AZ45"/>
      <c r="BA45"/>
    </row>
    <row r="46" spans="1:53" s="67" customFormat="1">
      <c r="A46" s="61" t="s">
        <v>121</v>
      </c>
      <c r="B46" s="62">
        <v>40.792070000000002</v>
      </c>
      <c r="C46" s="36" t="s">
        <v>114</v>
      </c>
      <c r="D46" s="63">
        <v>2018</v>
      </c>
      <c r="E46" s="58" t="s">
        <v>52</v>
      </c>
      <c r="F46" s="368" t="s">
        <v>129</v>
      </c>
      <c r="G46" s="74">
        <v>58.454690938187625</v>
      </c>
      <c r="H46" s="58" t="s">
        <v>661</v>
      </c>
      <c r="I46" s="64" t="s">
        <v>3094</v>
      </c>
      <c r="J46" s="64" t="s">
        <v>3094</v>
      </c>
      <c r="K46" s="64" t="s">
        <v>3094</v>
      </c>
      <c r="L46" s="64" t="s">
        <v>3094</v>
      </c>
      <c r="M46" s="77" t="s">
        <v>3095</v>
      </c>
      <c r="N46" s="64" t="s">
        <v>3093</v>
      </c>
      <c r="O46" s="64" t="s">
        <v>3094</v>
      </c>
      <c r="P46" s="39" t="s">
        <v>3093</v>
      </c>
      <c r="Q46" s="77" t="s">
        <v>3095</v>
      </c>
      <c r="R46" s="64" t="s">
        <v>3094</v>
      </c>
      <c r="S46" s="64" t="s">
        <v>3094</v>
      </c>
      <c r="T46" s="77" t="s">
        <v>3095</v>
      </c>
      <c r="U46" s="77" t="s">
        <v>3095</v>
      </c>
      <c r="V46" s="77" t="s">
        <v>3095</v>
      </c>
      <c r="W46" s="77" t="s">
        <v>3095</v>
      </c>
      <c r="X46" s="64" t="s">
        <v>3094</v>
      </c>
      <c r="Y46" s="64" t="s">
        <v>3094</v>
      </c>
      <c r="Z46" s="64" t="s">
        <v>3094</v>
      </c>
      <c r="AA46" s="39" t="s">
        <v>3095</v>
      </c>
      <c r="AB46" s="39" t="s">
        <v>3095</v>
      </c>
      <c r="AC46" s="39" t="s">
        <v>3095</v>
      </c>
      <c r="AD46" s="39" t="s">
        <v>3093</v>
      </c>
      <c r="AE46" s="39" t="s">
        <v>3093</v>
      </c>
      <c r="AF46" s="39" t="s">
        <v>3093</v>
      </c>
      <c r="AG46" s="39" t="s">
        <v>3095</v>
      </c>
      <c r="AH46" s="39" t="s">
        <v>3095</v>
      </c>
      <c r="AI46" s="39" t="s">
        <v>3095</v>
      </c>
      <c r="AJ46" s="206">
        <v>1</v>
      </c>
      <c r="AK46" s="320" t="s">
        <v>2878</v>
      </c>
      <c r="AL46" s="206" t="s">
        <v>108</v>
      </c>
      <c r="AM46" s="206" t="s">
        <v>108</v>
      </c>
      <c r="AN46" s="64" t="s">
        <v>3094</v>
      </c>
      <c r="AO46"/>
      <c r="AP46"/>
      <c r="AQ46"/>
      <c r="AR46"/>
      <c r="AS46"/>
      <c r="AT46"/>
      <c r="AU46"/>
      <c r="AV46"/>
      <c r="AW46"/>
      <c r="AX46"/>
      <c r="AY46"/>
      <c r="AZ46"/>
      <c r="BA46"/>
    </row>
    <row r="47" spans="1:53" s="67" customFormat="1">
      <c r="A47" s="68" t="s">
        <v>179</v>
      </c>
      <c r="B47" s="62">
        <v>34.559480000000001</v>
      </c>
      <c r="C47" s="36" t="s">
        <v>68</v>
      </c>
      <c r="D47" s="39">
        <v>2020</v>
      </c>
      <c r="E47" s="58" t="s">
        <v>52</v>
      </c>
      <c r="F47" s="368" t="s">
        <v>191</v>
      </c>
      <c r="G47" s="74">
        <v>13.3376675335067</v>
      </c>
      <c r="H47" s="58" t="s">
        <v>659</v>
      </c>
      <c r="I47" s="64" t="s">
        <v>3094</v>
      </c>
      <c r="J47" s="64" t="s">
        <v>3094</v>
      </c>
      <c r="K47" s="64" t="s">
        <v>3094</v>
      </c>
      <c r="L47" s="39" t="s">
        <v>3093</v>
      </c>
      <c r="M47" s="39" t="s">
        <v>3093</v>
      </c>
      <c r="N47" s="39" t="s">
        <v>3093</v>
      </c>
      <c r="O47" s="39" t="s">
        <v>3093</v>
      </c>
      <c r="P47" s="39" t="s">
        <v>3093</v>
      </c>
      <c r="Q47" s="39" t="s">
        <v>3093</v>
      </c>
      <c r="R47" s="39" t="s">
        <v>3093</v>
      </c>
      <c r="S47" s="39" t="s">
        <v>3093</v>
      </c>
      <c r="T47" s="39" t="s">
        <v>3093</v>
      </c>
      <c r="U47" s="39" t="s">
        <v>3093</v>
      </c>
      <c r="V47" s="39" t="s">
        <v>3093</v>
      </c>
      <c r="W47" s="39" t="s">
        <v>3093</v>
      </c>
      <c r="X47" s="39" t="s">
        <v>3093</v>
      </c>
      <c r="Y47" s="39" t="s">
        <v>3093</v>
      </c>
      <c r="Z47" s="39" t="s">
        <v>3093</v>
      </c>
      <c r="AA47" s="64" t="s">
        <v>3094</v>
      </c>
      <c r="AB47" s="64" t="s">
        <v>3094</v>
      </c>
      <c r="AC47" s="39" t="s">
        <v>3093</v>
      </c>
      <c r="AD47" s="39" t="s">
        <v>3093</v>
      </c>
      <c r="AE47" s="39" t="s">
        <v>3093</v>
      </c>
      <c r="AF47" s="39" t="s">
        <v>3093</v>
      </c>
      <c r="AG47" s="64" t="s">
        <v>3094</v>
      </c>
      <c r="AH47" s="64" t="s">
        <v>3094</v>
      </c>
      <c r="AI47" s="39" t="s">
        <v>3093</v>
      </c>
      <c r="AJ47" s="206">
        <v>3</v>
      </c>
      <c r="AK47" s="312" t="s">
        <v>1862</v>
      </c>
      <c r="AL47" s="316" t="s">
        <v>1640</v>
      </c>
      <c r="AM47" s="316" t="s">
        <v>582</v>
      </c>
      <c r="AN47" s="39" t="s">
        <v>3093</v>
      </c>
      <c r="AO47"/>
      <c r="AP47"/>
      <c r="AQ47"/>
      <c r="AR47"/>
      <c r="AS47"/>
      <c r="AT47"/>
      <c r="AU47"/>
      <c r="AV47"/>
      <c r="AW47"/>
      <c r="AX47"/>
      <c r="AY47"/>
      <c r="AZ47"/>
      <c r="BA47"/>
    </row>
    <row r="48" spans="1:53" s="67" customFormat="1">
      <c r="A48" s="61" t="s">
        <v>148</v>
      </c>
      <c r="B48" s="62">
        <v>101.0348</v>
      </c>
      <c r="C48" s="36" t="s">
        <v>66</v>
      </c>
      <c r="D48" s="66">
        <v>2016</v>
      </c>
      <c r="E48" s="58" t="s">
        <v>52</v>
      </c>
      <c r="F48" s="368" t="s">
        <v>187</v>
      </c>
      <c r="G48" s="74">
        <v>36.363272654530896</v>
      </c>
      <c r="H48" s="58" t="s">
        <v>660</v>
      </c>
      <c r="I48" s="64" t="s">
        <v>3094</v>
      </c>
      <c r="J48" s="64" t="s">
        <v>3094</v>
      </c>
      <c r="K48" s="64" t="s">
        <v>3094</v>
      </c>
      <c r="L48" s="64" t="s">
        <v>3094</v>
      </c>
      <c r="M48" s="77" t="s">
        <v>3095</v>
      </c>
      <c r="N48" s="64" t="s">
        <v>3094</v>
      </c>
      <c r="O48" s="64" t="s">
        <v>3094</v>
      </c>
      <c r="P48" s="39" t="s">
        <v>3093</v>
      </c>
      <c r="Q48" s="64" t="s">
        <v>3094</v>
      </c>
      <c r="R48" s="39" t="s">
        <v>3093</v>
      </c>
      <c r="S48" s="39" t="s">
        <v>3093</v>
      </c>
      <c r="T48" s="39" t="s">
        <v>3093</v>
      </c>
      <c r="U48" s="39" t="s">
        <v>3093</v>
      </c>
      <c r="V48" s="39" t="s">
        <v>3093</v>
      </c>
      <c r="W48" s="39" t="s">
        <v>3093</v>
      </c>
      <c r="X48" s="64" t="s">
        <v>3094</v>
      </c>
      <c r="Y48" s="64" t="s">
        <v>3094</v>
      </c>
      <c r="Z48" s="39" t="s">
        <v>3093</v>
      </c>
      <c r="AA48" s="64" t="s">
        <v>3094</v>
      </c>
      <c r="AB48" s="39" t="s">
        <v>3095</v>
      </c>
      <c r="AC48" s="64" t="s">
        <v>3094</v>
      </c>
      <c r="AD48" s="39" t="s">
        <v>3093</v>
      </c>
      <c r="AE48" s="39" t="s">
        <v>3093</v>
      </c>
      <c r="AF48" s="39" t="s">
        <v>3093</v>
      </c>
      <c r="AG48" s="64" t="s">
        <v>3094</v>
      </c>
      <c r="AH48" s="39" t="s">
        <v>3095</v>
      </c>
      <c r="AI48" s="39" t="s">
        <v>3093</v>
      </c>
      <c r="AJ48" s="206">
        <v>0</v>
      </c>
      <c r="AK48" s="206" t="s">
        <v>108</v>
      </c>
      <c r="AL48" s="206" t="s">
        <v>108</v>
      </c>
      <c r="AM48" s="206" t="s">
        <v>108</v>
      </c>
      <c r="AN48" s="39" t="s">
        <v>3093</v>
      </c>
      <c r="AO48"/>
      <c r="AP48"/>
      <c r="AQ48"/>
      <c r="AR48"/>
      <c r="AS48"/>
      <c r="AT48"/>
      <c r="AU48"/>
      <c r="AV48"/>
      <c r="AW48"/>
      <c r="AX48"/>
      <c r="AY48"/>
      <c r="AZ48"/>
      <c r="BA48"/>
    </row>
    <row r="49" spans="1:53" s="67" customFormat="1">
      <c r="A49" s="61" t="s">
        <v>180</v>
      </c>
      <c r="B49" s="62">
        <v>19.576330000000002</v>
      </c>
      <c r="C49" s="36" t="s">
        <v>68</v>
      </c>
      <c r="D49" s="39">
        <v>2020</v>
      </c>
      <c r="E49" s="59" t="s">
        <v>53</v>
      </c>
      <c r="F49" s="368" t="s">
        <v>129</v>
      </c>
      <c r="G49" s="59" t="s">
        <v>108</v>
      </c>
      <c r="H49" s="58" t="s">
        <v>659</v>
      </c>
      <c r="I49" s="64" t="s">
        <v>3093</v>
      </c>
      <c r="J49" s="64" t="s">
        <v>3093</v>
      </c>
      <c r="K49" s="64" t="s">
        <v>3093</v>
      </c>
      <c r="L49" s="64" t="s">
        <v>3094</v>
      </c>
      <c r="M49" s="64" t="s">
        <v>3094</v>
      </c>
      <c r="N49" s="64" t="s">
        <v>3093</v>
      </c>
      <c r="O49" s="39" t="s">
        <v>3093</v>
      </c>
      <c r="P49" s="39" t="s">
        <v>3093</v>
      </c>
      <c r="Q49" s="39" t="s">
        <v>3093</v>
      </c>
      <c r="R49" s="39" t="s">
        <v>3093</v>
      </c>
      <c r="S49" s="39" t="s">
        <v>3093</v>
      </c>
      <c r="T49" s="39" t="s">
        <v>3093</v>
      </c>
      <c r="U49" s="39" t="s">
        <v>3093</v>
      </c>
      <c r="V49" s="39" t="s">
        <v>3093</v>
      </c>
      <c r="W49" s="39" t="s">
        <v>3093</v>
      </c>
      <c r="X49" s="39" t="s">
        <v>3093</v>
      </c>
      <c r="Y49" s="39" t="s">
        <v>3093</v>
      </c>
      <c r="Z49" s="39" t="s">
        <v>3093</v>
      </c>
      <c r="AA49" s="39" t="s">
        <v>3093</v>
      </c>
      <c r="AB49" s="39" t="s">
        <v>3093</v>
      </c>
      <c r="AC49" s="39" t="s">
        <v>3093</v>
      </c>
      <c r="AD49" s="39" t="s">
        <v>3093</v>
      </c>
      <c r="AE49" s="39" t="s">
        <v>3093</v>
      </c>
      <c r="AF49" s="39" t="s">
        <v>3093</v>
      </c>
      <c r="AG49" s="39" t="s">
        <v>3093</v>
      </c>
      <c r="AH49" s="39" t="s">
        <v>3093</v>
      </c>
      <c r="AI49" s="39" t="s">
        <v>3093</v>
      </c>
      <c r="AJ49" s="206">
        <v>0</v>
      </c>
      <c r="AK49" s="206" t="s">
        <v>108</v>
      </c>
      <c r="AL49" s="206" t="s">
        <v>108</v>
      </c>
      <c r="AM49" s="206" t="s">
        <v>108</v>
      </c>
      <c r="AN49" s="39" t="s">
        <v>3093</v>
      </c>
      <c r="AO49"/>
      <c r="AP49"/>
      <c r="AQ49"/>
      <c r="AR49"/>
      <c r="AS49"/>
      <c r="AT49"/>
      <c r="AU49"/>
      <c r="AV49"/>
      <c r="AW49"/>
      <c r="AX49"/>
      <c r="AY49"/>
      <c r="AZ49"/>
      <c r="BA49"/>
    </row>
    <row r="50" spans="1:53" s="67" customFormat="1">
      <c r="A50" s="61" t="s">
        <v>122</v>
      </c>
      <c r="B50" s="62">
        <v>309.60737999999998</v>
      </c>
      <c r="C50" s="36" t="s">
        <v>123</v>
      </c>
      <c r="D50" s="63">
        <v>2016</v>
      </c>
      <c r="E50" s="58" t="s">
        <v>52</v>
      </c>
      <c r="F50" s="368" t="s">
        <v>129</v>
      </c>
      <c r="G50" s="74">
        <v>69.123824764953</v>
      </c>
      <c r="H50" s="58" t="s">
        <v>661</v>
      </c>
      <c r="I50" s="64" t="s">
        <v>3094</v>
      </c>
      <c r="J50" s="64" t="s">
        <v>3094</v>
      </c>
      <c r="K50" s="64" t="s">
        <v>3094</v>
      </c>
      <c r="L50" s="39" t="s">
        <v>3095</v>
      </c>
      <c r="M50" s="39" t="s">
        <v>3095</v>
      </c>
      <c r="N50" s="39" t="s">
        <v>3095</v>
      </c>
      <c r="O50" s="77" t="s">
        <v>3095</v>
      </c>
      <c r="P50" s="77" t="s">
        <v>3095</v>
      </c>
      <c r="Q50" s="77" t="s">
        <v>3095</v>
      </c>
      <c r="R50" s="77" t="s">
        <v>3095</v>
      </c>
      <c r="S50" s="77" t="s">
        <v>3095</v>
      </c>
      <c r="T50" s="77" t="s">
        <v>3095</v>
      </c>
      <c r="U50" s="64" t="s">
        <v>3094</v>
      </c>
      <c r="V50" s="64" t="s">
        <v>3094</v>
      </c>
      <c r="W50" s="64" t="s">
        <v>3094</v>
      </c>
      <c r="X50" s="77" t="s">
        <v>3095</v>
      </c>
      <c r="Y50" s="77" t="s">
        <v>3095</v>
      </c>
      <c r="Z50" s="77" t="s">
        <v>3095</v>
      </c>
      <c r="AA50" s="39" t="s">
        <v>3095</v>
      </c>
      <c r="AB50" s="39" t="s">
        <v>3095</v>
      </c>
      <c r="AC50" s="39" t="s">
        <v>3095</v>
      </c>
      <c r="AD50" s="39" t="s">
        <v>3093</v>
      </c>
      <c r="AE50" s="39" t="s">
        <v>3093</v>
      </c>
      <c r="AF50" s="39" t="s">
        <v>3093</v>
      </c>
      <c r="AG50" s="39" t="s">
        <v>3095</v>
      </c>
      <c r="AH50" s="39" t="s">
        <v>3095</v>
      </c>
      <c r="AI50" s="39" t="s">
        <v>3095</v>
      </c>
      <c r="AJ50" s="206">
        <v>2</v>
      </c>
      <c r="AK50" s="320" t="s">
        <v>2821</v>
      </c>
      <c r="AL50" s="316" t="s">
        <v>1639</v>
      </c>
      <c r="AM50" s="321" t="s">
        <v>108</v>
      </c>
      <c r="AN50" s="64" t="s">
        <v>3094</v>
      </c>
      <c r="AO50"/>
      <c r="AP50"/>
      <c r="AQ50"/>
      <c r="AR50"/>
      <c r="AS50"/>
      <c r="AT50"/>
      <c r="AU50"/>
      <c r="AV50"/>
      <c r="AW50"/>
      <c r="AX50"/>
      <c r="AY50"/>
      <c r="AZ50"/>
      <c r="BA50"/>
    </row>
    <row r="51" spans="1:53" s="67" customFormat="1">
      <c r="A51" s="68" t="s">
        <v>181</v>
      </c>
      <c r="B51" s="62">
        <v>18.637360000000001</v>
      </c>
      <c r="C51" s="36" t="s">
        <v>68</v>
      </c>
      <c r="D51" s="39">
        <v>2020</v>
      </c>
      <c r="E51" s="59" t="s">
        <v>53</v>
      </c>
      <c r="F51" s="368" t="s">
        <v>191</v>
      </c>
      <c r="G51" s="59" t="s">
        <v>108</v>
      </c>
      <c r="H51" s="58" t="s">
        <v>659</v>
      </c>
      <c r="I51" s="64" t="s">
        <v>3094</v>
      </c>
      <c r="J51" s="64" t="s">
        <v>3094</v>
      </c>
      <c r="K51" s="64" t="s">
        <v>3093</v>
      </c>
      <c r="L51" s="64" t="s">
        <v>3094</v>
      </c>
      <c r="M51" s="64" t="s">
        <v>3094</v>
      </c>
      <c r="N51" s="64" t="s">
        <v>3093</v>
      </c>
      <c r="O51" s="39" t="s">
        <v>3093</v>
      </c>
      <c r="P51" s="39" t="s">
        <v>3093</v>
      </c>
      <c r="Q51" s="39" t="s">
        <v>3093</v>
      </c>
      <c r="R51" s="64" t="s">
        <v>3094</v>
      </c>
      <c r="S51" s="64" t="s">
        <v>3094</v>
      </c>
      <c r="T51" s="39" t="s">
        <v>3093</v>
      </c>
      <c r="U51" s="39" t="s">
        <v>3093</v>
      </c>
      <c r="V51" s="39" t="s">
        <v>3093</v>
      </c>
      <c r="W51" s="39" t="s">
        <v>3093</v>
      </c>
      <c r="X51" s="39" t="s">
        <v>3093</v>
      </c>
      <c r="Y51" s="39" t="s">
        <v>3093</v>
      </c>
      <c r="Z51" s="39" t="s">
        <v>3093</v>
      </c>
      <c r="AA51" s="64" t="s">
        <v>3094</v>
      </c>
      <c r="AB51" s="39" t="s">
        <v>3095</v>
      </c>
      <c r="AC51" s="64" t="s">
        <v>3094</v>
      </c>
      <c r="AD51" s="39" t="s">
        <v>3093</v>
      </c>
      <c r="AE51" s="39" t="s">
        <v>3093</v>
      </c>
      <c r="AF51" s="39" t="s">
        <v>3093</v>
      </c>
      <c r="AG51" s="64" t="s">
        <v>3094</v>
      </c>
      <c r="AH51" s="64" t="s">
        <v>3094</v>
      </c>
      <c r="AI51" s="39" t="s">
        <v>3093</v>
      </c>
      <c r="AJ51" s="321">
        <v>0</v>
      </c>
      <c r="AK51" s="206" t="s">
        <v>108</v>
      </c>
      <c r="AL51" s="206" t="s">
        <v>108</v>
      </c>
      <c r="AM51" s="206" t="s">
        <v>108</v>
      </c>
      <c r="AN51" s="39" t="s">
        <v>3093</v>
      </c>
      <c r="AO51"/>
      <c r="AP51"/>
      <c r="AQ51"/>
      <c r="AR51"/>
      <c r="AS51"/>
      <c r="AT51"/>
      <c r="AU51"/>
      <c r="AV51"/>
      <c r="AW51"/>
      <c r="AX51"/>
      <c r="AY51"/>
      <c r="AZ51"/>
      <c r="BA51"/>
    </row>
    <row r="52" spans="1:53" s="67" customFormat="1">
      <c r="A52" s="61" t="s">
        <v>124</v>
      </c>
      <c r="B52" s="62">
        <v>48.557989999999997</v>
      </c>
      <c r="C52" s="36" t="s">
        <v>123</v>
      </c>
      <c r="D52" s="66">
        <v>2016</v>
      </c>
      <c r="E52" s="58" t="s">
        <v>52</v>
      </c>
      <c r="F52" s="368" t="s">
        <v>129</v>
      </c>
      <c r="G52" s="74">
        <v>13.615223044608921</v>
      </c>
      <c r="H52" s="58" t="s">
        <v>659</v>
      </c>
      <c r="I52" s="64" t="s">
        <v>3094</v>
      </c>
      <c r="J52" s="64" t="s">
        <v>3094</v>
      </c>
      <c r="K52" s="64" t="s">
        <v>3093</v>
      </c>
      <c r="L52" s="64" t="s">
        <v>3094</v>
      </c>
      <c r="M52" s="64" t="s">
        <v>3094</v>
      </c>
      <c r="N52" s="64" t="s">
        <v>3093</v>
      </c>
      <c r="O52" s="64" t="s">
        <v>3094</v>
      </c>
      <c r="P52" s="39" t="s">
        <v>3093</v>
      </c>
      <c r="Q52" s="64" t="s">
        <v>3094</v>
      </c>
      <c r="R52" s="39" t="s">
        <v>3093</v>
      </c>
      <c r="S52" s="39" t="s">
        <v>3093</v>
      </c>
      <c r="T52" s="39" t="s">
        <v>3093</v>
      </c>
      <c r="U52" s="39" t="s">
        <v>3093</v>
      </c>
      <c r="V52" s="39" t="s">
        <v>3093</v>
      </c>
      <c r="W52" s="39" t="s">
        <v>3093</v>
      </c>
      <c r="X52" s="39" t="s">
        <v>3093</v>
      </c>
      <c r="Y52" s="39" t="s">
        <v>3093</v>
      </c>
      <c r="Z52" s="39" t="s">
        <v>3093</v>
      </c>
      <c r="AA52" s="39" t="s">
        <v>3093</v>
      </c>
      <c r="AB52" s="39" t="s">
        <v>3093</v>
      </c>
      <c r="AC52" s="39" t="s">
        <v>3093</v>
      </c>
      <c r="AD52" s="39" t="s">
        <v>3093</v>
      </c>
      <c r="AE52" s="39" t="s">
        <v>3093</v>
      </c>
      <c r="AF52" s="39" t="s">
        <v>3093</v>
      </c>
      <c r="AG52" s="39" t="s">
        <v>3093</v>
      </c>
      <c r="AH52" s="39" t="s">
        <v>3093</v>
      </c>
      <c r="AI52" s="39" t="s">
        <v>3093</v>
      </c>
      <c r="AJ52" s="206">
        <v>0</v>
      </c>
      <c r="AK52" s="206" t="s">
        <v>108</v>
      </c>
      <c r="AL52" s="206" t="s">
        <v>108</v>
      </c>
      <c r="AM52" s="206" t="s">
        <v>108</v>
      </c>
      <c r="AN52" s="39" t="s">
        <v>3093</v>
      </c>
      <c r="AO52"/>
      <c r="AP52"/>
      <c r="AQ52"/>
      <c r="AR52"/>
      <c r="AS52"/>
      <c r="AT52"/>
      <c r="AU52"/>
      <c r="AV52"/>
      <c r="AW52"/>
      <c r="AX52"/>
      <c r="AY52"/>
      <c r="AZ52"/>
      <c r="BA52"/>
    </row>
    <row r="53" spans="1:53" s="67" customFormat="1">
      <c r="A53" s="61" t="s">
        <v>165</v>
      </c>
      <c r="B53" s="62">
        <v>17.737669999999998</v>
      </c>
      <c r="C53" s="36" t="s">
        <v>66</v>
      </c>
      <c r="D53" s="63">
        <v>2018</v>
      </c>
      <c r="E53" s="58" t="s">
        <v>52</v>
      </c>
      <c r="F53" s="368" t="s">
        <v>129</v>
      </c>
      <c r="G53" s="74">
        <v>29.384876975395077</v>
      </c>
      <c r="H53" s="58" t="s">
        <v>659</v>
      </c>
      <c r="I53" s="64" t="s">
        <v>3094</v>
      </c>
      <c r="J53" s="64" t="s">
        <v>3094</v>
      </c>
      <c r="K53" s="64" t="s">
        <v>3094</v>
      </c>
      <c r="L53" s="39" t="s">
        <v>3093</v>
      </c>
      <c r="M53" s="39" t="s">
        <v>3093</v>
      </c>
      <c r="N53" s="39" t="s">
        <v>3093</v>
      </c>
      <c r="O53" s="64" t="s">
        <v>3094</v>
      </c>
      <c r="P53" s="39" t="s">
        <v>3093</v>
      </c>
      <c r="Q53" s="64" t="s">
        <v>3094</v>
      </c>
      <c r="R53" s="64" t="s">
        <v>3094</v>
      </c>
      <c r="S53" s="64" t="s">
        <v>3094</v>
      </c>
      <c r="T53" s="39" t="s">
        <v>3093</v>
      </c>
      <c r="U53" s="39" t="s">
        <v>3093</v>
      </c>
      <c r="V53" s="39" t="s">
        <v>3093</v>
      </c>
      <c r="W53" s="39" t="s">
        <v>3093</v>
      </c>
      <c r="X53" s="39" t="s">
        <v>3093</v>
      </c>
      <c r="Y53" s="39" t="s">
        <v>3093</v>
      </c>
      <c r="Z53" s="39" t="s">
        <v>3093</v>
      </c>
      <c r="AA53" s="64" t="s">
        <v>3094</v>
      </c>
      <c r="AB53" s="39" t="s">
        <v>3095</v>
      </c>
      <c r="AC53" s="64" t="s">
        <v>3094</v>
      </c>
      <c r="AD53" s="39" t="s">
        <v>3093</v>
      </c>
      <c r="AE53" s="39" t="s">
        <v>3093</v>
      </c>
      <c r="AF53" s="39" t="s">
        <v>3093</v>
      </c>
      <c r="AG53" s="64" t="s">
        <v>3094</v>
      </c>
      <c r="AH53" s="64" t="s">
        <v>3094</v>
      </c>
      <c r="AI53" s="39" t="s">
        <v>3093</v>
      </c>
      <c r="AJ53" s="206">
        <v>0</v>
      </c>
      <c r="AK53" s="206" t="s">
        <v>108</v>
      </c>
      <c r="AL53" s="206" t="s">
        <v>108</v>
      </c>
      <c r="AM53" s="206" t="s">
        <v>108</v>
      </c>
      <c r="AN53" s="39" t="s">
        <v>3093</v>
      </c>
      <c r="AO53"/>
      <c r="AP53"/>
      <c r="AQ53"/>
      <c r="AR53"/>
      <c r="AS53"/>
      <c r="AT53"/>
      <c r="AU53"/>
      <c r="AV53"/>
      <c r="AW53"/>
      <c r="AX53"/>
      <c r="AY53"/>
      <c r="AZ53"/>
      <c r="BA53"/>
    </row>
    <row r="54" spans="1:53" s="67" customFormat="1">
      <c r="A54" s="68" t="s">
        <v>182</v>
      </c>
      <c r="B54" s="62">
        <v>60.285470000000004</v>
      </c>
      <c r="C54" s="36" t="s">
        <v>68</v>
      </c>
      <c r="D54" s="39">
        <v>2020</v>
      </c>
      <c r="E54" s="58" t="s">
        <v>52</v>
      </c>
      <c r="F54" s="368" t="s">
        <v>191</v>
      </c>
      <c r="G54" s="74">
        <v>36.243248649729942</v>
      </c>
      <c r="H54" s="58" t="s">
        <v>660</v>
      </c>
      <c r="I54" s="64" t="s">
        <v>3094</v>
      </c>
      <c r="J54" s="64" t="s">
        <v>3094</v>
      </c>
      <c r="K54" s="64" t="s">
        <v>3094</v>
      </c>
      <c r="L54" s="64" t="s">
        <v>3094</v>
      </c>
      <c r="M54" s="77" t="s">
        <v>3095</v>
      </c>
      <c r="N54" s="64" t="s">
        <v>3093</v>
      </c>
      <c r="O54" s="64" t="s">
        <v>3094</v>
      </c>
      <c r="P54" s="39" t="s">
        <v>3093</v>
      </c>
      <c r="Q54" s="64" t="s">
        <v>3094</v>
      </c>
      <c r="R54" s="39" t="s">
        <v>3093</v>
      </c>
      <c r="S54" s="39" t="s">
        <v>3093</v>
      </c>
      <c r="T54" s="39" t="s">
        <v>3093</v>
      </c>
      <c r="U54" s="64" t="s">
        <v>3094</v>
      </c>
      <c r="V54" s="77" t="s">
        <v>3095</v>
      </c>
      <c r="W54" s="64" t="s">
        <v>3094</v>
      </c>
      <c r="X54" s="39" t="s">
        <v>3093</v>
      </c>
      <c r="Y54" s="39" t="s">
        <v>3093</v>
      </c>
      <c r="Z54" s="39" t="s">
        <v>3093</v>
      </c>
      <c r="AA54" s="64" t="s">
        <v>3094</v>
      </c>
      <c r="AB54" s="39" t="s">
        <v>3095</v>
      </c>
      <c r="AC54" s="64" t="s">
        <v>3094</v>
      </c>
      <c r="AD54" s="39" t="s">
        <v>3093</v>
      </c>
      <c r="AE54" s="39" t="s">
        <v>3093</v>
      </c>
      <c r="AF54" s="39" t="s">
        <v>3093</v>
      </c>
      <c r="AG54" s="64" t="s">
        <v>3094</v>
      </c>
      <c r="AH54" s="39" t="s">
        <v>3095</v>
      </c>
      <c r="AI54" s="39" t="s">
        <v>3093</v>
      </c>
      <c r="AJ54" s="206">
        <v>1</v>
      </c>
      <c r="AK54" s="316" t="s">
        <v>2855</v>
      </c>
      <c r="AL54" s="206" t="s">
        <v>108</v>
      </c>
      <c r="AM54" s="206" t="s">
        <v>108</v>
      </c>
      <c r="AN54" s="39" t="s">
        <v>3093</v>
      </c>
      <c r="AO54"/>
      <c r="AP54"/>
      <c r="AQ54"/>
      <c r="AR54"/>
      <c r="AS54"/>
      <c r="AT54"/>
      <c r="AU54"/>
      <c r="AV54"/>
      <c r="AW54"/>
      <c r="AX54"/>
      <c r="AY54"/>
      <c r="AZ54"/>
      <c r="BA54"/>
    </row>
    <row r="55" spans="1:53" s="67" customFormat="1">
      <c r="A55" s="68" t="s">
        <v>183</v>
      </c>
      <c r="B55" s="62">
        <v>21.447230000000001</v>
      </c>
      <c r="C55" s="36" t="s">
        <v>126</v>
      </c>
      <c r="D55" s="39">
        <v>2020</v>
      </c>
      <c r="E55" s="58" t="s">
        <v>52</v>
      </c>
      <c r="F55" s="368" t="s">
        <v>129</v>
      </c>
      <c r="G55" s="74">
        <v>30.14702940588117</v>
      </c>
      <c r="H55" s="58" t="s">
        <v>660</v>
      </c>
      <c r="I55" s="64" t="s">
        <v>3094</v>
      </c>
      <c r="J55" s="64" t="s">
        <v>3094</v>
      </c>
      <c r="K55" s="64" t="s">
        <v>3094</v>
      </c>
      <c r="L55" s="64" t="s">
        <v>3094</v>
      </c>
      <c r="M55" s="64" t="s">
        <v>3094</v>
      </c>
      <c r="N55" s="64" t="s">
        <v>3093</v>
      </c>
      <c r="O55" s="64" t="s">
        <v>3094</v>
      </c>
      <c r="P55" s="39" t="s">
        <v>3093</v>
      </c>
      <c r="Q55" s="64" t="s">
        <v>3094</v>
      </c>
      <c r="R55" s="39" t="s">
        <v>3093</v>
      </c>
      <c r="S55" s="39" t="s">
        <v>3093</v>
      </c>
      <c r="T55" s="39" t="s">
        <v>3093</v>
      </c>
      <c r="U55" s="64" t="s">
        <v>3094</v>
      </c>
      <c r="V55" s="64" t="s">
        <v>3094</v>
      </c>
      <c r="W55" s="64" t="s">
        <v>3094</v>
      </c>
      <c r="X55" s="39" t="s">
        <v>3093</v>
      </c>
      <c r="Y55" s="39" t="s">
        <v>3093</v>
      </c>
      <c r="Z55" s="39" t="s">
        <v>3093</v>
      </c>
      <c r="AA55" s="39" t="s">
        <v>3095</v>
      </c>
      <c r="AB55" s="39" t="s">
        <v>3095</v>
      </c>
      <c r="AC55" s="39" t="s">
        <v>3095</v>
      </c>
      <c r="AD55" s="39" t="s">
        <v>3093</v>
      </c>
      <c r="AE55" s="39" t="s">
        <v>3093</v>
      </c>
      <c r="AF55" s="39" t="s">
        <v>3093</v>
      </c>
      <c r="AG55" s="64" t="s">
        <v>3094</v>
      </c>
      <c r="AH55" s="39" t="s">
        <v>3095</v>
      </c>
      <c r="AI55" s="39" t="s">
        <v>3093</v>
      </c>
      <c r="AJ55" s="206">
        <v>1</v>
      </c>
      <c r="AK55" s="320" t="s">
        <v>2911</v>
      </c>
      <c r="AL55" s="206" t="s">
        <v>108</v>
      </c>
      <c r="AM55" s="206" t="s">
        <v>108</v>
      </c>
      <c r="AN55" s="64" t="s">
        <v>3094</v>
      </c>
      <c r="AO55"/>
      <c r="AP55"/>
      <c r="AQ55"/>
      <c r="AR55"/>
      <c r="AS55"/>
      <c r="AT55"/>
      <c r="AU55"/>
      <c r="AV55"/>
      <c r="AW55"/>
      <c r="AX55"/>
      <c r="AY55"/>
      <c r="AZ55"/>
      <c r="BA55"/>
    </row>
    <row r="56" spans="1:53" s="67" customFormat="1">
      <c r="A56" s="61" t="s">
        <v>149</v>
      </c>
      <c r="B56" s="62">
        <v>226.70301000000001</v>
      </c>
      <c r="C56" s="36" t="s">
        <v>70</v>
      </c>
      <c r="D56" s="66">
        <v>2016</v>
      </c>
      <c r="E56" s="58" t="s">
        <v>52</v>
      </c>
      <c r="F56" s="368" t="s">
        <v>129</v>
      </c>
      <c r="G56" s="74">
        <v>31.267253450690138</v>
      </c>
      <c r="H56" s="58" t="s">
        <v>660</v>
      </c>
      <c r="I56" s="64" t="s">
        <v>3094</v>
      </c>
      <c r="J56" s="64" t="s">
        <v>3094</v>
      </c>
      <c r="K56" s="64" t="s">
        <v>3093</v>
      </c>
      <c r="L56" s="64" t="s">
        <v>3094</v>
      </c>
      <c r="M56" s="77" t="s">
        <v>3095</v>
      </c>
      <c r="N56" s="64" t="s">
        <v>3094</v>
      </c>
      <c r="O56" s="64" t="s">
        <v>3094</v>
      </c>
      <c r="P56" s="39" t="s">
        <v>3093</v>
      </c>
      <c r="Q56" s="64" t="s">
        <v>3094</v>
      </c>
      <c r="R56" s="64" t="s">
        <v>3094</v>
      </c>
      <c r="S56" s="64" t="s">
        <v>3094</v>
      </c>
      <c r="T56" s="39" t="s">
        <v>3093</v>
      </c>
      <c r="U56" s="64" t="s">
        <v>3094</v>
      </c>
      <c r="V56" s="64" t="s">
        <v>3094</v>
      </c>
      <c r="W56" s="64" t="s">
        <v>3094</v>
      </c>
      <c r="X56" s="64" t="s">
        <v>3094</v>
      </c>
      <c r="Y56" s="39" t="s">
        <v>3093</v>
      </c>
      <c r="Z56" s="64" t="s">
        <v>3094</v>
      </c>
      <c r="AA56" s="39" t="s">
        <v>3095</v>
      </c>
      <c r="AB56" s="39" t="s">
        <v>3095</v>
      </c>
      <c r="AC56" s="39" t="s">
        <v>3095</v>
      </c>
      <c r="AD56" s="39" t="s">
        <v>3093</v>
      </c>
      <c r="AE56" s="39" t="s">
        <v>3093</v>
      </c>
      <c r="AF56" s="39" t="s">
        <v>3093</v>
      </c>
      <c r="AG56" s="64" t="s">
        <v>3094</v>
      </c>
      <c r="AH56" s="64" t="s">
        <v>3094</v>
      </c>
      <c r="AI56" s="39" t="s">
        <v>3093</v>
      </c>
      <c r="AJ56" s="206">
        <v>0</v>
      </c>
      <c r="AK56" s="206" t="s">
        <v>108</v>
      </c>
      <c r="AL56" s="206" t="s">
        <v>108</v>
      </c>
      <c r="AM56" s="206" t="s">
        <v>108</v>
      </c>
      <c r="AN56" s="64" t="s">
        <v>3094</v>
      </c>
      <c r="AO56"/>
      <c r="AP56"/>
      <c r="AQ56"/>
      <c r="AR56"/>
      <c r="AS56"/>
      <c r="AT56"/>
      <c r="AU56"/>
      <c r="AV56"/>
      <c r="AW56"/>
      <c r="AX56"/>
      <c r="AY56"/>
      <c r="AZ56"/>
      <c r="BA56"/>
    </row>
    <row r="57" spans="1:53" s="67" customFormat="1">
      <c r="A57" s="61" t="s">
        <v>125</v>
      </c>
      <c r="B57" s="62">
        <v>36.009190000000004</v>
      </c>
      <c r="C57" s="36" t="s">
        <v>126</v>
      </c>
      <c r="D57" s="63">
        <v>2018</v>
      </c>
      <c r="E57" s="58" t="s">
        <v>52</v>
      </c>
      <c r="F57" s="368" t="s">
        <v>187</v>
      </c>
      <c r="G57" s="74">
        <v>17.994098819763956</v>
      </c>
      <c r="H57" s="58" t="s">
        <v>659</v>
      </c>
      <c r="I57" s="64" t="s">
        <v>3094</v>
      </c>
      <c r="J57" s="64" t="s">
        <v>3094</v>
      </c>
      <c r="K57" s="64" t="s">
        <v>3093</v>
      </c>
      <c r="L57" s="64" t="s">
        <v>3094</v>
      </c>
      <c r="M57" s="77" t="s">
        <v>3095</v>
      </c>
      <c r="N57" s="64" t="s">
        <v>3094</v>
      </c>
      <c r="O57" s="39" t="s">
        <v>3093</v>
      </c>
      <c r="P57" s="39" t="s">
        <v>3093</v>
      </c>
      <c r="Q57" s="39" t="s">
        <v>3093</v>
      </c>
      <c r="R57" s="39" t="s">
        <v>3093</v>
      </c>
      <c r="S57" s="39" t="s">
        <v>3093</v>
      </c>
      <c r="T57" s="39" t="s">
        <v>3093</v>
      </c>
      <c r="U57" s="39" t="s">
        <v>3093</v>
      </c>
      <c r="V57" s="39" t="s">
        <v>3093</v>
      </c>
      <c r="W57" s="39" t="s">
        <v>3093</v>
      </c>
      <c r="X57" s="39" t="s">
        <v>3093</v>
      </c>
      <c r="Y57" s="39" t="s">
        <v>3093</v>
      </c>
      <c r="Z57" s="39" t="s">
        <v>3093</v>
      </c>
      <c r="AA57" s="39" t="s">
        <v>3093</v>
      </c>
      <c r="AB57" s="39" t="s">
        <v>3093</v>
      </c>
      <c r="AC57" s="39" t="s">
        <v>3093</v>
      </c>
      <c r="AD57" s="39" t="s">
        <v>3093</v>
      </c>
      <c r="AE57" s="39" t="s">
        <v>3093</v>
      </c>
      <c r="AF57" s="39" t="s">
        <v>3093</v>
      </c>
      <c r="AG57" s="64" t="s">
        <v>3094</v>
      </c>
      <c r="AH57" s="39" t="s">
        <v>3095</v>
      </c>
      <c r="AI57" s="39" t="s">
        <v>3093</v>
      </c>
      <c r="AJ57" s="206">
        <v>0</v>
      </c>
      <c r="AK57" s="206" t="s">
        <v>108</v>
      </c>
      <c r="AL57" s="206" t="s">
        <v>108</v>
      </c>
      <c r="AM57" s="206" t="s">
        <v>108</v>
      </c>
      <c r="AN57" s="39" t="s">
        <v>3093</v>
      </c>
      <c r="AO57"/>
      <c r="AP57"/>
      <c r="AQ57"/>
      <c r="AR57"/>
      <c r="AS57"/>
      <c r="AT57"/>
      <c r="AU57"/>
      <c r="AV57"/>
      <c r="AW57"/>
      <c r="AX57"/>
      <c r="AY57"/>
      <c r="AZ57"/>
      <c r="BA57"/>
    </row>
    <row r="58" spans="1:53" s="67" customFormat="1">
      <c r="A58" s="61" t="s">
        <v>168</v>
      </c>
      <c r="B58" s="62">
        <v>21.12416</v>
      </c>
      <c r="C58" s="36" t="s">
        <v>69</v>
      </c>
      <c r="D58" s="66">
        <v>2016</v>
      </c>
      <c r="E58" s="58" t="s">
        <v>52</v>
      </c>
      <c r="F58" s="368" t="s">
        <v>187</v>
      </c>
      <c r="G58" s="74">
        <v>54.813962792558506</v>
      </c>
      <c r="H58" s="58" t="s">
        <v>661</v>
      </c>
      <c r="I58" s="64" t="s">
        <v>3095</v>
      </c>
      <c r="J58" s="75" t="s">
        <v>3095</v>
      </c>
      <c r="K58" s="77" t="s">
        <v>3095</v>
      </c>
      <c r="L58" s="64" t="s">
        <v>3094</v>
      </c>
      <c r="M58" s="77" t="s">
        <v>3095</v>
      </c>
      <c r="N58" s="64" t="s">
        <v>3094</v>
      </c>
      <c r="O58" s="64" t="s">
        <v>3094</v>
      </c>
      <c r="P58" s="39" t="s">
        <v>3093</v>
      </c>
      <c r="Q58" s="77" t="s">
        <v>3095</v>
      </c>
      <c r="R58" s="64" t="s">
        <v>3094</v>
      </c>
      <c r="S58" s="39" t="s">
        <v>3093</v>
      </c>
      <c r="T58" s="64" t="s">
        <v>3094</v>
      </c>
      <c r="U58" s="77" t="s">
        <v>3095</v>
      </c>
      <c r="V58" s="77" t="s">
        <v>3095</v>
      </c>
      <c r="W58" s="77" t="s">
        <v>3095</v>
      </c>
      <c r="X58" s="64" t="s">
        <v>3094</v>
      </c>
      <c r="Y58" s="39" t="s">
        <v>3093</v>
      </c>
      <c r="Z58" s="64" t="s">
        <v>3094</v>
      </c>
      <c r="AA58" s="64" t="s">
        <v>3094</v>
      </c>
      <c r="AB58" s="64" t="s">
        <v>3094</v>
      </c>
      <c r="AC58" s="77" t="s">
        <v>3095</v>
      </c>
      <c r="AD58" s="39" t="s">
        <v>3093</v>
      </c>
      <c r="AE58" s="39" t="s">
        <v>3093</v>
      </c>
      <c r="AF58" s="39" t="s">
        <v>3093</v>
      </c>
      <c r="AG58" s="64" t="s">
        <v>3094</v>
      </c>
      <c r="AH58" s="39" t="s">
        <v>3095</v>
      </c>
      <c r="AI58" s="39" t="s">
        <v>3093</v>
      </c>
      <c r="AJ58" s="206">
        <v>0</v>
      </c>
      <c r="AK58" s="206" t="s">
        <v>108</v>
      </c>
      <c r="AL58" s="206" t="s">
        <v>108</v>
      </c>
      <c r="AM58" s="206" t="s">
        <v>108</v>
      </c>
      <c r="AN58" s="64" t="s">
        <v>3094</v>
      </c>
      <c r="AO58"/>
      <c r="AP58"/>
      <c r="AQ58"/>
      <c r="AR58"/>
      <c r="AS58"/>
      <c r="AT58"/>
      <c r="AU58"/>
      <c r="AV58"/>
      <c r="AW58"/>
      <c r="AX58"/>
      <c r="AY58"/>
      <c r="AZ58"/>
      <c r="BA58"/>
    </row>
    <row r="59" spans="1:53" s="67" customFormat="1">
      <c r="A59" s="61" t="s">
        <v>150</v>
      </c>
      <c r="B59" s="62">
        <v>107.82302</v>
      </c>
      <c r="C59" s="36" t="s">
        <v>66</v>
      </c>
      <c r="D59" s="66">
        <v>2016</v>
      </c>
      <c r="E59" s="58" t="s">
        <v>52</v>
      </c>
      <c r="F59" s="368" t="s">
        <v>129</v>
      </c>
      <c r="G59" s="74">
        <v>31.601320264052806</v>
      </c>
      <c r="H59" s="58" t="s">
        <v>660</v>
      </c>
      <c r="I59" s="64" t="s">
        <v>3094</v>
      </c>
      <c r="J59" s="64" t="s">
        <v>3094</v>
      </c>
      <c r="K59" s="64" t="s">
        <v>3094</v>
      </c>
      <c r="L59" s="64" t="s">
        <v>3094</v>
      </c>
      <c r="M59" s="77" t="s">
        <v>3095</v>
      </c>
      <c r="N59" s="64" t="s">
        <v>3093</v>
      </c>
      <c r="O59" s="64" t="s">
        <v>3094</v>
      </c>
      <c r="P59" s="39" t="s">
        <v>3093</v>
      </c>
      <c r="Q59" s="64" t="s">
        <v>3094</v>
      </c>
      <c r="R59" s="39" t="s">
        <v>3093</v>
      </c>
      <c r="S59" s="39" t="s">
        <v>3093</v>
      </c>
      <c r="T59" s="39" t="s">
        <v>3093</v>
      </c>
      <c r="U59" s="64" t="s">
        <v>3094</v>
      </c>
      <c r="V59" s="77" t="s">
        <v>3095</v>
      </c>
      <c r="W59" s="64" t="s">
        <v>3094</v>
      </c>
      <c r="X59" s="64" t="s">
        <v>3094</v>
      </c>
      <c r="Y59" s="39" t="s">
        <v>3093</v>
      </c>
      <c r="Z59" s="64" t="s">
        <v>3094</v>
      </c>
      <c r="AA59" s="64" t="s">
        <v>3094</v>
      </c>
      <c r="AB59" s="39" t="s">
        <v>3095</v>
      </c>
      <c r="AC59" s="64" t="s">
        <v>3094</v>
      </c>
      <c r="AD59" s="39" t="s">
        <v>3093</v>
      </c>
      <c r="AE59" s="39" t="s">
        <v>3093</v>
      </c>
      <c r="AF59" s="39" t="s">
        <v>3093</v>
      </c>
      <c r="AG59" s="64" t="s">
        <v>3094</v>
      </c>
      <c r="AH59" s="39" t="s">
        <v>3095</v>
      </c>
      <c r="AI59" s="39" t="s">
        <v>3093</v>
      </c>
      <c r="AJ59" s="206">
        <v>1</v>
      </c>
      <c r="AK59" s="320" t="s">
        <v>2848</v>
      </c>
      <c r="AL59" s="206" t="s">
        <v>108</v>
      </c>
      <c r="AM59" s="206" t="s">
        <v>108</v>
      </c>
      <c r="AN59" s="39" t="s">
        <v>3093</v>
      </c>
      <c r="AO59"/>
      <c r="AP59"/>
      <c r="AQ59"/>
      <c r="AR59"/>
      <c r="AS59"/>
      <c r="AT59"/>
      <c r="AU59"/>
      <c r="AV59"/>
      <c r="AW59"/>
      <c r="AX59"/>
      <c r="AY59"/>
      <c r="AZ59"/>
      <c r="BA59"/>
    </row>
    <row r="60" spans="1:53" s="100" customFormat="1">
      <c r="A60" s="61" t="s">
        <v>166</v>
      </c>
      <c r="B60" s="62">
        <v>30.728830000000002</v>
      </c>
      <c r="C60" s="36" t="s">
        <v>68</v>
      </c>
      <c r="D60" s="63">
        <v>2018</v>
      </c>
      <c r="E60" s="58" t="s">
        <v>52</v>
      </c>
      <c r="F60" s="368" t="s">
        <v>129</v>
      </c>
      <c r="G60" s="74">
        <v>15.804660932186435</v>
      </c>
      <c r="H60" s="58" t="s">
        <v>659</v>
      </c>
      <c r="I60" s="64" t="s">
        <v>3094</v>
      </c>
      <c r="J60" s="64" t="s">
        <v>3094</v>
      </c>
      <c r="K60" s="64" t="s">
        <v>3093</v>
      </c>
      <c r="L60" s="64" t="s">
        <v>3094</v>
      </c>
      <c r="M60" s="64" t="s">
        <v>3094</v>
      </c>
      <c r="N60" s="64" t="s">
        <v>3093</v>
      </c>
      <c r="O60" s="64" t="s">
        <v>3094</v>
      </c>
      <c r="P60" s="39" t="s">
        <v>3093</v>
      </c>
      <c r="Q60" s="64" t="s">
        <v>3094</v>
      </c>
      <c r="R60" s="39" t="s">
        <v>3093</v>
      </c>
      <c r="S60" s="39" t="s">
        <v>3093</v>
      </c>
      <c r="T60" s="39" t="s">
        <v>3093</v>
      </c>
      <c r="U60" s="39" t="s">
        <v>3093</v>
      </c>
      <c r="V60" s="39" t="s">
        <v>3093</v>
      </c>
      <c r="W60" s="39" t="s">
        <v>3093</v>
      </c>
      <c r="X60" s="39" t="s">
        <v>3093</v>
      </c>
      <c r="Y60" s="39" t="s">
        <v>3093</v>
      </c>
      <c r="Z60" s="39" t="s">
        <v>3093</v>
      </c>
      <c r="AA60" s="64" t="s">
        <v>3094</v>
      </c>
      <c r="AB60" s="39" t="s">
        <v>3095</v>
      </c>
      <c r="AC60" s="64" t="s">
        <v>3094</v>
      </c>
      <c r="AD60" s="39" t="s">
        <v>3093</v>
      </c>
      <c r="AE60" s="39" t="s">
        <v>3093</v>
      </c>
      <c r="AF60" s="39" t="s">
        <v>3093</v>
      </c>
      <c r="AG60" s="64" t="s">
        <v>3094</v>
      </c>
      <c r="AH60" s="64" t="s">
        <v>3094</v>
      </c>
      <c r="AI60" s="39" t="s">
        <v>3093</v>
      </c>
      <c r="AJ60" s="206">
        <v>0</v>
      </c>
      <c r="AK60" s="206" t="s">
        <v>108</v>
      </c>
      <c r="AL60" s="206" t="s">
        <v>108</v>
      </c>
      <c r="AM60" s="206" t="s">
        <v>108</v>
      </c>
      <c r="AN60" s="39" t="s">
        <v>3093</v>
      </c>
      <c r="AO60"/>
      <c r="AP60"/>
      <c r="AQ60"/>
      <c r="AR60"/>
      <c r="AS60"/>
      <c r="AT60"/>
      <c r="AU60"/>
      <c r="AV60"/>
      <c r="AW60"/>
      <c r="AX60"/>
      <c r="AY60"/>
      <c r="AZ60"/>
      <c r="BA60"/>
    </row>
    <row r="61" spans="1:53" s="67" customFormat="1">
      <c r="A61" s="68" t="s">
        <v>112</v>
      </c>
      <c r="B61" s="62">
        <v>315.78985999999998</v>
      </c>
      <c r="C61" s="36" t="s">
        <v>66</v>
      </c>
      <c r="D61" s="39">
        <v>2020</v>
      </c>
      <c r="E61" s="58" t="s">
        <v>52</v>
      </c>
      <c r="F61" s="368" t="s">
        <v>2801</v>
      </c>
      <c r="G61" s="74">
        <v>46.315263052610511</v>
      </c>
      <c r="H61" s="58" t="s">
        <v>660</v>
      </c>
      <c r="I61" s="64" t="s">
        <v>3094</v>
      </c>
      <c r="J61" s="64" t="s">
        <v>3094</v>
      </c>
      <c r="K61" s="64" t="s">
        <v>3094</v>
      </c>
      <c r="L61" s="64" t="s">
        <v>3094</v>
      </c>
      <c r="M61" s="77" t="s">
        <v>3095</v>
      </c>
      <c r="N61" s="64" t="s">
        <v>3094</v>
      </c>
      <c r="O61" s="64" t="s">
        <v>3094</v>
      </c>
      <c r="P61" s="77" t="s">
        <v>3095</v>
      </c>
      <c r="Q61" s="64" t="s">
        <v>3094</v>
      </c>
      <c r="R61" s="39" t="s">
        <v>3093</v>
      </c>
      <c r="S61" s="39" t="s">
        <v>3093</v>
      </c>
      <c r="T61" s="39" t="s">
        <v>3093</v>
      </c>
      <c r="U61" s="64" t="s">
        <v>3094</v>
      </c>
      <c r="V61" s="77" t="s">
        <v>3095</v>
      </c>
      <c r="W61" s="64" t="s">
        <v>3094</v>
      </c>
      <c r="X61" s="64" t="s">
        <v>3094</v>
      </c>
      <c r="Y61" s="64" t="s">
        <v>3094</v>
      </c>
      <c r="Z61" s="39" t="s">
        <v>3093</v>
      </c>
      <c r="AA61" s="64" t="s">
        <v>3094</v>
      </c>
      <c r="AB61" s="39" t="s">
        <v>3095</v>
      </c>
      <c r="AC61" s="64" t="s">
        <v>3094</v>
      </c>
      <c r="AD61" s="39" t="s">
        <v>3093</v>
      </c>
      <c r="AE61" s="39" t="s">
        <v>3093</v>
      </c>
      <c r="AF61" s="39" t="s">
        <v>3093</v>
      </c>
      <c r="AG61" s="39" t="s">
        <v>3095</v>
      </c>
      <c r="AH61" s="39" t="s">
        <v>3095</v>
      </c>
      <c r="AI61" s="39" t="s">
        <v>3095</v>
      </c>
      <c r="AJ61" s="206">
        <v>0</v>
      </c>
      <c r="AK61" s="206" t="s">
        <v>108</v>
      </c>
      <c r="AL61" s="206" t="s">
        <v>108</v>
      </c>
      <c r="AM61" s="206" t="s">
        <v>108</v>
      </c>
      <c r="AN61" s="64" t="s">
        <v>3094</v>
      </c>
      <c r="AO61"/>
      <c r="AP61"/>
      <c r="AQ61"/>
      <c r="AR61"/>
      <c r="AS61"/>
      <c r="AT61"/>
      <c r="AU61"/>
      <c r="AV61"/>
      <c r="AW61"/>
      <c r="AX61"/>
      <c r="AY61"/>
      <c r="AZ61"/>
      <c r="BA61"/>
    </row>
    <row r="62" spans="1:53" s="67" customFormat="1">
      <c r="A62" s="61" t="s">
        <v>167</v>
      </c>
      <c r="B62" s="62">
        <v>26.319089999999999</v>
      </c>
      <c r="C62" s="36" t="s">
        <v>66</v>
      </c>
      <c r="D62" s="66">
        <v>2018</v>
      </c>
      <c r="E62" s="58" t="s">
        <v>52</v>
      </c>
      <c r="F62" s="368" t="s">
        <v>187</v>
      </c>
      <c r="G62" s="74">
        <v>14.852470494098817</v>
      </c>
      <c r="H62" s="58" t="s">
        <v>659</v>
      </c>
      <c r="I62" s="64" t="s">
        <v>3094</v>
      </c>
      <c r="J62" s="64" t="s">
        <v>3094</v>
      </c>
      <c r="K62" s="64" t="s">
        <v>3093</v>
      </c>
      <c r="L62" s="64" t="s">
        <v>3094</v>
      </c>
      <c r="M62" s="64" t="s">
        <v>3093</v>
      </c>
      <c r="N62" s="64" t="s">
        <v>3094</v>
      </c>
      <c r="O62" s="64" t="s">
        <v>3094</v>
      </c>
      <c r="P62" s="39" t="s">
        <v>3093</v>
      </c>
      <c r="Q62" s="64" t="s">
        <v>3094</v>
      </c>
      <c r="R62" s="39" t="s">
        <v>3093</v>
      </c>
      <c r="S62" s="39" t="s">
        <v>3093</v>
      </c>
      <c r="T62" s="39" t="s">
        <v>3093</v>
      </c>
      <c r="U62" s="39" t="s">
        <v>3093</v>
      </c>
      <c r="V62" s="39" t="s">
        <v>3093</v>
      </c>
      <c r="W62" s="39" t="s">
        <v>3093</v>
      </c>
      <c r="X62" s="39" t="s">
        <v>3093</v>
      </c>
      <c r="Y62" s="39" t="s">
        <v>3093</v>
      </c>
      <c r="Z62" s="39" t="s">
        <v>3093</v>
      </c>
      <c r="AA62" s="64" t="s">
        <v>3094</v>
      </c>
      <c r="AB62" s="39" t="s">
        <v>3095</v>
      </c>
      <c r="AC62" s="64" t="s">
        <v>3094</v>
      </c>
      <c r="AD62" s="39" t="s">
        <v>3093</v>
      </c>
      <c r="AE62" s="39" t="s">
        <v>3093</v>
      </c>
      <c r="AF62" s="39" t="s">
        <v>3093</v>
      </c>
      <c r="AG62" s="39" t="s">
        <v>3093</v>
      </c>
      <c r="AH62" s="39" t="s">
        <v>3093</v>
      </c>
      <c r="AI62" s="39" t="s">
        <v>3093</v>
      </c>
      <c r="AJ62" s="206">
        <v>1</v>
      </c>
      <c r="AK62" s="320" t="s">
        <v>587</v>
      </c>
      <c r="AL62" s="206" t="s">
        <v>108</v>
      </c>
      <c r="AM62" s="206" t="s">
        <v>108</v>
      </c>
      <c r="AN62" s="39" t="s">
        <v>3093</v>
      </c>
      <c r="AO62"/>
      <c r="AP62"/>
      <c r="AQ62"/>
      <c r="AR62"/>
      <c r="AS62"/>
      <c r="AT62"/>
      <c r="AU62"/>
      <c r="AV62"/>
      <c r="AW62"/>
      <c r="AX62"/>
      <c r="AY62"/>
      <c r="AZ62"/>
      <c r="BA62"/>
    </row>
    <row r="63" spans="1:53" s="67" customFormat="1">
      <c r="A63" s="68" t="s">
        <v>184</v>
      </c>
      <c r="B63" s="62">
        <v>37.439</v>
      </c>
      <c r="C63" s="36" t="s">
        <v>67</v>
      </c>
      <c r="D63" s="39">
        <v>2020</v>
      </c>
      <c r="E63" s="58" t="s">
        <v>52</v>
      </c>
      <c r="F63" s="368" t="s">
        <v>187</v>
      </c>
      <c r="G63" s="74">
        <v>0</v>
      </c>
      <c r="H63" s="58" t="s">
        <v>658</v>
      </c>
      <c r="I63" s="64" t="s">
        <v>3093</v>
      </c>
      <c r="J63" s="64" t="s">
        <v>3093</v>
      </c>
      <c r="K63" s="64" t="s">
        <v>3093</v>
      </c>
      <c r="L63" s="39" t="s">
        <v>3093</v>
      </c>
      <c r="M63" s="39" t="s">
        <v>3093</v>
      </c>
      <c r="N63" s="39" t="s">
        <v>3093</v>
      </c>
      <c r="O63" s="39" t="s">
        <v>3093</v>
      </c>
      <c r="P63" s="39" t="s">
        <v>3093</v>
      </c>
      <c r="Q63" s="39" t="s">
        <v>3093</v>
      </c>
      <c r="R63" s="39" t="s">
        <v>3093</v>
      </c>
      <c r="S63" s="39" t="s">
        <v>3093</v>
      </c>
      <c r="T63" s="39" t="s">
        <v>3093</v>
      </c>
      <c r="U63" s="39" t="s">
        <v>3093</v>
      </c>
      <c r="V63" s="39" t="s">
        <v>3093</v>
      </c>
      <c r="W63" s="39" t="s">
        <v>3093</v>
      </c>
      <c r="X63" s="39" t="s">
        <v>3093</v>
      </c>
      <c r="Y63" s="39" t="s">
        <v>3093</v>
      </c>
      <c r="Z63" s="39" t="s">
        <v>3093</v>
      </c>
      <c r="AA63" s="39" t="s">
        <v>3093</v>
      </c>
      <c r="AB63" s="39" t="s">
        <v>3093</v>
      </c>
      <c r="AC63" s="39" t="s">
        <v>3093</v>
      </c>
      <c r="AD63" s="39" t="s">
        <v>3093</v>
      </c>
      <c r="AE63" s="39" t="s">
        <v>3093</v>
      </c>
      <c r="AF63" s="39" t="s">
        <v>3093</v>
      </c>
      <c r="AG63" s="39" t="s">
        <v>3093</v>
      </c>
      <c r="AH63" s="39" t="s">
        <v>3093</v>
      </c>
      <c r="AI63" s="39" t="s">
        <v>3093</v>
      </c>
      <c r="AJ63" s="321">
        <v>0</v>
      </c>
      <c r="AK63" s="206" t="s">
        <v>108</v>
      </c>
      <c r="AL63" s="206" t="s">
        <v>108</v>
      </c>
      <c r="AM63" s="206" t="s">
        <v>108</v>
      </c>
      <c r="AN63" s="39" t="s">
        <v>3093</v>
      </c>
      <c r="AO63"/>
      <c r="AP63"/>
      <c r="AQ63"/>
      <c r="AR63"/>
      <c r="AS63"/>
      <c r="AT63"/>
      <c r="AU63"/>
      <c r="AV63"/>
      <c r="AW63"/>
      <c r="AX63"/>
      <c r="AY63"/>
      <c r="AZ63"/>
      <c r="BA63"/>
    </row>
    <row r="64" spans="1:53" s="67" customFormat="1">
      <c r="A64" s="68" t="s">
        <v>185</v>
      </c>
      <c r="B64" s="62">
        <v>18.60661</v>
      </c>
      <c r="C64" s="36" t="s">
        <v>66</v>
      </c>
      <c r="D64" s="39">
        <v>2020</v>
      </c>
      <c r="E64" s="59" t="s">
        <v>53</v>
      </c>
      <c r="F64" s="368" t="s">
        <v>129</v>
      </c>
      <c r="G64" s="59" t="s">
        <v>108</v>
      </c>
      <c r="H64" s="58" t="s">
        <v>659</v>
      </c>
      <c r="I64" s="64" t="s">
        <v>3094</v>
      </c>
      <c r="J64" s="64" t="s">
        <v>3094</v>
      </c>
      <c r="K64" s="64" t="s">
        <v>3093</v>
      </c>
      <c r="L64" s="64" t="s">
        <v>3094</v>
      </c>
      <c r="M64" s="64" t="s">
        <v>3094</v>
      </c>
      <c r="N64" s="64" t="s">
        <v>3093</v>
      </c>
      <c r="O64" s="39" t="s">
        <v>3093</v>
      </c>
      <c r="P64" s="39" t="s">
        <v>3093</v>
      </c>
      <c r="Q64" s="39" t="s">
        <v>3093</v>
      </c>
      <c r="R64" s="64" t="s">
        <v>3094</v>
      </c>
      <c r="S64" s="64" t="s">
        <v>3094</v>
      </c>
      <c r="T64" s="39" t="s">
        <v>3093</v>
      </c>
      <c r="U64" s="39" t="s">
        <v>3093</v>
      </c>
      <c r="V64" s="39" t="s">
        <v>3093</v>
      </c>
      <c r="W64" s="39" t="s">
        <v>3093</v>
      </c>
      <c r="X64" s="39" t="s">
        <v>3093</v>
      </c>
      <c r="Y64" s="39" t="s">
        <v>3093</v>
      </c>
      <c r="Z64" s="39" t="s">
        <v>3093</v>
      </c>
      <c r="AA64" s="39" t="s">
        <v>3093</v>
      </c>
      <c r="AB64" s="39" t="s">
        <v>3093</v>
      </c>
      <c r="AC64" s="39" t="s">
        <v>3093</v>
      </c>
      <c r="AD64" s="39" t="s">
        <v>3093</v>
      </c>
      <c r="AE64" s="39" t="s">
        <v>3093</v>
      </c>
      <c r="AF64" s="39" t="s">
        <v>3093</v>
      </c>
      <c r="AG64" s="39" t="s">
        <v>3093</v>
      </c>
      <c r="AH64" s="39" t="s">
        <v>3093</v>
      </c>
      <c r="AI64" s="39" t="s">
        <v>3093</v>
      </c>
      <c r="AJ64" s="321">
        <v>0</v>
      </c>
      <c r="AK64" s="206" t="s">
        <v>108</v>
      </c>
      <c r="AL64" s="206" t="s">
        <v>108</v>
      </c>
      <c r="AM64" s="206" t="s">
        <v>108</v>
      </c>
      <c r="AN64" s="39" t="s">
        <v>3093</v>
      </c>
      <c r="AO64"/>
      <c r="AP64"/>
      <c r="AQ64"/>
      <c r="AR64"/>
      <c r="AS64"/>
      <c r="AT64"/>
      <c r="AU64"/>
      <c r="AV64"/>
      <c r="AW64"/>
      <c r="AX64"/>
      <c r="AY64"/>
      <c r="AZ64"/>
      <c r="BA64"/>
    </row>
    <row r="65" spans="1:53" s="67" customFormat="1">
      <c r="A65" s="68" t="s">
        <v>186</v>
      </c>
      <c r="B65" s="62">
        <v>19.765650000000001</v>
      </c>
      <c r="C65" s="36" t="s">
        <v>67</v>
      </c>
      <c r="D65" s="39">
        <v>2020</v>
      </c>
      <c r="E65" s="59" t="s">
        <v>53</v>
      </c>
      <c r="F65" s="368" t="s">
        <v>187</v>
      </c>
      <c r="G65" s="59" t="s">
        <v>108</v>
      </c>
      <c r="H65" s="58" t="s">
        <v>659</v>
      </c>
      <c r="I65" s="64" t="s">
        <v>3094</v>
      </c>
      <c r="J65" s="64" t="s">
        <v>3094</v>
      </c>
      <c r="K65" s="64" t="s">
        <v>3093</v>
      </c>
      <c r="L65" s="64" t="s">
        <v>3094</v>
      </c>
      <c r="M65" s="64" t="s">
        <v>3094</v>
      </c>
      <c r="N65" s="64" t="s">
        <v>3093</v>
      </c>
      <c r="O65" s="64" t="s">
        <v>3094</v>
      </c>
      <c r="P65" s="39" t="s">
        <v>3093</v>
      </c>
      <c r="Q65" s="64" t="s">
        <v>3094</v>
      </c>
      <c r="R65" s="39" t="s">
        <v>3093</v>
      </c>
      <c r="S65" s="39" t="s">
        <v>3093</v>
      </c>
      <c r="T65" s="39" t="s">
        <v>3093</v>
      </c>
      <c r="U65" s="39" t="s">
        <v>3093</v>
      </c>
      <c r="V65" s="39" t="s">
        <v>3093</v>
      </c>
      <c r="W65" s="39" t="s">
        <v>3093</v>
      </c>
      <c r="X65" s="39" t="s">
        <v>3093</v>
      </c>
      <c r="Y65" s="39" t="s">
        <v>3093</v>
      </c>
      <c r="Z65" s="39" t="s">
        <v>3093</v>
      </c>
      <c r="AA65" s="39" t="s">
        <v>3093</v>
      </c>
      <c r="AB65" s="39" t="s">
        <v>3093</v>
      </c>
      <c r="AC65" s="39" t="s">
        <v>3093</v>
      </c>
      <c r="AD65" s="39" t="s">
        <v>3093</v>
      </c>
      <c r="AE65" s="39" t="s">
        <v>3093</v>
      </c>
      <c r="AF65" s="39" t="s">
        <v>3093</v>
      </c>
      <c r="AG65" s="64" t="s">
        <v>3094</v>
      </c>
      <c r="AH65" s="39" t="s">
        <v>3095</v>
      </c>
      <c r="AI65" s="39" t="s">
        <v>3093</v>
      </c>
      <c r="AJ65" s="206">
        <v>0</v>
      </c>
      <c r="AK65" s="206" t="s">
        <v>108</v>
      </c>
      <c r="AL65" s="206" t="s">
        <v>108</v>
      </c>
      <c r="AM65" s="206" t="s">
        <v>108</v>
      </c>
      <c r="AN65" s="39" t="s">
        <v>3093</v>
      </c>
      <c r="AO65"/>
      <c r="AP65"/>
      <c r="AQ65"/>
      <c r="AR65"/>
      <c r="AS65"/>
      <c r="AT65"/>
      <c r="AU65"/>
      <c r="AV65"/>
      <c r="AW65"/>
      <c r="AX65"/>
      <c r="AY65"/>
      <c r="AZ65"/>
      <c r="BA65"/>
    </row>
    <row r="66" spans="1:53">
      <c r="A66" s="47"/>
      <c r="B66" s="16"/>
      <c r="C66" s="9"/>
      <c r="I66" s="17"/>
      <c r="L66" s="17"/>
      <c r="O66" s="17"/>
      <c r="R66" s="17"/>
      <c r="U66" s="17"/>
      <c r="X66" s="17"/>
      <c r="AA66" s="17"/>
      <c r="AD66" s="17"/>
      <c r="AG66" s="17"/>
    </row>
    <row r="67" spans="1:53">
      <c r="A67" s="47"/>
      <c r="B67" s="16"/>
      <c r="C67" s="9"/>
      <c r="G67" s="305"/>
      <c r="I67" s="17"/>
      <c r="L67" s="17"/>
      <c r="O67" s="17"/>
      <c r="R67" s="17"/>
      <c r="U67" s="17"/>
      <c r="X67" s="17"/>
      <c r="AA67" s="17"/>
      <c r="AD67" s="17"/>
      <c r="AG67" s="17"/>
    </row>
  </sheetData>
  <autoFilter ref="A5:AN65" xr:uid="{367F4130-0263-413F-BCF6-EA6AE032E0BA}">
    <sortState xmlns:xlrd2="http://schemas.microsoft.com/office/spreadsheetml/2017/richdata2" ref="A6:AN65">
      <sortCondition ref="A5:A65"/>
    </sortState>
  </autoFilter>
  <mergeCells count="18">
    <mergeCell ref="A1:C1"/>
    <mergeCell ref="I1:Q1"/>
    <mergeCell ref="R1:W1"/>
    <mergeCell ref="X1:Z1"/>
    <mergeCell ref="U3:W3"/>
    <mergeCell ref="R3:T3"/>
    <mergeCell ref="O3:Q3"/>
    <mergeCell ref="L3:N3"/>
    <mergeCell ref="I3:K3"/>
    <mergeCell ref="A3:H3"/>
    <mergeCell ref="X3:Z3"/>
    <mergeCell ref="AJ1:AN1"/>
    <mergeCell ref="AA1:AC1"/>
    <mergeCell ref="AD1:AI1"/>
    <mergeCell ref="AA3:AC3"/>
    <mergeCell ref="AD3:AF3"/>
    <mergeCell ref="AG3:AI3"/>
    <mergeCell ref="AJ3:AN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5B82-9D8D-426D-9FD4-66A35D8C417F}">
  <sheetPr codeName="Sheet8"/>
  <dimension ref="A3:B11"/>
  <sheetViews>
    <sheetView workbookViewId="0">
      <selection activeCell="A8" sqref="A8"/>
    </sheetView>
  </sheetViews>
  <sheetFormatPr defaultColWidth="8.77734375" defaultRowHeight="14.4"/>
  <cols>
    <col min="1" max="1" width="21.109375" bestFit="1" customWidth="1"/>
    <col min="2" max="2" width="13.109375" bestFit="1" customWidth="1"/>
  </cols>
  <sheetData>
    <row r="3" spans="1:2">
      <c r="A3" s="72" t="s">
        <v>258</v>
      </c>
      <c r="B3" t="s">
        <v>297</v>
      </c>
    </row>
    <row r="4" spans="1:2">
      <c r="A4" s="45" t="s">
        <v>190</v>
      </c>
      <c r="B4" s="21">
        <v>0</v>
      </c>
    </row>
    <row r="5" spans="1:2">
      <c r="A5" s="45" t="s">
        <v>193</v>
      </c>
      <c r="B5" s="21">
        <v>0</v>
      </c>
    </row>
    <row r="6" spans="1:2">
      <c r="A6" s="45" t="s">
        <v>189</v>
      </c>
      <c r="B6" s="21">
        <v>13.506701340268052</v>
      </c>
    </row>
    <row r="7" spans="1:2">
      <c r="A7" s="45" t="s">
        <v>188</v>
      </c>
      <c r="B7" s="21">
        <v>15.9129325865173</v>
      </c>
    </row>
    <row r="8" spans="1:2">
      <c r="A8" s="45" t="s">
        <v>129</v>
      </c>
      <c r="B8" s="21">
        <v>25.630910272963682</v>
      </c>
    </row>
    <row r="9" spans="1:2">
      <c r="A9" s="45" t="s">
        <v>192</v>
      </c>
      <c r="B9" s="21">
        <v>43.263277655531098</v>
      </c>
    </row>
    <row r="10" spans="1:2">
      <c r="A10" s="45" t="s">
        <v>187</v>
      </c>
      <c r="B10" s="21">
        <v>21.104569128111333</v>
      </c>
    </row>
    <row r="11" spans="1:2">
      <c r="A11" s="45" t="s">
        <v>257</v>
      </c>
      <c r="B11" s="21">
        <v>21.444451390278054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25E-1DB8-4B7F-B242-B479922CE109}">
  <sheetPr codeName="Sheet3"/>
  <dimension ref="A1:AI54"/>
  <sheetViews>
    <sheetView zoomScale="70" zoomScaleNormal="70" zoomScalePageLayoutView="80" workbookViewId="0">
      <pane xSplit="1" ySplit="3" topLeftCell="B4" activePane="bottomRight" state="frozen"/>
      <selection activeCell="A2" sqref="A2"/>
      <selection pane="topRight" activeCell="B2" sqref="B2"/>
      <selection pane="bottomLeft" activeCell="A6" sqref="A6"/>
      <selection pane="bottomRight" activeCell="A3" sqref="A3"/>
    </sheetView>
  </sheetViews>
  <sheetFormatPr defaultColWidth="8.6640625" defaultRowHeight="14.4"/>
  <cols>
    <col min="1" max="1" width="43.77734375" customWidth="1"/>
    <col min="2" max="2" width="11.77734375" customWidth="1"/>
    <col min="3" max="4" width="16.109375" customWidth="1"/>
    <col min="5" max="5" width="28.77734375" style="1" bestFit="1" customWidth="1"/>
    <col min="6" max="6" width="15.6640625" customWidth="1"/>
    <col min="7" max="8" width="13.33203125" customWidth="1"/>
    <col min="9" max="9" width="11.6640625" customWidth="1"/>
    <col min="10" max="10" width="13.33203125" customWidth="1"/>
    <col min="11" max="11" width="14" customWidth="1"/>
    <col min="12" max="12" width="15.6640625" customWidth="1"/>
    <col min="13" max="13" width="13.33203125" customWidth="1"/>
    <col min="14" max="14" width="17.44140625" customWidth="1"/>
    <col min="15" max="15" width="13.33203125" customWidth="1"/>
    <col min="16" max="17" width="13.6640625" customWidth="1"/>
    <col min="18" max="18" width="12" customWidth="1"/>
    <col min="19" max="19" width="15.44140625" customWidth="1"/>
    <col min="20" max="20" width="13.6640625" customWidth="1"/>
    <col min="21" max="22" width="17" customWidth="1"/>
    <col min="23" max="23" width="12.109375" customWidth="1"/>
    <col min="24" max="24" width="13.44140625" customWidth="1"/>
    <col min="25" max="26" width="11.6640625" customWidth="1"/>
    <col min="27" max="27" width="13" customWidth="1"/>
    <col min="28" max="28" width="11" customWidth="1"/>
    <col min="29" max="29" width="10.6640625" customWidth="1"/>
    <col min="30" max="30" width="11.33203125" customWidth="1"/>
    <col min="31" max="31" width="13" customWidth="1"/>
    <col min="32" max="32" width="10.6640625" customWidth="1"/>
    <col min="33" max="33" width="10.109375" customWidth="1"/>
    <col min="34" max="35" width="12.77734375" style="21" customWidth="1"/>
  </cols>
  <sheetData>
    <row r="1" spans="1:35" ht="15" customHeight="1" thickBot="1">
      <c r="E1"/>
      <c r="F1" s="379" t="s">
        <v>3</v>
      </c>
      <c r="G1" s="380"/>
      <c r="H1" s="380"/>
      <c r="I1" s="380"/>
      <c r="J1" s="380"/>
      <c r="K1" s="381"/>
      <c r="L1" s="382" t="s">
        <v>8</v>
      </c>
      <c r="M1" s="383"/>
      <c r="N1" s="384"/>
      <c r="O1" s="379" t="s">
        <v>10</v>
      </c>
      <c r="P1" s="380"/>
      <c r="Q1" s="380"/>
      <c r="R1" s="381"/>
      <c r="S1" s="382" t="s">
        <v>14</v>
      </c>
      <c r="T1" s="383"/>
      <c r="U1" s="383"/>
      <c r="V1" s="383"/>
      <c r="W1" s="384"/>
      <c r="X1" s="380" t="s">
        <v>3146</v>
      </c>
      <c r="Y1" s="380"/>
      <c r="Z1" s="380"/>
      <c r="AA1" s="381"/>
      <c r="AB1" s="382" t="s">
        <v>20</v>
      </c>
      <c r="AC1" s="383"/>
      <c r="AD1" s="384"/>
      <c r="AE1" s="379" t="s">
        <v>21</v>
      </c>
      <c r="AF1" s="380"/>
      <c r="AG1" s="381"/>
      <c r="AH1" s="73"/>
      <c r="AI1" s="73"/>
    </row>
    <row r="2" spans="1:35">
      <c r="B2" s="21"/>
      <c r="E2"/>
      <c r="F2" s="2">
        <v>1.1000000000000001</v>
      </c>
      <c r="G2" s="4">
        <v>1.2</v>
      </c>
      <c r="H2" s="2">
        <v>1.3</v>
      </c>
      <c r="I2" s="4">
        <v>1.4</v>
      </c>
      <c r="J2" s="2">
        <v>1.5</v>
      </c>
      <c r="K2" s="4" t="s">
        <v>72</v>
      </c>
      <c r="L2" s="6">
        <v>2.1</v>
      </c>
      <c r="M2" s="8">
        <v>2.2000000000000002</v>
      </c>
      <c r="N2" s="6" t="s">
        <v>72</v>
      </c>
      <c r="O2" s="2">
        <v>3.1</v>
      </c>
      <c r="P2" s="4">
        <v>3.2</v>
      </c>
      <c r="Q2" s="2">
        <v>3.3</v>
      </c>
      <c r="R2" s="2" t="s">
        <v>72</v>
      </c>
      <c r="S2" s="6">
        <v>4.0999999999999996</v>
      </c>
      <c r="T2" s="8">
        <v>4.2</v>
      </c>
      <c r="U2" s="6">
        <v>4.3</v>
      </c>
      <c r="V2" s="10">
        <v>4.4000000000000004</v>
      </c>
      <c r="W2" s="6" t="s">
        <v>72</v>
      </c>
      <c r="X2" s="4">
        <v>5.0999999999999996</v>
      </c>
      <c r="Y2" s="2">
        <v>5.2</v>
      </c>
      <c r="Z2" s="4">
        <v>5.3</v>
      </c>
      <c r="AA2" s="2" t="s">
        <v>72</v>
      </c>
      <c r="AB2" s="6">
        <v>6.1</v>
      </c>
      <c r="AC2" s="8">
        <v>6.2</v>
      </c>
      <c r="AD2" s="6" t="s">
        <v>72</v>
      </c>
      <c r="AE2" s="2">
        <v>7.1</v>
      </c>
      <c r="AF2" s="4">
        <v>7.2</v>
      </c>
      <c r="AG2" s="2" t="s">
        <v>72</v>
      </c>
      <c r="AH2" s="34"/>
      <c r="AI2" s="34"/>
    </row>
    <row r="3" spans="1:35" ht="55.5" customHeight="1">
      <c r="A3" s="56" t="s">
        <v>414</v>
      </c>
      <c r="B3" s="56" t="s">
        <v>265</v>
      </c>
      <c r="C3" s="22" t="s">
        <v>44</v>
      </c>
      <c r="D3" s="22" t="s">
        <v>96</v>
      </c>
      <c r="E3" s="33" t="s">
        <v>169</v>
      </c>
      <c r="F3" s="3" t="s">
        <v>4</v>
      </c>
      <c r="G3" s="5" t="s">
        <v>260</v>
      </c>
      <c r="H3" s="3" t="s">
        <v>5</v>
      </c>
      <c r="I3" s="5" t="s">
        <v>6</v>
      </c>
      <c r="J3" s="3" t="s">
        <v>7</v>
      </c>
      <c r="K3" s="71" t="s">
        <v>256</v>
      </c>
      <c r="L3" s="7" t="s">
        <v>261</v>
      </c>
      <c r="M3" s="27" t="s">
        <v>9</v>
      </c>
      <c r="N3" s="70" t="s">
        <v>89</v>
      </c>
      <c r="O3" s="3" t="s">
        <v>73</v>
      </c>
      <c r="P3" s="5" t="s">
        <v>12</v>
      </c>
      <c r="Q3" s="3" t="s">
        <v>13</v>
      </c>
      <c r="R3" s="69" t="s">
        <v>90</v>
      </c>
      <c r="S3" s="7" t="s">
        <v>15</v>
      </c>
      <c r="T3" s="27" t="s">
        <v>16</v>
      </c>
      <c r="U3" s="7" t="s">
        <v>263</v>
      </c>
      <c r="V3" s="11" t="s">
        <v>262</v>
      </c>
      <c r="W3" s="70" t="s">
        <v>91</v>
      </c>
      <c r="X3" s="5" t="s">
        <v>264</v>
      </c>
      <c r="Y3" s="3" t="s">
        <v>74</v>
      </c>
      <c r="Z3" s="5" t="s">
        <v>19</v>
      </c>
      <c r="AA3" s="69" t="s">
        <v>92</v>
      </c>
      <c r="AB3" s="7" t="s">
        <v>510</v>
      </c>
      <c r="AC3" s="27" t="s">
        <v>511</v>
      </c>
      <c r="AD3" s="70" t="s">
        <v>93</v>
      </c>
      <c r="AE3" s="3" t="s">
        <v>22</v>
      </c>
      <c r="AF3" s="5" t="s">
        <v>75</v>
      </c>
      <c r="AG3" s="69" t="s">
        <v>94</v>
      </c>
      <c r="AH3" s="226" t="s">
        <v>259</v>
      </c>
      <c r="AI3" s="226" t="s">
        <v>269</v>
      </c>
    </row>
    <row r="4" spans="1:35">
      <c r="A4" s="243" t="s">
        <v>109</v>
      </c>
      <c r="B4" s="51">
        <v>805.48924</v>
      </c>
      <c r="C4" s="15" t="s">
        <v>66</v>
      </c>
      <c r="D4" s="15" t="s">
        <v>99</v>
      </c>
      <c r="E4" s="19">
        <v>2018</v>
      </c>
      <c r="F4" s="19">
        <v>100</v>
      </c>
      <c r="G4" s="19">
        <v>80</v>
      </c>
      <c r="H4" s="19">
        <v>50</v>
      </c>
      <c r="I4" s="19">
        <v>30</v>
      </c>
      <c r="J4" s="19">
        <v>50</v>
      </c>
      <c r="K4" s="24">
        <v>61.999999999999993</v>
      </c>
      <c r="L4" s="35">
        <v>100</v>
      </c>
      <c r="M4" s="19">
        <v>75</v>
      </c>
      <c r="N4" s="29">
        <v>87.5</v>
      </c>
      <c r="O4" s="19">
        <v>0</v>
      </c>
      <c r="P4" s="19">
        <v>50</v>
      </c>
      <c r="Q4" s="19">
        <v>15</v>
      </c>
      <c r="R4" s="28">
        <v>21.666666666666668</v>
      </c>
      <c r="S4" s="19">
        <v>15</v>
      </c>
      <c r="T4" s="19">
        <v>75</v>
      </c>
      <c r="U4" s="19">
        <v>25</v>
      </c>
      <c r="V4" s="19">
        <v>30</v>
      </c>
      <c r="W4" s="25">
        <v>36.25</v>
      </c>
      <c r="X4" s="19">
        <v>25</v>
      </c>
      <c r="Y4" s="19">
        <v>0</v>
      </c>
      <c r="Z4" s="19">
        <v>10</v>
      </c>
      <c r="AA4" s="28">
        <v>11.666666666666666</v>
      </c>
      <c r="AB4" s="19">
        <v>70</v>
      </c>
      <c r="AC4" s="19">
        <v>10</v>
      </c>
      <c r="AD4" s="26">
        <v>40</v>
      </c>
      <c r="AE4" s="19">
        <v>87.5</v>
      </c>
      <c r="AF4" s="19">
        <v>0</v>
      </c>
      <c r="AG4" s="28">
        <v>43.75</v>
      </c>
      <c r="AH4" s="40">
        <v>43.265653130626127</v>
      </c>
      <c r="AI4" s="40">
        <v>14</v>
      </c>
    </row>
    <row r="5" spans="1:35">
      <c r="A5" s="23" t="s">
        <v>151</v>
      </c>
      <c r="B5" s="51">
        <v>28.326310000000003</v>
      </c>
      <c r="C5" s="15" t="s">
        <v>66</v>
      </c>
      <c r="D5" s="15" t="s">
        <v>99</v>
      </c>
      <c r="E5" s="19">
        <v>2018</v>
      </c>
      <c r="F5" s="19">
        <v>100</v>
      </c>
      <c r="G5" s="19">
        <v>50</v>
      </c>
      <c r="H5" s="19">
        <v>25</v>
      </c>
      <c r="I5" s="19">
        <v>0</v>
      </c>
      <c r="J5" s="19">
        <v>25</v>
      </c>
      <c r="K5" s="24">
        <v>39.999999999999993</v>
      </c>
      <c r="L5" s="35">
        <v>50</v>
      </c>
      <c r="M5" s="19">
        <v>0</v>
      </c>
      <c r="N5" s="29">
        <v>25</v>
      </c>
      <c r="O5" s="19">
        <v>12.5</v>
      </c>
      <c r="P5" s="19">
        <v>0</v>
      </c>
      <c r="Q5" s="19">
        <v>0</v>
      </c>
      <c r="R5" s="28">
        <v>4.166666666666667</v>
      </c>
      <c r="S5" s="19">
        <v>0</v>
      </c>
      <c r="T5" s="19">
        <v>75</v>
      </c>
      <c r="U5" s="19">
        <v>0</v>
      </c>
      <c r="V5" s="19">
        <v>30</v>
      </c>
      <c r="W5" s="25">
        <v>26.25</v>
      </c>
      <c r="X5" s="19">
        <v>12.5</v>
      </c>
      <c r="Y5" s="19">
        <v>0</v>
      </c>
      <c r="Z5" s="19">
        <v>10</v>
      </c>
      <c r="AA5" s="28">
        <v>7.5000000000000009</v>
      </c>
      <c r="AB5" s="19">
        <v>0</v>
      </c>
      <c r="AC5" s="19">
        <v>0</v>
      </c>
      <c r="AD5" s="26">
        <v>0</v>
      </c>
      <c r="AE5" s="19">
        <v>12.5</v>
      </c>
      <c r="AF5" s="19">
        <v>0</v>
      </c>
      <c r="AG5" s="28">
        <v>6.25</v>
      </c>
      <c r="AH5" s="40">
        <v>15.600120024004799</v>
      </c>
      <c r="AI5" s="40">
        <v>33</v>
      </c>
    </row>
    <row r="6" spans="1:35" s="44" customFormat="1">
      <c r="A6" s="23" t="s">
        <v>152</v>
      </c>
      <c r="B6" s="51">
        <v>34.241289999999999</v>
      </c>
      <c r="C6" s="15" t="s">
        <v>66</v>
      </c>
      <c r="D6" s="15" t="s">
        <v>99</v>
      </c>
      <c r="E6" s="19">
        <v>2018</v>
      </c>
      <c r="F6" s="19">
        <v>100</v>
      </c>
      <c r="G6" s="19">
        <v>70</v>
      </c>
      <c r="H6" s="19">
        <v>0</v>
      </c>
      <c r="I6" s="19">
        <v>45</v>
      </c>
      <c r="J6" s="19">
        <v>25</v>
      </c>
      <c r="K6" s="24">
        <v>47.999999999999993</v>
      </c>
      <c r="L6" s="35">
        <v>50</v>
      </c>
      <c r="M6" s="19">
        <v>0</v>
      </c>
      <c r="N6" s="29">
        <v>25</v>
      </c>
      <c r="O6" s="19">
        <v>12.5</v>
      </c>
      <c r="P6" s="19">
        <v>50</v>
      </c>
      <c r="Q6" s="19">
        <v>15</v>
      </c>
      <c r="R6" s="28">
        <v>25.833333333333336</v>
      </c>
      <c r="S6" s="19">
        <v>0</v>
      </c>
      <c r="T6" s="19">
        <v>75</v>
      </c>
      <c r="U6" s="19">
        <v>0</v>
      </c>
      <c r="V6" s="19">
        <v>30</v>
      </c>
      <c r="W6" s="25">
        <v>26.25</v>
      </c>
      <c r="X6" s="19">
        <v>12.5</v>
      </c>
      <c r="Y6" s="19">
        <v>0</v>
      </c>
      <c r="Z6" s="19">
        <v>20</v>
      </c>
      <c r="AA6" s="28">
        <v>10.833333333333334</v>
      </c>
      <c r="AB6" s="19">
        <v>20</v>
      </c>
      <c r="AC6" s="19">
        <v>0</v>
      </c>
      <c r="AD6" s="26">
        <v>10</v>
      </c>
      <c r="AE6" s="19">
        <v>37.5</v>
      </c>
      <c r="AF6" s="19">
        <v>0</v>
      </c>
      <c r="AG6" s="28">
        <v>18.75</v>
      </c>
      <c r="AH6" s="40">
        <v>23.528705741148226</v>
      </c>
      <c r="AI6" s="40">
        <v>27</v>
      </c>
    </row>
    <row r="7" spans="1:35">
      <c r="A7" s="243" t="s">
        <v>113</v>
      </c>
      <c r="B7" s="51">
        <v>851.72579000000007</v>
      </c>
      <c r="C7" s="15" t="s">
        <v>66</v>
      </c>
      <c r="D7" s="15" t="s">
        <v>99</v>
      </c>
      <c r="E7" s="19">
        <v>2016</v>
      </c>
      <c r="F7" s="19">
        <v>100</v>
      </c>
      <c r="G7" s="19">
        <v>90</v>
      </c>
      <c r="H7" s="19">
        <v>75</v>
      </c>
      <c r="I7" s="19">
        <v>75</v>
      </c>
      <c r="J7" s="19">
        <v>75</v>
      </c>
      <c r="K7" s="24">
        <v>82.999999999999972</v>
      </c>
      <c r="L7" s="35">
        <v>87.5</v>
      </c>
      <c r="M7" s="19">
        <v>75</v>
      </c>
      <c r="N7" s="29">
        <v>81.25</v>
      </c>
      <c r="O7" s="19">
        <v>25</v>
      </c>
      <c r="P7" s="19">
        <v>50</v>
      </c>
      <c r="Q7" s="19">
        <v>15</v>
      </c>
      <c r="R7" s="28">
        <v>30.000000000000004</v>
      </c>
      <c r="S7" s="19">
        <v>45</v>
      </c>
      <c r="T7" s="19">
        <v>100</v>
      </c>
      <c r="U7" s="19">
        <v>75</v>
      </c>
      <c r="V7" s="19">
        <v>75</v>
      </c>
      <c r="W7" s="25">
        <v>73.75</v>
      </c>
      <c r="X7" s="19">
        <v>100</v>
      </c>
      <c r="Y7" s="19">
        <v>0</v>
      </c>
      <c r="Z7" s="19">
        <v>90</v>
      </c>
      <c r="AA7" s="28">
        <v>63.333333333333336</v>
      </c>
      <c r="AB7" s="19">
        <v>90</v>
      </c>
      <c r="AC7" s="19">
        <v>80</v>
      </c>
      <c r="AD7" s="26">
        <v>85</v>
      </c>
      <c r="AE7" s="19">
        <v>100</v>
      </c>
      <c r="AF7" s="19">
        <v>12.5</v>
      </c>
      <c r="AG7" s="28">
        <v>56.25</v>
      </c>
      <c r="AH7" s="40">
        <v>67.515003000600117</v>
      </c>
      <c r="AI7" s="40">
        <v>4</v>
      </c>
    </row>
    <row r="8" spans="1:35">
      <c r="A8" s="23" t="s">
        <v>153</v>
      </c>
      <c r="B8" s="51">
        <v>56.408190000000005</v>
      </c>
      <c r="C8" s="15" t="s">
        <v>66</v>
      </c>
      <c r="D8" s="15" t="s">
        <v>99</v>
      </c>
      <c r="E8" s="19">
        <v>2018</v>
      </c>
      <c r="F8" s="19">
        <v>100</v>
      </c>
      <c r="G8" s="19">
        <v>90</v>
      </c>
      <c r="H8" s="19">
        <v>50</v>
      </c>
      <c r="I8" s="19">
        <v>30</v>
      </c>
      <c r="J8" s="19">
        <v>25</v>
      </c>
      <c r="K8" s="24">
        <v>58.999999999999986</v>
      </c>
      <c r="L8" s="35">
        <v>50</v>
      </c>
      <c r="M8" s="19">
        <v>25</v>
      </c>
      <c r="N8" s="29">
        <v>37.5</v>
      </c>
      <c r="O8" s="19">
        <v>12.5</v>
      </c>
      <c r="P8" s="19">
        <v>0</v>
      </c>
      <c r="Q8" s="19">
        <v>15</v>
      </c>
      <c r="R8" s="28">
        <v>9.1666666666666679</v>
      </c>
      <c r="S8" s="19">
        <v>0</v>
      </c>
      <c r="T8" s="19">
        <v>75</v>
      </c>
      <c r="U8" s="19">
        <v>50</v>
      </c>
      <c r="V8" s="19">
        <v>30</v>
      </c>
      <c r="W8" s="25">
        <v>38.75</v>
      </c>
      <c r="X8" s="19">
        <v>12.5</v>
      </c>
      <c r="Y8" s="19">
        <v>0</v>
      </c>
      <c r="Z8" s="19">
        <v>0</v>
      </c>
      <c r="AA8" s="28">
        <v>4.166666666666667</v>
      </c>
      <c r="AB8" s="19">
        <v>30</v>
      </c>
      <c r="AC8" s="19">
        <v>0</v>
      </c>
      <c r="AD8" s="26">
        <v>15.000000000000002</v>
      </c>
      <c r="AE8" s="19">
        <v>37.5</v>
      </c>
      <c r="AF8" s="19">
        <v>0</v>
      </c>
      <c r="AG8" s="28">
        <v>18.75</v>
      </c>
      <c r="AH8" s="40">
        <v>26.05421084216843</v>
      </c>
      <c r="AI8" s="40">
        <v>26</v>
      </c>
    </row>
    <row r="9" spans="1:35">
      <c r="A9" s="23" t="s">
        <v>140</v>
      </c>
      <c r="B9" s="51">
        <v>87.269869999999997</v>
      </c>
      <c r="C9" s="15" t="s">
        <v>114</v>
      </c>
      <c r="D9" s="15" t="s">
        <v>98</v>
      </c>
      <c r="E9" s="19">
        <v>2016</v>
      </c>
      <c r="F9" s="19">
        <v>100</v>
      </c>
      <c r="G9" s="19">
        <v>80</v>
      </c>
      <c r="H9" s="19">
        <v>25</v>
      </c>
      <c r="I9" s="19">
        <v>30</v>
      </c>
      <c r="J9" s="19">
        <v>25</v>
      </c>
      <c r="K9" s="24">
        <v>51.999999999999986</v>
      </c>
      <c r="L9" s="35">
        <v>12.5</v>
      </c>
      <c r="M9" s="19">
        <v>0</v>
      </c>
      <c r="N9" s="29">
        <v>6.25</v>
      </c>
      <c r="O9" s="19">
        <v>12.5</v>
      </c>
      <c r="P9" s="19">
        <v>0</v>
      </c>
      <c r="Q9" s="19">
        <v>15</v>
      </c>
      <c r="R9" s="28">
        <v>9.1666666666666679</v>
      </c>
      <c r="S9" s="19">
        <v>0</v>
      </c>
      <c r="T9" s="19">
        <v>75</v>
      </c>
      <c r="U9" s="19">
        <v>0</v>
      </c>
      <c r="V9" s="19">
        <v>30</v>
      </c>
      <c r="W9" s="25">
        <v>26.25</v>
      </c>
      <c r="X9" s="19">
        <v>12.5</v>
      </c>
      <c r="Y9" s="19">
        <v>0</v>
      </c>
      <c r="Z9" s="19">
        <v>30</v>
      </c>
      <c r="AA9" s="28">
        <v>14.166666666666666</v>
      </c>
      <c r="AB9" s="19">
        <v>10</v>
      </c>
      <c r="AC9" s="19">
        <v>0</v>
      </c>
      <c r="AD9" s="26">
        <v>5</v>
      </c>
      <c r="AE9" s="19">
        <v>0</v>
      </c>
      <c r="AF9" s="19">
        <v>25</v>
      </c>
      <c r="AG9" s="28">
        <v>12.5</v>
      </c>
      <c r="AH9" s="40">
        <v>17.911582316463289</v>
      </c>
      <c r="AI9" s="40">
        <v>30</v>
      </c>
    </row>
    <row r="10" spans="1:35">
      <c r="A10" s="243" t="s">
        <v>172</v>
      </c>
      <c r="B10" s="32">
        <v>21.35737</v>
      </c>
      <c r="C10" s="15" t="s">
        <v>66</v>
      </c>
      <c r="D10" s="15" t="s">
        <v>99</v>
      </c>
      <c r="E10" s="19">
        <v>2020</v>
      </c>
      <c r="F10" s="19">
        <v>100</v>
      </c>
      <c r="G10" s="19">
        <v>90</v>
      </c>
      <c r="H10" s="19">
        <v>75</v>
      </c>
      <c r="I10" s="19">
        <v>60</v>
      </c>
      <c r="J10" s="19">
        <v>50</v>
      </c>
      <c r="K10" s="24">
        <v>74.999999999999972</v>
      </c>
      <c r="L10" s="35">
        <v>87.5</v>
      </c>
      <c r="M10" s="19">
        <v>100</v>
      </c>
      <c r="N10" s="29">
        <v>93.75</v>
      </c>
      <c r="O10" s="19">
        <v>25</v>
      </c>
      <c r="P10" s="19">
        <v>50</v>
      </c>
      <c r="Q10" s="19">
        <v>30</v>
      </c>
      <c r="R10" s="28">
        <v>35</v>
      </c>
      <c r="S10" s="19">
        <v>0</v>
      </c>
      <c r="T10" s="19">
        <v>100</v>
      </c>
      <c r="U10" s="19">
        <v>0</v>
      </c>
      <c r="V10" s="19">
        <v>30</v>
      </c>
      <c r="W10" s="25">
        <v>32.5</v>
      </c>
      <c r="X10" s="19">
        <v>25</v>
      </c>
      <c r="Y10" s="19">
        <v>0</v>
      </c>
      <c r="Z10" s="19">
        <v>20</v>
      </c>
      <c r="AA10" s="28">
        <v>15.000000000000002</v>
      </c>
      <c r="AB10" s="19">
        <v>70</v>
      </c>
      <c r="AC10" s="19">
        <v>60</v>
      </c>
      <c r="AD10" s="26">
        <v>65</v>
      </c>
      <c r="AE10" s="19">
        <v>75</v>
      </c>
      <c r="AF10" s="19">
        <v>25</v>
      </c>
      <c r="AG10" s="28">
        <v>50</v>
      </c>
      <c r="AH10" s="40">
        <v>52.325965193038598</v>
      </c>
      <c r="AI10" s="40">
        <v>10</v>
      </c>
    </row>
    <row r="11" spans="1:35">
      <c r="A11" s="23" t="s">
        <v>115</v>
      </c>
      <c r="B11" s="51">
        <v>33.373539999999998</v>
      </c>
      <c r="C11" s="15" t="s">
        <v>67</v>
      </c>
      <c r="D11" s="15" t="s">
        <v>97</v>
      </c>
      <c r="E11" s="19">
        <v>2016</v>
      </c>
      <c r="F11" s="19">
        <v>0</v>
      </c>
      <c r="G11" s="19">
        <v>10</v>
      </c>
      <c r="H11" s="19">
        <v>0</v>
      </c>
      <c r="I11" s="19">
        <v>0</v>
      </c>
      <c r="J11" s="19">
        <v>0</v>
      </c>
      <c r="K11" s="24">
        <v>2</v>
      </c>
      <c r="L11" s="35">
        <v>0</v>
      </c>
      <c r="M11" s="19">
        <v>0</v>
      </c>
      <c r="N11" s="29">
        <v>0</v>
      </c>
      <c r="O11" s="19">
        <v>25</v>
      </c>
      <c r="P11" s="19">
        <v>50</v>
      </c>
      <c r="Q11" s="19">
        <v>0</v>
      </c>
      <c r="R11" s="28">
        <v>25</v>
      </c>
      <c r="S11" s="19">
        <v>0</v>
      </c>
      <c r="T11" s="19">
        <v>0</v>
      </c>
      <c r="U11" s="19">
        <v>0</v>
      </c>
      <c r="V11" s="19">
        <v>0</v>
      </c>
      <c r="W11" s="25">
        <v>0</v>
      </c>
      <c r="X11" s="19">
        <v>0</v>
      </c>
      <c r="Y11" s="19">
        <v>0</v>
      </c>
      <c r="Z11" s="19">
        <v>0</v>
      </c>
      <c r="AA11" s="28">
        <v>0</v>
      </c>
      <c r="AB11" s="19">
        <v>10</v>
      </c>
      <c r="AC11" s="19">
        <v>0</v>
      </c>
      <c r="AD11" s="26">
        <v>5</v>
      </c>
      <c r="AE11" s="19">
        <v>0</v>
      </c>
      <c r="AF11" s="19">
        <v>0</v>
      </c>
      <c r="AG11" s="28">
        <v>0</v>
      </c>
      <c r="AH11" s="40">
        <v>4.5709141828365674</v>
      </c>
      <c r="AI11" s="40">
        <v>46</v>
      </c>
    </row>
    <row r="12" spans="1:35">
      <c r="A12" s="23" t="s">
        <v>116</v>
      </c>
      <c r="B12" s="51">
        <v>101.53417</v>
      </c>
      <c r="C12" s="15" t="s">
        <v>66</v>
      </c>
      <c r="D12" s="15" t="s">
        <v>99</v>
      </c>
      <c r="E12" s="19">
        <v>2016</v>
      </c>
      <c r="F12" s="19">
        <v>100</v>
      </c>
      <c r="G12" s="19">
        <v>50</v>
      </c>
      <c r="H12" s="19">
        <v>0</v>
      </c>
      <c r="I12" s="19">
        <v>15</v>
      </c>
      <c r="J12" s="19">
        <v>0</v>
      </c>
      <c r="K12" s="24">
        <v>33</v>
      </c>
      <c r="L12" s="35">
        <v>37.5</v>
      </c>
      <c r="M12" s="19">
        <v>0</v>
      </c>
      <c r="N12" s="29">
        <v>18.75</v>
      </c>
      <c r="O12" s="19">
        <v>12.5</v>
      </c>
      <c r="P12" s="19">
        <v>0</v>
      </c>
      <c r="Q12" s="19">
        <v>0</v>
      </c>
      <c r="R12" s="28">
        <v>4.166666666666667</v>
      </c>
      <c r="S12" s="19">
        <v>0</v>
      </c>
      <c r="T12" s="19">
        <v>0</v>
      </c>
      <c r="U12" s="19">
        <v>0</v>
      </c>
      <c r="V12" s="19">
        <v>0</v>
      </c>
      <c r="W12" s="25">
        <v>0</v>
      </c>
      <c r="X12" s="19">
        <v>0</v>
      </c>
      <c r="Y12" s="19">
        <v>0</v>
      </c>
      <c r="Z12" s="19">
        <v>20</v>
      </c>
      <c r="AA12" s="28">
        <v>6.666666666666667</v>
      </c>
      <c r="AB12" s="19">
        <v>10</v>
      </c>
      <c r="AC12" s="19">
        <v>0</v>
      </c>
      <c r="AD12" s="26">
        <v>5</v>
      </c>
      <c r="AE12" s="19">
        <v>0</v>
      </c>
      <c r="AF12" s="19">
        <v>0</v>
      </c>
      <c r="AG12" s="28">
        <v>0</v>
      </c>
      <c r="AH12" s="40">
        <v>9.6594318863772752</v>
      </c>
      <c r="AI12" s="40">
        <v>40</v>
      </c>
    </row>
    <row r="13" spans="1:35">
      <c r="A13" s="23" t="s">
        <v>117</v>
      </c>
      <c r="B13" s="51">
        <v>42.976910000000004</v>
      </c>
      <c r="C13" s="15" t="s">
        <v>68</v>
      </c>
      <c r="D13" s="15" t="s">
        <v>97</v>
      </c>
      <c r="E13" s="19">
        <v>2016</v>
      </c>
      <c r="F13" s="19">
        <v>100</v>
      </c>
      <c r="G13" s="19">
        <v>60</v>
      </c>
      <c r="H13" s="19">
        <v>25</v>
      </c>
      <c r="I13" s="19">
        <v>0</v>
      </c>
      <c r="J13" s="19">
        <v>25</v>
      </c>
      <c r="K13" s="24">
        <v>41.999999999999993</v>
      </c>
      <c r="L13" s="35">
        <v>50</v>
      </c>
      <c r="M13" s="19">
        <v>0</v>
      </c>
      <c r="N13" s="29">
        <v>25</v>
      </c>
      <c r="O13" s="19">
        <v>12.5</v>
      </c>
      <c r="P13" s="19">
        <v>50</v>
      </c>
      <c r="Q13" s="19">
        <v>0</v>
      </c>
      <c r="R13" s="28">
        <v>20.833333333333336</v>
      </c>
      <c r="S13" s="19">
        <v>0</v>
      </c>
      <c r="T13" s="19">
        <v>0</v>
      </c>
      <c r="U13" s="19">
        <v>0</v>
      </c>
      <c r="V13" s="19">
        <v>0</v>
      </c>
      <c r="W13" s="25">
        <v>0</v>
      </c>
      <c r="X13" s="19">
        <v>0</v>
      </c>
      <c r="Y13" s="19">
        <v>0</v>
      </c>
      <c r="Z13" s="19">
        <v>20</v>
      </c>
      <c r="AA13" s="28">
        <v>6.666666666666667</v>
      </c>
      <c r="AB13" s="19">
        <v>10</v>
      </c>
      <c r="AC13" s="19">
        <v>0</v>
      </c>
      <c r="AD13" s="26">
        <v>5</v>
      </c>
      <c r="AE13" s="19">
        <v>0</v>
      </c>
      <c r="AF13" s="19">
        <v>0</v>
      </c>
      <c r="AG13" s="28">
        <v>0</v>
      </c>
      <c r="AH13" s="40">
        <v>14.219843968793759</v>
      </c>
      <c r="AI13" s="40">
        <v>36</v>
      </c>
    </row>
    <row r="14" spans="1:35" s="44" customFormat="1">
      <c r="A14" s="243" t="s">
        <v>141</v>
      </c>
      <c r="B14" s="51">
        <v>205.35805999999999</v>
      </c>
      <c r="C14" s="15" t="s">
        <v>66</v>
      </c>
      <c r="D14" s="15" t="s">
        <v>99</v>
      </c>
      <c r="E14" s="19">
        <v>2016</v>
      </c>
      <c r="F14" s="19">
        <v>100</v>
      </c>
      <c r="G14" s="19">
        <v>90</v>
      </c>
      <c r="H14" s="19">
        <v>75</v>
      </c>
      <c r="I14" s="19">
        <v>30</v>
      </c>
      <c r="J14" s="19">
        <v>50</v>
      </c>
      <c r="K14" s="24">
        <v>68.999999999999986</v>
      </c>
      <c r="L14" s="35">
        <v>75</v>
      </c>
      <c r="M14" s="19">
        <v>75</v>
      </c>
      <c r="N14" s="29">
        <v>75</v>
      </c>
      <c r="O14" s="19">
        <v>25</v>
      </c>
      <c r="P14" s="19">
        <v>0</v>
      </c>
      <c r="Q14" s="19">
        <v>15</v>
      </c>
      <c r="R14" s="28">
        <v>13.333333333333336</v>
      </c>
      <c r="S14" s="19">
        <v>0</v>
      </c>
      <c r="T14" s="19">
        <v>100</v>
      </c>
      <c r="U14" s="19">
        <v>25</v>
      </c>
      <c r="V14" s="19">
        <v>45</v>
      </c>
      <c r="W14" s="25">
        <v>42.5</v>
      </c>
      <c r="X14" s="19">
        <v>12.5</v>
      </c>
      <c r="Y14" s="19">
        <v>0</v>
      </c>
      <c r="Z14" s="19">
        <v>30</v>
      </c>
      <c r="AA14" s="28">
        <v>14.166666666666666</v>
      </c>
      <c r="AB14" s="19">
        <v>70</v>
      </c>
      <c r="AC14" s="19">
        <v>60</v>
      </c>
      <c r="AD14" s="26">
        <v>65</v>
      </c>
      <c r="AE14" s="19">
        <v>100</v>
      </c>
      <c r="AF14" s="19">
        <v>50</v>
      </c>
      <c r="AG14" s="28">
        <v>75</v>
      </c>
      <c r="AH14" s="40">
        <v>50.575115023004592</v>
      </c>
      <c r="AI14" s="40">
        <v>11</v>
      </c>
    </row>
    <row r="15" spans="1:35">
      <c r="A15" s="23" t="s">
        <v>154</v>
      </c>
      <c r="B15" s="51">
        <v>26.786759999999997</v>
      </c>
      <c r="C15" s="15" t="s">
        <v>66</v>
      </c>
      <c r="D15" s="15" t="s">
        <v>99</v>
      </c>
      <c r="E15" s="19">
        <v>2018</v>
      </c>
      <c r="F15" s="19">
        <v>100</v>
      </c>
      <c r="G15" s="19">
        <v>90</v>
      </c>
      <c r="H15" s="19">
        <v>100</v>
      </c>
      <c r="I15" s="19">
        <v>45</v>
      </c>
      <c r="J15" s="19">
        <v>0</v>
      </c>
      <c r="K15" s="24">
        <v>66.999999999999986</v>
      </c>
      <c r="L15" s="35">
        <v>50</v>
      </c>
      <c r="M15" s="19">
        <v>0</v>
      </c>
      <c r="N15" s="29">
        <v>25</v>
      </c>
      <c r="O15" s="19">
        <v>62.5</v>
      </c>
      <c r="P15" s="19">
        <v>50</v>
      </c>
      <c r="Q15" s="19">
        <v>45</v>
      </c>
      <c r="R15" s="28">
        <v>52.5</v>
      </c>
      <c r="S15" s="19">
        <v>15</v>
      </c>
      <c r="T15" s="19">
        <v>75</v>
      </c>
      <c r="U15" s="19">
        <v>25</v>
      </c>
      <c r="V15" s="19">
        <v>15</v>
      </c>
      <c r="W15" s="25">
        <v>32.5</v>
      </c>
      <c r="X15" s="19">
        <v>0</v>
      </c>
      <c r="Y15" s="19">
        <v>0</v>
      </c>
      <c r="Z15" s="19">
        <v>20</v>
      </c>
      <c r="AA15" s="28">
        <v>6.666666666666667</v>
      </c>
      <c r="AB15" s="19">
        <v>50</v>
      </c>
      <c r="AC15" s="19">
        <v>20</v>
      </c>
      <c r="AD15" s="26">
        <v>35</v>
      </c>
      <c r="AE15" s="19">
        <v>75</v>
      </c>
      <c r="AF15" s="19">
        <v>0</v>
      </c>
      <c r="AG15" s="28">
        <v>37.5</v>
      </c>
      <c r="AH15" s="40">
        <v>36.601320264052816</v>
      </c>
      <c r="AI15" s="40">
        <v>16</v>
      </c>
    </row>
    <row r="16" spans="1:35">
      <c r="A16" s="243" t="s">
        <v>173</v>
      </c>
      <c r="B16" s="32">
        <v>38.99</v>
      </c>
      <c r="C16" s="15" t="s">
        <v>66</v>
      </c>
      <c r="D16" s="15" t="s">
        <v>99</v>
      </c>
      <c r="E16" s="19">
        <v>2020</v>
      </c>
      <c r="F16" s="19">
        <v>100</v>
      </c>
      <c r="G16" s="19">
        <v>90</v>
      </c>
      <c r="H16" s="19">
        <v>50</v>
      </c>
      <c r="I16" s="19">
        <v>75</v>
      </c>
      <c r="J16" s="19">
        <v>50</v>
      </c>
      <c r="K16" s="24">
        <v>72.999999999999986</v>
      </c>
      <c r="L16" s="35">
        <v>75</v>
      </c>
      <c r="M16" s="19">
        <v>50</v>
      </c>
      <c r="N16" s="29">
        <v>62.5</v>
      </c>
      <c r="O16" s="19">
        <v>37.5</v>
      </c>
      <c r="P16" s="19">
        <v>50</v>
      </c>
      <c r="Q16" s="19">
        <v>15</v>
      </c>
      <c r="R16" s="28">
        <v>34.166666666666671</v>
      </c>
      <c r="S16" s="19">
        <v>15</v>
      </c>
      <c r="T16" s="19">
        <v>100</v>
      </c>
      <c r="U16" s="19">
        <v>75</v>
      </c>
      <c r="V16" s="19">
        <v>60</v>
      </c>
      <c r="W16" s="25">
        <v>62.5</v>
      </c>
      <c r="X16" s="19">
        <v>100</v>
      </c>
      <c r="Y16" s="19">
        <v>0</v>
      </c>
      <c r="Z16" s="19">
        <v>40</v>
      </c>
      <c r="AA16" s="28">
        <v>46.666666666666664</v>
      </c>
      <c r="AB16" s="19">
        <v>90</v>
      </c>
      <c r="AC16" s="19">
        <v>60</v>
      </c>
      <c r="AD16" s="26">
        <v>75</v>
      </c>
      <c r="AE16" s="19">
        <v>100</v>
      </c>
      <c r="AF16" s="19">
        <v>75</v>
      </c>
      <c r="AG16" s="28">
        <v>87.5</v>
      </c>
      <c r="AH16" s="40">
        <v>63.049609921984391</v>
      </c>
      <c r="AI16" s="40">
        <v>6</v>
      </c>
    </row>
    <row r="17" spans="1:35">
      <c r="A17" s="23" t="s">
        <v>2800</v>
      </c>
      <c r="B17" s="32">
        <v>58.566609999999997</v>
      </c>
      <c r="C17" s="15" t="s">
        <v>67</v>
      </c>
      <c r="D17" s="15" t="s">
        <v>97</v>
      </c>
      <c r="E17" s="19">
        <v>2020</v>
      </c>
      <c r="F17" s="19">
        <v>100</v>
      </c>
      <c r="G17" s="19">
        <v>0</v>
      </c>
      <c r="H17" s="19">
        <v>0</v>
      </c>
      <c r="I17" s="19">
        <v>0</v>
      </c>
      <c r="J17" s="19">
        <v>0</v>
      </c>
      <c r="K17" s="24">
        <v>19.999999999999996</v>
      </c>
      <c r="L17" s="35">
        <v>0</v>
      </c>
      <c r="M17" s="19">
        <v>0</v>
      </c>
      <c r="N17" s="29">
        <v>0</v>
      </c>
      <c r="O17" s="19">
        <v>0</v>
      </c>
      <c r="P17" s="19">
        <v>0</v>
      </c>
      <c r="Q17" s="19">
        <v>0</v>
      </c>
      <c r="R17" s="28">
        <v>0</v>
      </c>
      <c r="S17" s="19">
        <v>0</v>
      </c>
      <c r="T17" s="19">
        <v>0</v>
      </c>
      <c r="U17" s="19">
        <v>0</v>
      </c>
      <c r="V17" s="19">
        <v>0</v>
      </c>
      <c r="W17" s="25">
        <v>0</v>
      </c>
      <c r="X17" s="19">
        <v>0</v>
      </c>
      <c r="Y17" s="19">
        <v>0</v>
      </c>
      <c r="Z17" s="19">
        <v>0</v>
      </c>
      <c r="AA17" s="28">
        <v>0</v>
      </c>
      <c r="AB17" s="19">
        <v>0</v>
      </c>
      <c r="AC17" s="19">
        <v>0</v>
      </c>
      <c r="AD17" s="26">
        <v>0</v>
      </c>
      <c r="AE17" s="19">
        <v>0</v>
      </c>
      <c r="AF17" s="19">
        <v>0</v>
      </c>
      <c r="AG17" s="28">
        <v>0</v>
      </c>
      <c r="AH17" s="40">
        <v>2.8605721144228839</v>
      </c>
      <c r="AI17" s="40">
        <v>47</v>
      </c>
    </row>
    <row r="18" spans="1:35">
      <c r="A18" s="243" t="s">
        <v>155</v>
      </c>
      <c r="B18" s="51">
        <v>26.139720000000001</v>
      </c>
      <c r="C18" s="15" t="s">
        <v>66</v>
      </c>
      <c r="D18" s="15" t="s">
        <v>99</v>
      </c>
      <c r="E18" s="19">
        <v>2018</v>
      </c>
      <c r="F18" s="19">
        <v>100</v>
      </c>
      <c r="G18" s="19">
        <v>100</v>
      </c>
      <c r="H18" s="19">
        <v>75</v>
      </c>
      <c r="I18" s="19">
        <v>75</v>
      </c>
      <c r="J18" s="19">
        <v>100</v>
      </c>
      <c r="K18" s="24">
        <v>89.999999999999986</v>
      </c>
      <c r="L18" s="35">
        <v>87.5</v>
      </c>
      <c r="M18" s="19">
        <v>75</v>
      </c>
      <c r="N18" s="29">
        <v>81.25</v>
      </c>
      <c r="O18" s="19">
        <v>62.5</v>
      </c>
      <c r="P18" s="19">
        <v>50</v>
      </c>
      <c r="Q18" s="19">
        <v>30</v>
      </c>
      <c r="R18" s="28">
        <v>47.5</v>
      </c>
      <c r="S18" s="19">
        <v>75</v>
      </c>
      <c r="T18" s="19">
        <v>100</v>
      </c>
      <c r="U18" s="19">
        <v>75</v>
      </c>
      <c r="V18" s="19">
        <v>60</v>
      </c>
      <c r="W18" s="25">
        <v>77.5</v>
      </c>
      <c r="X18" s="19">
        <v>62.5</v>
      </c>
      <c r="Y18" s="19">
        <v>0</v>
      </c>
      <c r="Z18" s="19">
        <v>30</v>
      </c>
      <c r="AA18" s="28">
        <v>30.833333333333336</v>
      </c>
      <c r="AB18" s="19">
        <v>90</v>
      </c>
      <c r="AC18" s="19">
        <v>60</v>
      </c>
      <c r="AD18" s="26">
        <v>75</v>
      </c>
      <c r="AE18" s="19">
        <v>75</v>
      </c>
      <c r="AF18" s="19">
        <v>100</v>
      </c>
      <c r="AG18" s="28">
        <v>87.5</v>
      </c>
      <c r="AH18" s="40">
        <v>69.94448889777955</v>
      </c>
      <c r="AI18" s="40">
        <v>1</v>
      </c>
    </row>
    <row r="19" spans="1:35">
      <c r="A19" s="23" t="s">
        <v>176</v>
      </c>
      <c r="B19" s="32">
        <v>21.49945</v>
      </c>
      <c r="C19" s="15" t="s">
        <v>69</v>
      </c>
      <c r="D19" s="15" t="s">
        <v>98</v>
      </c>
      <c r="E19" s="19">
        <v>2020</v>
      </c>
      <c r="F19" s="19">
        <v>100</v>
      </c>
      <c r="G19" s="19">
        <v>10</v>
      </c>
      <c r="H19" s="19">
        <v>0</v>
      </c>
      <c r="I19" s="19">
        <v>15</v>
      </c>
      <c r="J19" s="19">
        <v>0</v>
      </c>
      <c r="K19" s="24">
        <v>24.999999999999996</v>
      </c>
      <c r="L19" s="35">
        <v>0</v>
      </c>
      <c r="M19" s="19">
        <v>0</v>
      </c>
      <c r="N19" s="29">
        <v>0</v>
      </c>
      <c r="O19" s="19">
        <v>0</v>
      </c>
      <c r="P19" s="19">
        <v>50</v>
      </c>
      <c r="Q19" s="19">
        <v>0</v>
      </c>
      <c r="R19" s="28">
        <v>16.666666666666668</v>
      </c>
      <c r="S19" s="19">
        <v>0</v>
      </c>
      <c r="T19" s="19">
        <v>0</v>
      </c>
      <c r="U19" s="19">
        <v>0</v>
      </c>
      <c r="V19" s="19">
        <v>0</v>
      </c>
      <c r="W19" s="25">
        <v>0</v>
      </c>
      <c r="X19" s="19">
        <v>0</v>
      </c>
      <c r="Y19" s="19">
        <v>0</v>
      </c>
      <c r="Z19" s="19">
        <v>0</v>
      </c>
      <c r="AA19" s="28">
        <v>0</v>
      </c>
      <c r="AB19" s="19">
        <v>10</v>
      </c>
      <c r="AC19" s="19">
        <v>0</v>
      </c>
      <c r="AD19" s="26">
        <v>5</v>
      </c>
      <c r="AE19" s="19">
        <v>25</v>
      </c>
      <c r="AF19" s="19">
        <v>0</v>
      </c>
      <c r="AG19" s="28">
        <v>12.5</v>
      </c>
      <c r="AH19" s="40">
        <v>8.4556911382276443</v>
      </c>
      <c r="AI19" s="40">
        <v>44</v>
      </c>
    </row>
    <row r="20" spans="1:35">
      <c r="A20" s="23" t="s">
        <v>142</v>
      </c>
      <c r="B20" s="51">
        <v>38.280680000000004</v>
      </c>
      <c r="C20" s="15" t="s">
        <v>68</v>
      </c>
      <c r="D20" s="15" t="s">
        <v>97</v>
      </c>
      <c r="E20" s="19">
        <v>2016</v>
      </c>
      <c r="F20" s="19">
        <v>100</v>
      </c>
      <c r="G20" s="19">
        <v>90</v>
      </c>
      <c r="H20" s="19">
        <v>50</v>
      </c>
      <c r="I20" s="19">
        <v>45</v>
      </c>
      <c r="J20" s="19">
        <v>50</v>
      </c>
      <c r="K20" s="24">
        <v>66.999999999999986</v>
      </c>
      <c r="L20" s="35">
        <v>0</v>
      </c>
      <c r="M20" s="19">
        <v>25</v>
      </c>
      <c r="N20" s="29">
        <v>12.5</v>
      </c>
      <c r="O20" s="19">
        <v>0</v>
      </c>
      <c r="P20" s="19">
        <v>50</v>
      </c>
      <c r="Q20" s="19">
        <v>0</v>
      </c>
      <c r="R20" s="28">
        <v>16.666666666666668</v>
      </c>
      <c r="S20" s="19">
        <v>0</v>
      </c>
      <c r="T20" s="19">
        <v>75</v>
      </c>
      <c r="U20" s="19">
        <v>0</v>
      </c>
      <c r="V20" s="19">
        <v>30</v>
      </c>
      <c r="W20" s="25">
        <v>26.25</v>
      </c>
      <c r="X20" s="19">
        <v>12.5</v>
      </c>
      <c r="Y20" s="19">
        <v>0</v>
      </c>
      <c r="Z20" s="19">
        <v>10</v>
      </c>
      <c r="AA20" s="28">
        <v>7.5000000000000009</v>
      </c>
      <c r="AB20" s="19">
        <v>70</v>
      </c>
      <c r="AC20" s="19">
        <v>20</v>
      </c>
      <c r="AD20" s="26">
        <v>45</v>
      </c>
      <c r="AE20" s="19">
        <v>25</v>
      </c>
      <c r="AF20" s="19">
        <v>0</v>
      </c>
      <c r="AG20" s="28">
        <v>12.5</v>
      </c>
      <c r="AH20" s="40">
        <v>26.781856371274255</v>
      </c>
      <c r="AI20" s="40">
        <v>25</v>
      </c>
    </row>
    <row r="21" spans="1:35" s="44" customFormat="1">
      <c r="A21" s="23" t="s">
        <v>143</v>
      </c>
      <c r="B21" s="287">
        <v>54.772129999999997</v>
      </c>
      <c r="C21" s="15" t="s">
        <v>70</v>
      </c>
      <c r="D21" s="15" t="s">
        <v>97</v>
      </c>
      <c r="E21" s="19">
        <v>2016</v>
      </c>
      <c r="F21" s="19">
        <v>100</v>
      </c>
      <c r="G21" s="19">
        <v>70</v>
      </c>
      <c r="H21" s="19">
        <v>25</v>
      </c>
      <c r="I21" s="19">
        <v>30</v>
      </c>
      <c r="J21" s="19">
        <v>25</v>
      </c>
      <c r="K21" s="24">
        <v>49.999999999999993</v>
      </c>
      <c r="L21" s="35">
        <v>12.5</v>
      </c>
      <c r="M21" s="19">
        <v>25</v>
      </c>
      <c r="N21" s="29">
        <v>18.75</v>
      </c>
      <c r="O21" s="19">
        <v>0</v>
      </c>
      <c r="P21" s="19">
        <v>50</v>
      </c>
      <c r="Q21" s="19">
        <v>0</v>
      </c>
      <c r="R21" s="28">
        <v>16.666666666666668</v>
      </c>
      <c r="S21" s="19">
        <v>0</v>
      </c>
      <c r="T21" s="19">
        <v>75</v>
      </c>
      <c r="U21" s="19">
        <v>0</v>
      </c>
      <c r="V21" s="19">
        <v>30</v>
      </c>
      <c r="W21" s="25">
        <v>26.25</v>
      </c>
      <c r="X21" s="19">
        <v>0</v>
      </c>
      <c r="Y21" s="19">
        <v>0</v>
      </c>
      <c r="Z21" s="19">
        <v>10</v>
      </c>
      <c r="AA21" s="28">
        <v>3.3333333333333335</v>
      </c>
      <c r="AB21" s="19">
        <v>60</v>
      </c>
      <c r="AC21" s="19">
        <v>30</v>
      </c>
      <c r="AD21" s="26">
        <v>45.000000000000007</v>
      </c>
      <c r="AE21" s="19">
        <v>75</v>
      </c>
      <c r="AF21" s="19">
        <v>0</v>
      </c>
      <c r="AG21" s="28">
        <v>37.5</v>
      </c>
      <c r="AH21" s="40">
        <v>28.21864372874575</v>
      </c>
      <c r="AI21" s="40">
        <v>24</v>
      </c>
    </row>
    <row r="22" spans="1:35">
      <c r="A22" s="23" t="s">
        <v>156</v>
      </c>
      <c r="B22" s="51">
        <v>19.340310000000002</v>
      </c>
      <c r="C22" s="15" t="s">
        <v>68</v>
      </c>
      <c r="D22" s="15" t="s">
        <v>97</v>
      </c>
      <c r="E22" s="19">
        <v>2018</v>
      </c>
      <c r="F22" s="19">
        <v>100</v>
      </c>
      <c r="G22" s="19">
        <v>60</v>
      </c>
      <c r="H22" s="19">
        <v>25</v>
      </c>
      <c r="I22" s="19">
        <v>30</v>
      </c>
      <c r="J22" s="19">
        <v>0</v>
      </c>
      <c r="K22" s="24">
        <v>42.999999999999986</v>
      </c>
      <c r="L22" s="35">
        <v>0</v>
      </c>
      <c r="M22" s="19">
        <v>0</v>
      </c>
      <c r="N22" s="29">
        <v>0</v>
      </c>
      <c r="O22" s="19">
        <v>0</v>
      </c>
      <c r="P22" s="19">
        <v>50</v>
      </c>
      <c r="Q22" s="19">
        <v>15</v>
      </c>
      <c r="R22" s="28">
        <v>21.666666666666668</v>
      </c>
      <c r="S22" s="19">
        <v>0</v>
      </c>
      <c r="T22" s="19">
        <v>0</v>
      </c>
      <c r="U22" s="19">
        <v>0</v>
      </c>
      <c r="V22" s="19">
        <v>0</v>
      </c>
      <c r="W22" s="25">
        <v>0</v>
      </c>
      <c r="X22" s="19">
        <v>0</v>
      </c>
      <c r="Y22" s="19">
        <v>0</v>
      </c>
      <c r="Z22" s="19">
        <v>20</v>
      </c>
      <c r="AA22" s="28">
        <v>6.666666666666667</v>
      </c>
      <c r="AB22" s="19">
        <v>10</v>
      </c>
      <c r="AC22" s="19">
        <v>0</v>
      </c>
      <c r="AD22" s="26">
        <v>5</v>
      </c>
      <c r="AE22" s="19">
        <v>0</v>
      </c>
      <c r="AF22" s="19">
        <v>25</v>
      </c>
      <c r="AG22" s="28">
        <v>12.5</v>
      </c>
      <c r="AH22" s="40">
        <v>12.69653930786157</v>
      </c>
      <c r="AI22" s="40">
        <v>38</v>
      </c>
    </row>
    <row r="23" spans="1:35">
      <c r="A23" s="243" t="s">
        <v>118</v>
      </c>
      <c r="B23" s="51">
        <v>38.366730000000004</v>
      </c>
      <c r="C23" s="15" t="s">
        <v>66</v>
      </c>
      <c r="D23" s="15" t="s">
        <v>99</v>
      </c>
      <c r="E23" s="19">
        <v>2016</v>
      </c>
      <c r="F23" s="19">
        <v>100</v>
      </c>
      <c r="G23" s="19">
        <v>90</v>
      </c>
      <c r="H23" s="19">
        <v>100</v>
      </c>
      <c r="I23" s="19">
        <v>100</v>
      </c>
      <c r="J23" s="19">
        <v>100</v>
      </c>
      <c r="K23" s="24">
        <v>97.999999999999972</v>
      </c>
      <c r="L23" s="35">
        <v>100</v>
      </c>
      <c r="M23" s="19">
        <v>75</v>
      </c>
      <c r="N23" s="29">
        <v>87.5</v>
      </c>
      <c r="O23" s="19">
        <v>87.5</v>
      </c>
      <c r="P23" s="19">
        <v>50</v>
      </c>
      <c r="Q23" s="19">
        <v>30</v>
      </c>
      <c r="R23" s="28">
        <v>55.833333333333329</v>
      </c>
      <c r="S23" s="19">
        <v>60</v>
      </c>
      <c r="T23" s="19">
        <v>100</v>
      </c>
      <c r="U23" s="19">
        <v>75</v>
      </c>
      <c r="V23" s="19">
        <v>75</v>
      </c>
      <c r="W23" s="25">
        <v>77.500000000000014</v>
      </c>
      <c r="X23" s="19">
        <v>25</v>
      </c>
      <c r="Y23" s="19">
        <v>0</v>
      </c>
      <c r="Z23" s="19">
        <v>50</v>
      </c>
      <c r="AA23" s="28">
        <v>25</v>
      </c>
      <c r="AB23" s="19">
        <v>90</v>
      </c>
      <c r="AC23" s="19">
        <v>60</v>
      </c>
      <c r="AD23" s="26">
        <v>75</v>
      </c>
      <c r="AE23" s="19">
        <v>100</v>
      </c>
      <c r="AF23" s="109">
        <v>31.25</v>
      </c>
      <c r="AG23" s="28">
        <v>65.625</v>
      </c>
      <c r="AH23" s="40">
        <v>69.214092818563699</v>
      </c>
      <c r="AI23" s="40">
        <v>2</v>
      </c>
    </row>
    <row r="24" spans="1:35">
      <c r="A24" s="23" t="s">
        <v>119</v>
      </c>
      <c r="B24" s="51">
        <v>32.912059999999997</v>
      </c>
      <c r="C24" s="15" t="s">
        <v>71</v>
      </c>
      <c r="D24" s="15" t="s">
        <v>98</v>
      </c>
      <c r="E24" s="19">
        <v>2018</v>
      </c>
      <c r="F24" s="19">
        <v>100</v>
      </c>
      <c r="G24" s="19">
        <v>50</v>
      </c>
      <c r="H24" s="19">
        <v>25</v>
      </c>
      <c r="I24" s="19">
        <v>15</v>
      </c>
      <c r="J24" s="19">
        <v>0</v>
      </c>
      <c r="K24" s="24">
        <v>38</v>
      </c>
      <c r="L24" s="35">
        <v>12.5</v>
      </c>
      <c r="M24" s="19">
        <v>0</v>
      </c>
      <c r="N24" s="29">
        <v>6.25</v>
      </c>
      <c r="O24" s="19">
        <v>12.5</v>
      </c>
      <c r="P24" s="19">
        <v>50</v>
      </c>
      <c r="Q24" s="19">
        <v>0</v>
      </c>
      <c r="R24" s="28">
        <v>20.833333333333336</v>
      </c>
      <c r="S24" s="19">
        <v>0</v>
      </c>
      <c r="T24" s="19">
        <v>0</v>
      </c>
      <c r="U24" s="19">
        <v>0</v>
      </c>
      <c r="V24" s="19">
        <v>0</v>
      </c>
      <c r="W24" s="25">
        <v>0</v>
      </c>
      <c r="X24" s="19">
        <v>0</v>
      </c>
      <c r="Y24" s="19">
        <v>0</v>
      </c>
      <c r="Z24" s="19">
        <v>0</v>
      </c>
      <c r="AA24" s="28">
        <v>0</v>
      </c>
      <c r="AB24" s="19">
        <v>0</v>
      </c>
      <c r="AC24" s="19">
        <v>0</v>
      </c>
      <c r="AD24" s="26">
        <v>0</v>
      </c>
      <c r="AE24" s="19">
        <v>0</v>
      </c>
      <c r="AF24" s="19">
        <v>0</v>
      </c>
      <c r="AG24" s="28">
        <v>0</v>
      </c>
      <c r="AH24" s="40">
        <v>9.303360672134426</v>
      </c>
      <c r="AI24" s="40">
        <v>42</v>
      </c>
    </row>
    <row r="25" spans="1:35">
      <c r="A25" s="369" t="s">
        <v>144</v>
      </c>
      <c r="B25" s="51">
        <v>225.29520000000002</v>
      </c>
      <c r="C25" s="15" t="s">
        <v>66</v>
      </c>
      <c r="D25" s="15" t="s">
        <v>99</v>
      </c>
      <c r="E25" s="19">
        <v>2016</v>
      </c>
      <c r="F25" s="19">
        <v>100</v>
      </c>
      <c r="G25" s="19">
        <v>90</v>
      </c>
      <c r="H25" s="19">
        <v>75</v>
      </c>
      <c r="I25" s="19">
        <v>100</v>
      </c>
      <c r="J25" s="19">
        <v>100</v>
      </c>
      <c r="K25" s="24">
        <v>92.999999999999972</v>
      </c>
      <c r="L25" s="35">
        <v>75</v>
      </c>
      <c r="M25" s="19">
        <v>100</v>
      </c>
      <c r="N25" s="29">
        <v>87.5</v>
      </c>
      <c r="O25" s="19">
        <v>25</v>
      </c>
      <c r="P25" s="19">
        <v>100</v>
      </c>
      <c r="Q25" s="19">
        <v>30</v>
      </c>
      <c r="R25" s="28">
        <v>51.666666666666671</v>
      </c>
      <c r="S25" s="19">
        <v>30</v>
      </c>
      <c r="T25" s="19">
        <v>100</v>
      </c>
      <c r="U25" s="19">
        <v>100</v>
      </c>
      <c r="V25" s="19">
        <v>60</v>
      </c>
      <c r="W25" s="25">
        <v>72.5</v>
      </c>
      <c r="X25" s="19">
        <v>50</v>
      </c>
      <c r="Y25" s="19">
        <v>0</v>
      </c>
      <c r="Z25" s="19">
        <v>50</v>
      </c>
      <c r="AA25" s="28">
        <v>33.333333333333336</v>
      </c>
      <c r="AB25" s="19">
        <v>90</v>
      </c>
      <c r="AC25" s="19">
        <v>60</v>
      </c>
      <c r="AD25" s="26">
        <v>75</v>
      </c>
      <c r="AE25" s="19">
        <v>100</v>
      </c>
      <c r="AF25" s="19">
        <v>25</v>
      </c>
      <c r="AG25" s="28">
        <v>62.5</v>
      </c>
      <c r="AH25" s="40">
        <v>67.933586717343459</v>
      </c>
      <c r="AI25" s="40">
        <v>4</v>
      </c>
    </row>
    <row r="26" spans="1:35">
      <c r="A26" s="23" t="s">
        <v>145</v>
      </c>
      <c r="B26" s="51">
        <v>73.72563000000001</v>
      </c>
      <c r="C26" s="15" t="s">
        <v>68</v>
      </c>
      <c r="D26" s="15" t="s">
        <v>97</v>
      </c>
      <c r="E26" s="19">
        <v>2016</v>
      </c>
      <c r="F26" s="19">
        <v>100</v>
      </c>
      <c r="G26" s="19">
        <v>40</v>
      </c>
      <c r="H26" s="19">
        <v>25</v>
      </c>
      <c r="I26" s="19">
        <v>0</v>
      </c>
      <c r="J26" s="19">
        <v>0</v>
      </c>
      <c r="K26" s="24">
        <v>32.999999999999993</v>
      </c>
      <c r="L26" s="35">
        <v>12.5</v>
      </c>
      <c r="M26" s="19">
        <v>0</v>
      </c>
      <c r="N26" s="29">
        <v>6.25</v>
      </c>
      <c r="O26" s="19">
        <v>0</v>
      </c>
      <c r="P26" s="19">
        <v>0</v>
      </c>
      <c r="Q26" s="19">
        <v>0</v>
      </c>
      <c r="R26" s="28">
        <v>0</v>
      </c>
      <c r="S26" s="19">
        <v>0</v>
      </c>
      <c r="T26" s="19">
        <v>0</v>
      </c>
      <c r="U26" s="19">
        <v>0</v>
      </c>
      <c r="V26" s="19">
        <v>0</v>
      </c>
      <c r="W26" s="25">
        <v>0</v>
      </c>
      <c r="X26" s="19">
        <v>0</v>
      </c>
      <c r="Y26" s="19">
        <v>0</v>
      </c>
      <c r="Z26" s="19">
        <v>0</v>
      </c>
      <c r="AA26" s="28">
        <v>0</v>
      </c>
      <c r="AB26" s="19">
        <v>0</v>
      </c>
      <c r="AC26" s="19">
        <v>0</v>
      </c>
      <c r="AD26" s="26">
        <v>0</v>
      </c>
      <c r="AE26" s="19">
        <v>0</v>
      </c>
      <c r="AF26" s="19">
        <v>0</v>
      </c>
      <c r="AG26" s="28">
        <v>0</v>
      </c>
      <c r="AH26" s="40">
        <v>5.6126225245049</v>
      </c>
      <c r="AI26" s="40">
        <v>45</v>
      </c>
    </row>
    <row r="27" spans="1:35">
      <c r="A27" s="23" t="s">
        <v>157</v>
      </c>
      <c r="B27" s="51">
        <v>24.401799999999998</v>
      </c>
      <c r="C27" s="15" t="s">
        <v>68</v>
      </c>
      <c r="D27" s="15" t="s">
        <v>97</v>
      </c>
      <c r="E27" s="19">
        <v>2018</v>
      </c>
      <c r="F27" s="19">
        <v>100</v>
      </c>
      <c r="G27" s="19">
        <v>70</v>
      </c>
      <c r="H27" s="19">
        <v>0</v>
      </c>
      <c r="I27" s="19">
        <v>0</v>
      </c>
      <c r="J27" s="19">
        <v>0</v>
      </c>
      <c r="K27" s="24">
        <v>34</v>
      </c>
      <c r="L27" s="35">
        <v>50</v>
      </c>
      <c r="M27" s="19">
        <v>0</v>
      </c>
      <c r="N27" s="29">
        <v>25</v>
      </c>
      <c r="O27" s="19">
        <v>12.5</v>
      </c>
      <c r="P27" s="19">
        <v>0</v>
      </c>
      <c r="Q27" s="19">
        <v>0</v>
      </c>
      <c r="R27" s="28">
        <v>4.166666666666667</v>
      </c>
      <c r="S27" s="19">
        <v>0</v>
      </c>
      <c r="T27" s="19">
        <v>25</v>
      </c>
      <c r="U27" s="19">
        <v>0</v>
      </c>
      <c r="V27" s="19">
        <v>15</v>
      </c>
      <c r="W27" s="25">
        <v>10</v>
      </c>
      <c r="X27" s="19">
        <v>0</v>
      </c>
      <c r="Y27" s="19">
        <v>0</v>
      </c>
      <c r="Z27" s="19">
        <v>0</v>
      </c>
      <c r="AA27" s="28">
        <v>0</v>
      </c>
      <c r="AB27" s="19">
        <v>0</v>
      </c>
      <c r="AC27" s="19">
        <v>0</v>
      </c>
      <c r="AD27" s="26">
        <v>0</v>
      </c>
      <c r="AE27" s="19">
        <v>0</v>
      </c>
      <c r="AF27" s="19">
        <v>0</v>
      </c>
      <c r="AG27" s="28">
        <v>0</v>
      </c>
      <c r="AH27" s="40">
        <v>10.457091418283657</v>
      </c>
      <c r="AI27" s="40">
        <v>40</v>
      </c>
    </row>
    <row r="28" spans="1:35">
      <c r="A28" s="23" t="s">
        <v>158</v>
      </c>
      <c r="B28" s="51">
        <v>31.208659999999998</v>
      </c>
      <c r="C28" s="15" t="s">
        <v>66</v>
      </c>
      <c r="D28" s="15" t="s">
        <v>99</v>
      </c>
      <c r="E28" s="19">
        <v>2018</v>
      </c>
      <c r="F28" s="19">
        <v>100</v>
      </c>
      <c r="G28" s="19">
        <v>60</v>
      </c>
      <c r="H28" s="19">
        <v>0</v>
      </c>
      <c r="I28" s="19">
        <v>30</v>
      </c>
      <c r="J28" s="19">
        <v>25</v>
      </c>
      <c r="K28" s="24">
        <v>42.999999999999986</v>
      </c>
      <c r="L28" s="35">
        <v>37.5</v>
      </c>
      <c r="M28" s="19">
        <v>0</v>
      </c>
      <c r="N28" s="29">
        <v>18.75</v>
      </c>
      <c r="O28" s="19">
        <v>12.5</v>
      </c>
      <c r="P28" s="19">
        <v>50</v>
      </c>
      <c r="Q28" s="19">
        <v>0</v>
      </c>
      <c r="R28" s="28">
        <v>20.833333333333336</v>
      </c>
      <c r="S28" s="19">
        <v>0</v>
      </c>
      <c r="T28" s="19">
        <v>75</v>
      </c>
      <c r="U28" s="19">
        <v>0</v>
      </c>
      <c r="V28" s="19">
        <v>30</v>
      </c>
      <c r="W28" s="25">
        <v>26.25</v>
      </c>
      <c r="X28" s="19">
        <v>12.5</v>
      </c>
      <c r="Y28" s="19">
        <v>0</v>
      </c>
      <c r="Z28" s="19">
        <v>0</v>
      </c>
      <c r="AA28" s="28">
        <v>4.166666666666667</v>
      </c>
      <c r="AB28" s="19">
        <v>10</v>
      </c>
      <c r="AC28" s="19">
        <v>20</v>
      </c>
      <c r="AD28" s="26">
        <v>15.000000000000002</v>
      </c>
      <c r="AE28" s="19">
        <v>12.5</v>
      </c>
      <c r="AF28" s="19">
        <v>0</v>
      </c>
      <c r="AG28" s="28">
        <v>6.25</v>
      </c>
      <c r="AH28" s="40">
        <v>19.18333666733346</v>
      </c>
      <c r="AI28" s="40">
        <v>29</v>
      </c>
    </row>
    <row r="29" spans="1:35">
      <c r="A29" s="23" t="s">
        <v>159</v>
      </c>
      <c r="B29" s="51">
        <v>18.419150000000002</v>
      </c>
      <c r="C29" s="15" t="s">
        <v>70</v>
      </c>
      <c r="D29" s="15" t="s">
        <v>97</v>
      </c>
      <c r="E29" s="19">
        <v>2018</v>
      </c>
      <c r="F29" s="19">
        <v>100</v>
      </c>
      <c r="G29" s="19">
        <v>0</v>
      </c>
      <c r="H29" s="19">
        <v>0</v>
      </c>
      <c r="I29" s="19">
        <v>0</v>
      </c>
      <c r="J29" s="19">
        <v>0</v>
      </c>
      <c r="K29" s="24">
        <v>19.999999999999996</v>
      </c>
      <c r="L29" s="35">
        <v>0</v>
      </c>
      <c r="M29" s="19">
        <v>0</v>
      </c>
      <c r="N29" s="29">
        <v>0</v>
      </c>
      <c r="O29" s="19">
        <v>0</v>
      </c>
      <c r="P29" s="19">
        <v>0</v>
      </c>
      <c r="Q29" s="19">
        <v>0</v>
      </c>
      <c r="R29" s="28">
        <v>0</v>
      </c>
      <c r="S29" s="19">
        <v>0</v>
      </c>
      <c r="T29" s="19">
        <v>0</v>
      </c>
      <c r="U29" s="19">
        <v>0</v>
      </c>
      <c r="V29" s="19">
        <v>0</v>
      </c>
      <c r="W29" s="25">
        <v>0</v>
      </c>
      <c r="X29" s="19">
        <v>0</v>
      </c>
      <c r="Y29" s="19">
        <v>0</v>
      </c>
      <c r="Z29" s="19">
        <v>0</v>
      </c>
      <c r="AA29" s="28">
        <v>0</v>
      </c>
      <c r="AB29" s="19">
        <v>0</v>
      </c>
      <c r="AC29" s="19">
        <v>0</v>
      </c>
      <c r="AD29" s="26">
        <v>0</v>
      </c>
      <c r="AE29" s="19">
        <v>0</v>
      </c>
      <c r="AF29" s="19">
        <v>0</v>
      </c>
      <c r="AG29" s="28">
        <v>0</v>
      </c>
      <c r="AH29" s="40">
        <v>2.8605721144228839</v>
      </c>
      <c r="AI29" s="40">
        <v>47</v>
      </c>
    </row>
    <row r="30" spans="1:35">
      <c r="A30" s="23" t="s">
        <v>160</v>
      </c>
      <c r="B30" s="51">
        <v>22.272470000000002</v>
      </c>
      <c r="C30" s="15" t="s">
        <v>66</v>
      </c>
      <c r="D30" s="15" t="s">
        <v>99</v>
      </c>
      <c r="E30" s="19">
        <v>2018</v>
      </c>
      <c r="F30" s="19">
        <v>100</v>
      </c>
      <c r="G30" s="19">
        <v>0</v>
      </c>
      <c r="H30" s="19">
        <v>0</v>
      </c>
      <c r="I30" s="19">
        <v>0</v>
      </c>
      <c r="J30" s="19">
        <v>25</v>
      </c>
      <c r="K30" s="24">
        <v>24.999999999999996</v>
      </c>
      <c r="L30" s="35">
        <v>50</v>
      </c>
      <c r="M30" s="19">
        <v>0</v>
      </c>
      <c r="N30" s="29">
        <v>25</v>
      </c>
      <c r="O30" s="19">
        <v>12.5</v>
      </c>
      <c r="P30" s="19">
        <v>0</v>
      </c>
      <c r="Q30" s="19">
        <v>15</v>
      </c>
      <c r="R30" s="28">
        <v>9.1666666666666679</v>
      </c>
      <c r="S30" s="19">
        <v>0</v>
      </c>
      <c r="T30" s="19">
        <v>0</v>
      </c>
      <c r="U30" s="19">
        <v>0</v>
      </c>
      <c r="V30" s="19">
        <v>0</v>
      </c>
      <c r="W30" s="25">
        <v>0</v>
      </c>
      <c r="X30" s="19">
        <v>0</v>
      </c>
      <c r="Y30" s="19">
        <v>0</v>
      </c>
      <c r="Z30" s="19">
        <v>0</v>
      </c>
      <c r="AA30" s="28">
        <v>0</v>
      </c>
      <c r="AB30" s="19">
        <v>10</v>
      </c>
      <c r="AC30" s="19">
        <v>0</v>
      </c>
      <c r="AD30" s="26">
        <v>5</v>
      </c>
      <c r="AE30" s="19">
        <v>0</v>
      </c>
      <c r="AF30" s="19">
        <v>0</v>
      </c>
      <c r="AG30" s="28">
        <v>0</v>
      </c>
      <c r="AH30" s="40">
        <v>9.1698339667933588</v>
      </c>
      <c r="AI30" s="40">
        <v>42</v>
      </c>
    </row>
    <row r="31" spans="1:35">
      <c r="A31" s="23" t="s">
        <v>161</v>
      </c>
      <c r="B31" s="51">
        <v>50.554089999999995</v>
      </c>
      <c r="C31" s="15" t="s">
        <v>66</v>
      </c>
      <c r="D31" s="15" t="s">
        <v>99</v>
      </c>
      <c r="E31" s="19">
        <v>2018</v>
      </c>
      <c r="F31" s="19">
        <v>100</v>
      </c>
      <c r="G31" s="19">
        <v>80</v>
      </c>
      <c r="H31" s="19">
        <v>75</v>
      </c>
      <c r="I31" s="19">
        <v>45</v>
      </c>
      <c r="J31" s="19">
        <v>50</v>
      </c>
      <c r="K31" s="24">
        <v>69.999999999999972</v>
      </c>
      <c r="L31" s="35">
        <v>37.5</v>
      </c>
      <c r="M31" s="19">
        <v>75</v>
      </c>
      <c r="N31" s="29">
        <v>56.25</v>
      </c>
      <c r="O31" s="19">
        <v>12.5</v>
      </c>
      <c r="P31" s="19">
        <v>50</v>
      </c>
      <c r="Q31" s="19">
        <v>0</v>
      </c>
      <c r="R31" s="28">
        <v>20.833333333333336</v>
      </c>
      <c r="S31" s="19">
        <v>0</v>
      </c>
      <c r="T31" s="19">
        <v>75</v>
      </c>
      <c r="U31" s="19">
        <v>50</v>
      </c>
      <c r="V31" s="19">
        <v>30</v>
      </c>
      <c r="W31" s="25">
        <v>38.75</v>
      </c>
      <c r="X31" s="19">
        <v>12.5</v>
      </c>
      <c r="Y31" s="19">
        <v>0</v>
      </c>
      <c r="Z31" s="19">
        <v>30</v>
      </c>
      <c r="AA31" s="28">
        <v>14.166666666666666</v>
      </c>
      <c r="AB31" s="19">
        <v>70</v>
      </c>
      <c r="AC31" s="19">
        <v>40</v>
      </c>
      <c r="AD31" s="26">
        <v>55</v>
      </c>
      <c r="AE31" s="19">
        <v>62.5</v>
      </c>
      <c r="AF31" s="19">
        <v>0</v>
      </c>
      <c r="AG31" s="28">
        <v>31.25</v>
      </c>
      <c r="AH31" s="40">
        <v>40.898679735947177</v>
      </c>
      <c r="AI31" s="40">
        <v>15</v>
      </c>
    </row>
    <row r="32" spans="1:35">
      <c r="A32" s="243" t="s">
        <v>146</v>
      </c>
      <c r="B32" s="51">
        <v>731.55732</v>
      </c>
      <c r="C32" s="15" t="s">
        <v>66</v>
      </c>
      <c r="D32" s="15" t="s">
        <v>99</v>
      </c>
      <c r="E32" s="19">
        <v>2016</v>
      </c>
      <c r="F32" s="19">
        <v>100</v>
      </c>
      <c r="G32" s="19">
        <v>90</v>
      </c>
      <c r="H32" s="19">
        <v>75</v>
      </c>
      <c r="I32" s="19">
        <v>60</v>
      </c>
      <c r="J32" s="19">
        <v>50</v>
      </c>
      <c r="K32" s="24">
        <v>74.999999999999972</v>
      </c>
      <c r="L32" s="35">
        <v>62.5</v>
      </c>
      <c r="M32" s="19">
        <v>100</v>
      </c>
      <c r="N32" s="29">
        <v>81.25</v>
      </c>
      <c r="O32" s="19">
        <v>37.5</v>
      </c>
      <c r="P32" s="19">
        <v>100</v>
      </c>
      <c r="Q32" s="19">
        <v>30</v>
      </c>
      <c r="R32" s="28">
        <v>55.833333333333336</v>
      </c>
      <c r="S32" s="19">
        <v>15</v>
      </c>
      <c r="T32" s="19">
        <v>100</v>
      </c>
      <c r="U32" s="19">
        <v>0</v>
      </c>
      <c r="V32" s="19">
        <v>30</v>
      </c>
      <c r="W32" s="25">
        <v>36.25</v>
      </c>
      <c r="X32" s="19">
        <v>50</v>
      </c>
      <c r="Y32" s="19">
        <v>0</v>
      </c>
      <c r="Z32" s="19">
        <v>90</v>
      </c>
      <c r="AA32" s="28">
        <v>46.666666666666671</v>
      </c>
      <c r="AB32" s="19">
        <v>70</v>
      </c>
      <c r="AC32" s="19">
        <v>60</v>
      </c>
      <c r="AD32" s="26">
        <v>65</v>
      </c>
      <c r="AE32" s="19">
        <v>100</v>
      </c>
      <c r="AF32" s="19">
        <v>12.5</v>
      </c>
      <c r="AG32" s="28">
        <v>56.25</v>
      </c>
      <c r="AH32" s="40">
        <v>59.467393478695733</v>
      </c>
      <c r="AI32" s="40">
        <v>7</v>
      </c>
    </row>
    <row r="33" spans="1:35">
      <c r="A33" s="23" t="s">
        <v>147</v>
      </c>
      <c r="B33" s="51">
        <v>31.441759999999999</v>
      </c>
      <c r="C33" s="15" t="s">
        <v>68</v>
      </c>
      <c r="D33" s="15" t="s">
        <v>97</v>
      </c>
      <c r="E33" s="19">
        <v>2016</v>
      </c>
      <c r="F33" s="19">
        <v>100</v>
      </c>
      <c r="G33" s="19">
        <v>60</v>
      </c>
      <c r="H33" s="19">
        <v>50</v>
      </c>
      <c r="I33" s="19">
        <v>15</v>
      </c>
      <c r="J33" s="19">
        <v>25</v>
      </c>
      <c r="K33" s="24">
        <v>49.999999999999993</v>
      </c>
      <c r="L33" s="35">
        <v>0</v>
      </c>
      <c r="M33" s="19">
        <v>0</v>
      </c>
      <c r="N33" s="29">
        <v>0</v>
      </c>
      <c r="O33" s="19">
        <v>12.5</v>
      </c>
      <c r="P33" s="19">
        <v>50</v>
      </c>
      <c r="Q33" s="19">
        <v>0</v>
      </c>
      <c r="R33" s="28">
        <v>20.833333333333336</v>
      </c>
      <c r="S33" s="19">
        <v>0</v>
      </c>
      <c r="T33" s="19">
        <v>75</v>
      </c>
      <c r="U33" s="19">
        <v>0</v>
      </c>
      <c r="V33" s="19">
        <v>30</v>
      </c>
      <c r="W33" s="25">
        <v>26.25</v>
      </c>
      <c r="X33" s="19">
        <v>12.5</v>
      </c>
      <c r="Y33" s="19">
        <v>0</v>
      </c>
      <c r="Z33" s="19">
        <v>0</v>
      </c>
      <c r="AA33" s="28">
        <v>4.166666666666667</v>
      </c>
      <c r="AB33" s="19">
        <v>10</v>
      </c>
      <c r="AC33" s="19">
        <v>0</v>
      </c>
      <c r="AD33" s="26">
        <v>5</v>
      </c>
      <c r="AE33" s="19">
        <v>37.5</v>
      </c>
      <c r="AF33" s="19">
        <v>0</v>
      </c>
      <c r="AG33" s="28">
        <v>18.75</v>
      </c>
      <c r="AH33" s="40">
        <v>17.863572714542904</v>
      </c>
      <c r="AI33" s="40">
        <v>30</v>
      </c>
    </row>
    <row r="34" spans="1:35">
      <c r="A34" s="23" t="s">
        <v>162</v>
      </c>
      <c r="B34" s="51">
        <v>52.738309999999998</v>
      </c>
      <c r="C34" s="15" t="s">
        <v>68</v>
      </c>
      <c r="D34" s="15" t="s">
        <v>97</v>
      </c>
      <c r="E34" s="19">
        <v>2018</v>
      </c>
      <c r="F34" s="19">
        <v>100</v>
      </c>
      <c r="G34" s="19">
        <v>80</v>
      </c>
      <c r="H34" s="19">
        <v>25</v>
      </c>
      <c r="I34" s="19">
        <v>15</v>
      </c>
      <c r="J34" s="19">
        <v>0</v>
      </c>
      <c r="K34" s="24">
        <v>43.999999999999993</v>
      </c>
      <c r="L34" s="35">
        <v>37.5</v>
      </c>
      <c r="M34" s="19">
        <v>25</v>
      </c>
      <c r="N34" s="29">
        <v>31.25</v>
      </c>
      <c r="O34" s="19">
        <v>12.5</v>
      </c>
      <c r="P34" s="19">
        <v>0</v>
      </c>
      <c r="Q34" s="19">
        <v>15</v>
      </c>
      <c r="R34" s="28">
        <v>9.1666666666666679</v>
      </c>
      <c r="S34" s="19">
        <v>15</v>
      </c>
      <c r="T34" s="19">
        <v>25</v>
      </c>
      <c r="U34" s="19">
        <v>0</v>
      </c>
      <c r="V34" s="19">
        <v>30</v>
      </c>
      <c r="W34" s="25">
        <v>17.500000000000004</v>
      </c>
      <c r="X34" s="19">
        <v>0</v>
      </c>
      <c r="Y34" s="19">
        <v>0</v>
      </c>
      <c r="Z34" s="19">
        <v>10</v>
      </c>
      <c r="AA34" s="28">
        <v>3.3333333333333335</v>
      </c>
      <c r="AB34" s="19">
        <v>50</v>
      </c>
      <c r="AC34" s="19">
        <v>20</v>
      </c>
      <c r="AD34" s="26">
        <v>35</v>
      </c>
      <c r="AE34" s="19">
        <v>37.5</v>
      </c>
      <c r="AF34" s="19">
        <v>0</v>
      </c>
      <c r="AG34" s="28">
        <v>18.75</v>
      </c>
      <c r="AH34" s="40">
        <v>22.718543708741752</v>
      </c>
      <c r="AI34" s="40">
        <v>28</v>
      </c>
    </row>
    <row r="35" spans="1:35">
      <c r="A35" s="243" t="s">
        <v>163</v>
      </c>
      <c r="B35" s="51">
        <v>26.963819999999998</v>
      </c>
      <c r="C35" s="15" t="s">
        <v>120</v>
      </c>
      <c r="D35" s="15" t="s">
        <v>98</v>
      </c>
      <c r="E35" s="19">
        <v>2018</v>
      </c>
      <c r="F35" s="19">
        <v>100</v>
      </c>
      <c r="G35" s="19">
        <v>100</v>
      </c>
      <c r="H35" s="19">
        <v>50</v>
      </c>
      <c r="I35" s="19">
        <v>60</v>
      </c>
      <c r="J35" s="19">
        <v>50</v>
      </c>
      <c r="K35" s="24">
        <v>71.999999999999986</v>
      </c>
      <c r="L35" s="35">
        <v>75</v>
      </c>
      <c r="M35" s="19">
        <v>50</v>
      </c>
      <c r="N35" s="29">
        <v>62.5</v>
      </c>
      <c r="O35" s="19">
        <v>12.5</v>
      </c>
      <c r="P35" s="19">
        <v>0</v>
      </c>
      <c r="Q35" s="19">
        <v>45</v>
      </c>
      <c r="R35" s="28">
        <v>19.166666666666668</v>
      </c>
      <c r="S35" s="19">
        <v>0</v>
      </c>
      <c r="T35" s="19">
        <v>50</v>
      </c>
      <c r="U35" s="19">
        <v>25</v>
      </c>
      <c r="V35" s="19">
        <v>15</v>
      </c>
      <c r="W35" s="25">
        <v>22.5</v>
      </c>
      <c r="X35" s="19">
        <v>0</v>
      </c>
      <c r="Y35" s="19">
        <v>0</v>
      </c>
      <c r="Z35" s="19">
        <v>30</v>
      </c>
      <c r="AA35" s="28">
        <v>10</v>
      </c>
      <c r="AB35" s="19">
        <v>60</v>
      </c>
      <c r="AC35" s="19">
        <v>50</v>
      </c>
      <c r="AD35" s="26">
        <v>55</v>
      </c>
      <c r="AE35" s="19">
        <v>100</v>
      </c>
      <c r="AF35" s="19">
        <v>50</v>
      </c>
      <c r="AG35" s="28">
        <v>75</v>
      </c>
      <c r="AH35" s="40">
        <v>45.172034406881373</v>
      </c>
      <c r="AI35" s="40">
        <v>13</v>
      </c>
    </row>
    <row r="36" spans="1:35" s="44" customFormat="1">
      <c r="A36" s="23" t="s">
        <v>164</v>
      </c>
      <c r="B36" s="287">
        <v>148.95479999999998</v>
      </c>
      <c r="C36" s="15" t="s">
        <v>66</v>
      </c>
      <c r="D36" s="15" t="s">
        <v>99</v>
      </c>
      <c r="E36" s="19">
        <v>2018</v>
      </c>
      <c r="F36" s="19">
        <v>100</v>
      </c>
      <c r="G36" s="19">
        <v>90</v>
      </c>
      <c r="H36" s="19">
        <v>75</v>
      </c>
      <c r="I36" s="19">
        <v>45</v>
      </c>
      <c r="J36" s="19">
        <v>25</v>
      </c>
      <c r="K36" s="24">
        <v>66.999999999999986</v>
      </c>
      <c r="L36" s="35">
        <v>50</v>
      </c>
      <c r="M36" s="19">
        <v>0</v>
      </c>
      <c r="N36" s="29">
        <v>25</v>
      </c>
      <c r="O36" s="19">
        <v>25</v>
      </c>
      <c r="P36" s="19">
        <v>0</v>
      </c>
      <c r="Q36" s="19">
        <v>0</v>
      </c>
      <c r="R36" s="28">
        <v>8.3333333333333339</v>
      </c>
      <c r="S36" s="19">
        <v>0</v>
      </c>
      <c r="T36" s="19">
        <v>75</v>
      </c>
      <c r="U36" s="19">
        <v>0</v>
      </c>
      <c r="V36" s="19">
        <v>30</v>
      </c>
      <c r="W36" s="25">
        <v>26.25</v>
      </c>
      <c r="X36" s="19">
        <v>12.5</v>
      </c>
      <c r="Y36" s="19">
        <v>0</v>
      </c>
      <c r="Z36" s="19">
        <v>10</v>
      </c>
      <c r="AA36" s="28">
        <v>7.5000000000000009</v>
      </c>
      <c r="AB36" s="19">
        <v>50</v>
      </c>
      <c r="AC36" s="19">
        <v>40</v>
      </c>
      <c r="AD36" s="26">
        <v>45</v>
      </c>
      <c r="AE36" s="19">
        <v>75</v>
      </c>
      <c r="AF36" s="19">
        <v>0</v>
      </c>
      <c r="AG36" s="28">
        <v>37.5</v>
      </c>
      <c r="AH36" s="40">
        <v>30.947689537907578</v>
      </c>
      <c r="AI36" s="40">
        <v>20</v>
      </c>
    </row>
    <row r="37" spans="1:35">
      <c r="A37" s="243" t="s">
        <v>121</v>
      </c>
      <c r="B37" s="51">
        <v>40.792070000000002</v>
      </c>
      <c r="C37" s="15" t="s">
        <v>114</v>
      </c>
      <c r="D37" s="15" t="s">
        <v>98</v>
      </c>
      <c r="E37" s="19">
        <v>2018</v>
      </c>
      <c r="F37" s="19">
        <v>100</v>
      </c>
      <c r="G37" s="19">
        <v>90</v>
      </c>
      <c r="H37" s="19">
        <v>50</v>
      </c>
      <c r="I37" s="19">
        <v>60</v>
      </c>
      <c r="J37" s="19">
        <v>50</v>
      </c>
      <c r="K37" s="24">
        <v>69.999999999999972</v>
      </c>
      <c r="L37" s="35">
        <v>87.5</v>
      </c>
      <c r="M37" s="19">
        <v>100</v>
      </c>
      <c r="N37" s="29">
        <v>93.75</v>
      </c>
      <c r="O37" s="19">
        <v>50</v>
      </c>
      <c r="P37" s="19">
        <v>0</v>
      </c>
      <c r="Q37" s="19">
        <v>15</v>
      </c>
      <c r="R37" s="28">
        <v>21.666666666666668</v>
      </c>
      <c r="S37" s="19">
        <v>15</v>
      </c>
      <c r="T37" s="19">
        <v>100</v>
      </c>
      <c r="U37" s="19">
        <v>75</v>
      </c>
      <c r="V37" s="19">
        <v>45</v>
      </c>
      <c r="W37" s="25">
        <v>58.749999999999993</v>
      </c>
      <c r="X37" s="19">
        <v>37.5</v>
      </c>
      <c r="Y37" s="19">
        <v>0</v>
      </c>
      <c r="Z37" s="19">
        <v>60</v>
      </c>
      <c r="AA37" s="28">
        <v>32.5</v>
      </c>
      <c r="AB37" s="19">
        <v>80</v>
      </c>
      <c r="AC37" s="19">
        <v>60</v>
      </c>
      <c r="AD37" s="26">
        <v>70.000000000000014</v>
      </c>
      <c r="AE37" s="19">
        <v>100</v>
      </c>
      <c r="AF37" s="19">
        <v>25</v>
      </c>
      <c r="AG37" s="28">
        <v>62.5</v>
      </c>
      <c r="AH37" s="40">
        <v>58.454690938187625</v>
      </c>
      <c r="AI37" s="40">
        <v>8</v>
      </c>
    </row>
    <row r="38" spans="1:35">
      <c r="A38" s="23" t="s">
        <v>179</v>
      </c>
      <c r="B38" s="32">
        <v>34.559480000000001</v>
      </c>
      <c r="C38" s="15" t="s">
        <v>68</v>
      </c>
      <c r="D38" s="15" t="s">
        <v>97</v>
      </c>
      <c r="E38" s="19">
        <v>2020</v>
      </c>
      <c r="F38" s="19">
        <v>100</v>
      </c>
      <c r="G38" s="19">
        <v>60</v>
      </c>
      <c r="H38" s="19">
        <v>0</v>
      </c>
      <c r="I38" s="19">
        <v>15</v>
      </c>
      <c r="J38" s="19">
        <v>0</v>
      </c>
      <c r="K38" s="24">
        <v>34.999999999999993</v>
      </c>
      <c r="L38" s="35">
        <v>0</v>
      </c>
      <c r="M38" s="19">
        <v>0</v>
      </c>
      <c r="N38" s="29">
        <v>0</v>
      </c>
      <c r="O38" s="19">
        <v>12.5</v>
      </c>
      <c r="P38" s="19">
        <v>50</v>
      </c>
      <c r="Q38" s="19">
        <v>15</v>
      </c>
      <c r="R38" s="28">
        <v>25.833333333333336</v>
      </c>
      <c r="S38" s="19">
        <v>0</v>
      </c>
      <c r="T38" s="19">
        <v>25</v>
      </c>
      <c r="U38" s="19">
        <v>0</v>
      </c>
      <c r="V38" s="19">
        <v>30</v>
      </c>
      <c r="W38" s="25">
        <v>13.75</v>
      </c>
      <c r="X38" s="19">
        <v>12.5</v>
      </c>
      <c r="Y38" s="19">
        <v>0</v>
      </c>
      <c r="Z38" s="19">
        <v>10</v>
      </c>
      <c r="AA38" s="28">
        <v>7.5000000000000009</v>
      </c>
      <c r="AB38" s="19">
        <v>10</v>
      </c>
      <c r="AC38" s="19">
        <v>0</v>
      </c>
      <c r="AD38" s="26">
        <v>5</v>
      </c>
      <c r="AE38" s="19">
        <v>12.5</v>
      </c>
      <c r="AF38" s="19">
        <v>0</v>
      </c>
      <c r="AG38" s="28">
        <v>6.25</v>
      </c>
      <c r="AH38" s="40">
        <v>13.3376675335067</v>
      </c>
      <c r="AI38" s="40">
        <v>38</v>
      </c>
    </row>
    <row r="39" spans="1:35">
      <c r="A39" s="23" t="s">
        <v>148</v>
      </c>
      <c r="B39" s="51">
        <v>101.0348</v>
      </c>
      <c r="C39" s="15" t="s">
        <v>66</v>
      </c>
      <c r="D39" s="15" t="s">
        <v>99</v>
      </c>
      <c r="E39" s="19">
        <v>2016</v>
      </c>
      <c r="F39" s="19">
        <v>100</v>
      </c>
      <c r="G39" s="19">
        <v>90</v>
      </c>
      <c r="H39" s="19">
        <v>75</v>
      </c>
      <c r="I39" s="19">
        <v>45</v>
      </c>
      <c r="J39" s="19">
        <v>25</v>
      </c>
      <c r="K39" s="24">
        <v>66.999999999999986</v>
      </c>
      <c r="L39" s="35">
        <v>37.5</v>
      </c>
      <c r="M39" s="19">
        <v>0</v>
      </c>
      <c r="N39" s="29">
        <v>18.75</v>
      </c>
      <c r="O39" s="19">
        <v>25</v>
      </c>
      <c r="P39" s="19">
        <v>50</v>
      </c>
      <c r="Q39" s="19">
        <v>30</v>
      </c>
      <c r="R39" s="28">
        <v>35</v>
      </c>
      <c r="S39" s="19">
        <v>0</v>
      </c>
      <c r="T39" s="19">
        <v>75</v>
      </c>
      <c r="U39" s="19">
        <v>0</v>
      </c>
      <c r="V39" s="19">
        <v>30</v>
      </c>
      <c r="W39" s="25">
        <v>26.25</v>
      </c>
      <c r="X39" s="19">
        <v>25</v>
      </c>
      <c r="Y39" s="19">
        <v>0</v>
      </c>
      <c r="Z39" s="19">
        <v>20</v>
      </c>
      <c r="AA39" s="28">
        <v>15.000000000000002</v>
      </c>
      <c r="AB39" s="19">
        <v>50</v>
      </c>
      <c r="AC39" s="19">
        <v>60</v>
      </c>
      <c r="AD39" s="26">
        <v>55</v>
      </c>
      <c r="AE39" s="19">
        <v>75</v>
      </c>
      <c r="AF39" s="19">
        <v>0</v>
      </c>
      <c r="AG39" s="28">
        <v>37.5</v>
      </c>
      <c r="AH39" s="40">
        <v>36.363272654530896</v>
      </c>
      <c r="AI39" s="40">
        <v>17</v>
      </c>
    </row>
    <row r="40" spans="1:35">
      <c r="A40" s="243" t="s">
        <v>122</v>
      </c>
      <c r="B40" s="287">
        <v>309.60737999999998</v>
      </c>
      <c r="C40" s="15" t="s">
        <v>123</v>
      </c>
      <c r="D40" s="15" t="s">
        <v>97</v>
      </c>
      <c r="E40" s="19">
        <v>2016</v>
      </c>
      <c r="F40" s="19">
        <v>100</v>
      </c>
      <c r="G40" s="19">
        <v>90</v>
      </c>
      <c r="H40" s="19">
        <v>100</v>
      </c>
      <c r="I40" s="19">
        <v>75</v>
      </c>
      <c r="J40" s="19">
        <v>100</v>
      </c>
      <c r="K40" s="24">
        <v>92.999999999999972</v>
      </c>
      <c r="L40" s="35">
        <v>87.5</v>
      </c>
      <c r="M40" s="19">
        <v>50</v>
      </c>
      <c r="N40" s="29">
        <v>68.75</v>
      </c>
      <c r="O40" s="19">
        <v>62.5</v>
      </c>
      <c r="P40" s="19">
        <v>100</v>
      </c>
      <c r="Q40" s="19">
        <v>45</v>
      </c>
      <c r="R40" s="28">
        <v>69.166666666666686</v>
      </c>
      <c r="S40" s="19">
        <v>30</v>
      </c>
      <c r="T40" s="19">
        <v>100</v>
      </c>
      <c r="U40" s="19">
        <v>75</v>
      </c>
      <c r="V40" s="19">
        <v>60</v>
      </c>
      <c r="W40" s="25">
        <v>66.25</v>
      </c>
      <c r="X40" s="19">
        <v>25</v>
      </c>
      <c r="Y40" s="19">
        <v>0</v>
      </c>
      <c r="Z40" s="19">
        <v>70</v>
      </c>
      <c r="AA40" s="28">
        <v>31.666666666666668</v>
      </c>
      <c r="AB40" s="19">
        <v>70</v>
      </c>
      <c r="AC40" s="19">
        <v>90</v>
      </c>
      <c r="AD40" s="26">
        <v>79.999999999999986</v>
      </c>
      <c r="AE40" s="19">
        <v>100</v>
      </c>
      <c r="AF40" s="19">
        <v>50</v>
      </c>
      <c r="AG40" s="28">
        <v>75</v>
      </c>
      <c r="AH40" s="40">
        <v>69.123824764953</v>
      </c>
      <c r="AI40" s="40">
        <v>2</v>
      </c>
    </row>
    <row r="41" spans="1:35">
      <c r="A41" s="23" t="s">
        <v>124</v>
      </c>
      <c r="B41" s="51">
        <v>48.557989999999997</v>
      </c>
      <c r="C41" s="15" t="s">
        <v>123</v>
      </c>
      <c r="D41" s="15" t="s">
        <v>97</v>
      </c>
      <c r="E41" s="19">
        <v>2016</v>
      </c>
      <c r="F41" s="19">
        <v>100</v>
      </c>
      <c r="G41" s="19">
        <v>90</v>
      </c>
      <c r="H41" s="19">
        <v>25</v>
      </c>
      <c r="I41" s="19">
        <v>30</v>
      </c>
      <c r="J41" s="19">
        <v>25</v>
      </c>
      <c r="K41" s="24">
        <v>53.999999999999986</v>
      </c>
      <c r="L41" s="35">
        <v>0</v>
      </c>
      <c r="M41" s="19">
        <v>0</v>
      </c>
      <c r="N41" s="29">
        <v>0</v>
      </c>
      <c r="O41" s="19">
        <v>12.5</v>
      </c>
      <c r="P41" s="19">
        <v>50</v>
      </c>
      <c r="Q41" s="19">
        <v>0</v>
      </c>
      <c r="R41" s="28">
        <v>20.833333333333336</v>
      </c>
      <c r="S41" s="19">
        <v>0</v>
      </c>
      <c r="T41" s="19">
        <v>0</v>
      </c>
      <c r="U41" s="19">
        <v>0</v>
      </c>
      <c r="V41" s="19">
        <v>0</v>
      </c>
      <c r="W41" s="25">
        <v>0</v>
      </c>
      <c r="X41" s="19">
        <v>12.5</v>
      </c>
      <c r="Y41" s="19">
        <v>0</v>
      </c>
      <c r="Z41" s="19">
        <v>0</v>
      </c>
      <c r="AA41" s="28">
        <v>4.166666666666667</v>
      </c>
      <c r="AB41" s="19">
        <v>10</v>
      </c>
      <c r="AC41" s="19">
        <v>10</v>
      </c>
      <c r="AD41" s="26">
        <v>10</v>
      </c>
      <c r="AE41" s="19">
        <v>12.5</v>
      </c>
      <c r="AF41" s="19">
        <v>0</v>
      </c>
      <c r="AG41" s="28">
        <v>6.25</v>
      </c>
      <c r="AH41" s="40">
        <v>13.615223044608921</v>
      </c>
      <c r="AI41" s="40">
        <v>36</v>
      </c>
    </row>
    <row r="42" spans="1:35">
      <c r="A42" s="243" t="s">
        <v>165</v>
      </c>
      <c r="B42" s="51">
        <v>17.737669999999998</v>
      </c>
      <c r="C42" s="15" t="s">
        <v>66</v>
      </c>
      <c r="D42" s="15" t="s">
        <v>99</v>
      </c>
      <c r="E42" s="19">
        <v>2018</v>
      </c>
      <c r="F42" s="19">
        <v>100</v>
      </c>
      <c r="G42" s="19">
        <v>90</v>
      </c>
      <c r="H42" s="19">
        <v>0</v>
      </c>
      <c r="I42" s="19">
        <v>30</v>
      </c>
      <c r="J42" s="19">
        <v>25</v>
      </c>
      <c r="K42" s="24">
        <v>48.999999999999986</v>
      </c>
      <c r="L42" s="35">
        <v>62.5</v>
      </c>
      <c r="M42" s="19">
        <v>0</v>
      </c>
      <c r="N42" s="29">
        <v>31.25</v>
      </c>
      <c r="O42" s="19">
        <v>12.5</v>
      </c>
      <c r="P42" s="19">
        <v>0</v>
      </c>
      <c r="Q42" s="19">
        <v>15</v>
      </c>
      <c r="R42" s="28">
        <v>9.1666666666666679</v>
      </c>
      <c r="S42" s="19">
        <v>0</v>
      </c>
      <c r="T42" s="19">
        <v>75</v>
      </c>
      <c r="U42" s="19">
        <v>0</v>
      </c>
      <c r="V42" s="19">
        <v>30</v>
      </c>
      <c r="W42" s="25">
        <v>26.25</v>
      </c>
      <c r="X42" s="19">
        <v>12.5</v>
      </c>
      <c r="Y42" s="19">
        <v>0</v>
      </c>
      <c r="Z42" s="19">
        <v>10</v>
      </c>
      <c r="AA42" s="28">
        <v>7.5000000000000009</v>
      </c>
      <c r="AB42" s="19">
        <v>50</v>
      </c>
      <c r="AC42" s="19">
        <v>40</v>
      </c>
      <c r="AD42" s="26">
        <v>45</v>
      </c>
      <c r="AE42" s="19">
        <v>75</v>
      </c>
      <c r="AF42" s="19">
        <v>0</v>
      </c>
      <c r="AG42" s="28">
        <v>37.5</v>
      </c>
      <c r="AH42" s="40">
        <v>29.384876975395077</v>
      </c>
      <c r="AI42" s="40">
        <v>23</v>
      </c>
    </row>
    <row r="43" spans="1:35">
      <c r="A43" s="23" t="s">
        <v>182</v>
      </c>
      <c r="B43" s="32">
        <v>60.285470000000004</v>
      </c>
      <c r="C43" s="15" t="s">
        <v>68</v>
      </c>
      <c r="D43" s="15" t="s">
        <v>97</v>
      </c>
      <c r="E43" s="19">
        <v>2020</v>
      </c>
      <c r="F43" s="19">
        <v>100</v>
      </c>
      <c r="G43" s="19">
        <v>90</v>
      </c>
      <c r="H43" s="19">
        <v>50</v>
      </c>
      <c r="I43" s="19">
        <v>45</v>
      </c>
      <c r="J43" s="19">
        <v>25</v>
      </c>
      <c r="K43" s="24">
        <v>61.999999999999993</v>
      </c>
      <c r="L43" s="35">
        <v>50</v>
      </c>
      <c r="M43" s="19">
        <v>75</v>
      </c>
      <c r="N43" s="29">
        <v>62.5</v>
      </c>
      <c r="O43" s="19">
        <v>12.5</v>
      </c>
      <c r="P43" s="19">
        <v>50</v>
      </c>
      <c r="Q43" s="19">
        <v>15</v>
      </c>
      <c r="R43" s="28">
        <v>25.833333333333336</v>
      </c>
      <c r="S43" s="19">
        <v>0</v>
      </c>
      <c r="T43" s="19">
        <v>75</v>
      </c>
      <c r="U43" s="19">
        <v>0</v>
      </c>
      <c r="V43" s="19">
        <v>45</v>
      </c>
      <c r="W43" s="25">
        <v>30.000000000000004</v>
      </c>
      <c r="X43" s="19">
        <v>12.5</v>
      </c>
      <c r="Y43" s="19">
        <v>0</v>
      </c>
      <c r="Z43" s="19">
        <v>20</v>
      </c>
      <c r="AA43" s="28">
        <v>10.833333333333334</v>
      </c>
      <c r="AB43" s="19">
        <v>20</v>
      </c>
      <c r="AC43" s="19">
        <v>30</v>
      </c>
      <c r="AD43" s="26">
        <v>25</v>
      </c>
      <c r="AE43" s="19">
        <v>75</v>
      </c>
      <c r="AF43" s="19">
        <v>0</v>
      </c>
      <c r="AG43" s="28">
        <v>37.5</v>
      </c>
      <c r="AH43" s="40">
        <v>36.243248649729942</v>
      </c>
      <c r="AI43" s="40">
        <v>17</v>
      </c>
    </row>
    <row r="44" spans="1:35">
      <c r="A44" s="23" t="s">
        <v>183</v>
      </c>
      <c r="B44" s="32">
        <v>21.447230000000001</v>
      </c>
      <c r="C44" s="15" t="s">
        <v>126</v>
      </c>
      <c r="D44" s="15" t="s">
        <v>98</v>
      </c>
      <c r="E44" s="19">
        <v>2020</v>
      </c>
      <c r="F44" s="19">
        <v>100</v>
      </c>
      <c r="G44" s="19">
        <v>90</v>
      </c>
      <c r="H44" s="19">
        <v>25</v>
      </c>
      <c r="I44" s="19">
        <v>15</v>
      </c>
      <c r="J44" s="19">
        <v>25</v>
      </c>
      <c r="K44" s="24">
        <v>50.999999999999986</v>
      </c>
      <c r="L44" s="35">
        <v>37.5</v>
      </c>
      <c r="M44" s="19">
        <v>50</v>
      </c>
      <c r="N44" s="29">
        <v>43.75</v>
      </c>
      <c r="O44" s="19">
        <v>12.5</v>
      </c>
      <c r="P44" s="19">
        <v>50</v>
      </c>
      <c r="Q44" s="19">
        <v>15</v>
      </c>
      <c r="R44" s="28">
        <v>25.833333333333336</v>
      </c>
      <c r="S44" s="19">
        <v>0</v>
      </c>
      <c r="T44" s="19">
        <v>100</v>
      </c>
      <c r="U44" s="19">
        <v>0</v>
      </c>
      <c r="V44" s="19">
        <v>30</v>
      </c>
      <c r="W44" s="25">
        <v>32.5</v>
      </c>
      <c r="X44" s="19">
        <v>12.5</v>
      </c>
      <c r="Y44" s="19">
        <v>0</v>
      </c>
      <c r="Z44" s="19">
        <v>30</v>
      </c>
      <c r="AA44" s="28">
        <v>14.166666666666666</v>
      </c>
      <c r="AB44" s="19">
        <v>10</v>
      </c>
      <c r="AC44" s="19">
        <v>40</v>
      </c>
      <c r="AD44" s="26">
        <v>25</v>
      </c>
      <c r="AE44" s="19">
        <v>25</v>
      </c>
      <c r="AF44" s="19">
        <v>12.5</v>
      </c>
      <c r="AG44" s="28">
        <v>18.75</v>
      </c>
      <c r="AH44" s="40">
        <v>30.14702940588117</v>
      </c>
      <c r="AI44" s="40">
        <v>22</v>
      </c>
    </row>
    <row r="45" spans="1:35">
      <c r="A45" s="23" t="s">
        <v>149</v>
      </c>
      <c r="B45" s="51">
        <v>226.70301000000001</v>
      </c>
      <c r="C45" s="15" t="s">
        <v>70</v>
      </c>
      <c r="D45" s="15" t="s">
        <v>97</v>
      </c>
      <c r="E45" s="19">
        <v>2016</v>
      </c>
      <c r="F45" s="19">
        <v>100</v>
      </c>
      <c r="G45" s="19">
        <v>90</v>
      </c>
      <c r="H45" s="19">
        <v>75</v>
      </c>
      <c r="I45" s="19">
        <v>0</v>
      </c>
      <c r="J45" s="19">
        <v>25</v>
      </c>
      <c r="K45" s="24">
        <v>57.999999999999986</v>
      </c>
      <c r="L45" s="35">
        <v>62.5</v>
      </c>
      <c r="M45" s="19">
        <v>50</v>
      </c>
      <c r="N45" s="29">
        <v>56.25</v>
      </c>
      <c r="O45" s="19">
        <v>25</v>
      </c>
      <c r="P45" s="19">
        <v>0</v>
      </c>
      <c r="Q45" s="19">
        <v>0</v>
      </c>
      <c r="R45" s="28">
        <v>8.3333333333333339</v>
      </c>
      <c r="S45" s="19">
        <v>0</v>
      </c>
      <c r="T45" s="19">
        <v>100</v>
      </c>
      <c r="U45" s="19">
        <v>0</v>
      </c>
      <c r="V45" s="19">
        <v>45</v>
      </c>
      <c r="W45" s="25">
        <v>36.25</v>
      </c>
      <c r="X45" s="19">
        <v>12.5</v>
      </c>
      <c r="Y45" s="19">
        <v>0</v>
      </c>
      <c r="Z45" s="19">
        <v>10</v>
      </c>
      <c r="AA45" s="28">
        <v>7.5000000000000009</v>
      </c>
      <c r="AB45" s="19">
        <v>10</v>
      </c>
      <c r="AC45" s="19">
        <v>20</v>
      </c>
      <c r="AD45" s="26">
        <v>15.000000000000002</v>
      </c>
      <c r="AE45" s="19">
        <v>50</v>
      </c>
      <c r="AF45" s="19">
        <v>25</v>
      </c>
      <c r="AG45" s="28">
        <v>37.5</v>
      </c>
      <c r="AH45" s="40">
        <v>31.267253450690138</v>
      </c>
      <c r="AI45" s="40">
        <v>20</v>
      </c>
    </row>
    <row r="46" spans="1:35">
      <c r="A46" s="23" t="s">
        <v>125</v>
      </c>
      <c r="B46" s="51">
        <v>36.009190000000004</v>
      </c>
      <c r="C46" s="15" t="s">
        <v>126</v>
      </c>
      <c r="D46" s="15" t="s">
        <v>98</v>
      </c>
      <c r="E46" s="19">
        <v>2018</v>
      </c>
      <c r="F46" s="19">
        <v>100</v>
      </c>
      <c r="G46" s="19">
        <v>50</v>
      </c>
      <c r="H46" s="19">
        <v>75</v>
      </c>
      <c r="I46" s="19">
        <v>15</v>
      </c>
      <c r="J46" s="19">
        <v>0</v>
      </c>
      <c r="K46" s="24">
        <v>48</v>
      </c>
      <c r="L46" s="35">
        <v>37.5</v>
      </c>
      <c r="M46" s="19">
        <v>0</v>
      </c>
      <c r="N46" s="29">
        <v>18.75</v>
      </c>
      <c r="O46" s="19">
        <v>12.5</v>
      </c>
      <c r="P46" s="19">
        <v>0</v>
      </c>
      <c r="Q46" s="19">
        <v>0</v>
      </c>
      <c r="R46" s="28">
        <v>4.166666666666667</v>
      </c>
      <c r="S46" s="19">
        <v>0</v>
      </c>
      <c r="T46" s="19">
        <v>0</v>
      </c>
      <c r="U46" s="19">
        <v>0</v>
      </c>
      <c r="V46" s="19">
        <v>15</v>
      </c>
      <c r="W46" s="25">
        <v>3.7500000000000004</v>
      </c>
      <c r="X46" s="19">
        <v>0</v>
      </c>
      <c r="Y46" s="19">
        <v>0</v>
      </c>
      <c r="Z46" s="19">
        <v>30</v>
      </c>
      <c r="AA46" s="28">
        <v>10</v>
      </c>
      <c r="AB46" s="19">
        <v>10</v>
      </c>
      <c r="AC46" s="19">
        <v>10</v>
      </c>
      <c r="AD46" s="26">
        <v>10</v>
      </c>
      <c r="AE46" s="19">
        <v>62.5</v>
      </c>
      <c r="AF46" s="19">
        <v>0</v>
      </c>
      <c r="AG46" s="28">
        <v>31.25</v>
      </c>
      <c r="AH46" s="40">
        <v>17.994098819763956</v>
      </c>
      <c r="AI46" s="40">
        <v>30</v>
      </c>
    </row>
    <row r="47" spans="1:35">
      <c r="A47" s="243" t="s">
        <v>168</v>
      </c>
      <c r="B47" s="287">
        <v>21.12416</v>
      </c>
      <c r="C47" s="15" t="s">
        <v>69</v>
      </c>
      <c r="D47" s="15" t="s">
        <v>98</v>
      </c>
      <c r="E47" s="19">
        <v>2016</v>
      </c>
      <c r="F47" s="19">
        <v>100</v>
      </c>
      <c r="G47" s="19">
        <v>100</v>
      </c>
      <c r="H47" s="19">
        <v>75</v>
      </c>
      <c r="I47" s="19">
        <v>60</v>
      </c>
      <c r="J47" s="19">
        <v>50</v>
      </c>
      <c r="K47" s="24">
        <v>76.999999999999986</v>
      </c>
      <c r="L47" s="35">
        <v>50</v>
      </c>
      <c r="M47" s="19">
        <v>100</v>
      </c>
      <c r="N47" s="29">
        <v>75</v>
      </c>
      <c r="O47" s="19">
        <v>25</v>
      </c>
      <c r="P47" s="19">
        <v>50</v>
      </c>
      <c r="Q47" s="19">
        <v>30</v>
      </c>
      <c r="R47" s="28">
        <v>35</v>
      </c>
      <c r="S47" s="19">
        <v>0</v>
      </c>
      <c r="T47" s="19">
        <v>75</v>
      </c>
      <c r="U47" s="19">
        <v>25</v>
      </c>
      <c r="V47" s="19">
        <v>30</v>
      </c>
      <c r="W47" s="25">
        <v>32.5</v>
      </c>
      <c r="X47" s="19">
        <v>12.5</v>
      </c>
      <c r="Y47" s="19">
        <v>0</v>
      </c>
      <c r="Z47" s="19">
        <v>30</v>
      </c>
      <c r="AA47" s="28">
        <v>14.166666666666666</v>
      </c>
      <c r="AB47" s="19">
        <v>80</v>
      </c>
      <c r="AC47" s="19">
        <v>70</v>
      </c>
      <c r="AD47" s="26">
        <v>75</v>
      </c>
      <c r="AE47" s="19">
        <v>75</v>
      </c>
      <c r="AF47" s="19">
        <v>75</v>
      </c>
      <c r="AG47" s="28">
        <v>75</v>
      </c>
      <c r="AH47" s="40">
        <v>54.813962792558506</v>
      </c>
      <c r="AI47" s="40">
        <v>9</v>
      </c>
    </row>
    <row r="48" spans="1:35">
      <c r="A48" s="23" t="s">
        <v>150</v>
      </c>
      <c r="B48" s="51">
        <v>107.82302</v>
      </c>
      <c r="C48" s="15" t="s">
        <v>66</v>
      </c>
      <c r="D48" s="15" t="s">
        <v>99</v>
      </c>
      <c r="E48" s="19">
        <v>2016</v>
      </c>
      <c r="F48" s="19">
        <v>100</v>
      </c>
      <c r="G48" s="19">
        <v>90</v>
      </c>
      <c r="H48" s="19">
        <v>50</v>
      </c>
      <c r="I48" s="19">
        <v>45</v>
      </c>
      <c r="J48" s="19">
        <v>25</v>
      </c>
      <c r="K48" s="24">
        <v>61.999999999999993</v>
      </c>
      <c r="L48" s="35">
        <v>37.5</v>
      </c>
      <c r="M48" s="19">
        <v>75</v>
      </c>
      <c r="N48" s="29">
        <v>56.25</v>
      </c>
      <c r="O48" s="19">
        <v>25</v>
      </c>
      <c r="P48" s="19">
        <v>0</v>
      </c>
      <c r="Q48" s="19">
        <v>15</v>
      </c>
      <c r="R48" s="28">
        <v>13.333333333333336</v>
      </c>
      <c r="S48" s="19">
        <v>0</v>
      </c>
      <c r="T48" s="19">
        <v>75</v>
      </c>
      <c r="U48" s="19">
        <v>0</v>
      </c>
      <c r="V48" s="19">
        <v>30</v>
      </c>
      <c r="W48" s="25">
        <v>26.25</v>
      </c>
      <c r="X48" s="19">
        <v>12.5</v>
      </c>
      <c r="Y48" s="19">
        <v>0</v>
      </c>
      <c r="Z48" s="19">
        <v>20</v>
      </c>
      <c r="AA48" s="28">
        <v>10.833333333333334</v>
      </c>
      <c r="AB48" s="19">
        <v>30</v>
      </c>
      <c r="AC48" s="19">
        <v>0</v>
      </c>
      <c r="AD48" s="26">
        <v>15.000000000000002</v>
      </c>
      <c r="AE48" s="19">
        <v>75</v>
      </c>
      <c r="AF48" s="19">
        <v>0</v>
      </c>
      <c r="AG48" s="28">
        <v>37.5</v>
      </c>
      <c r="AH48" s="40">
        <v>31.601320264052806</v>
      </c>
      <c r="AI48" s="40">
        <v>19</v>
      </c>
    </row>
    <row r="49" spans="1:35" s="44" customFormat="1">
      <c r="A49" s="23" t="s">
        <v>166</v>
      </c>
      <c r="B49" s="287">
        <v>30.728830000000002</v>
      </c>
      <c r="C49" s="15" t="s">
        <v>68</v>
      </c>
      <c r="D49" s="15" t="s">
        <v>97</v>
      </c>
      <c r="E49" s="19">
        <v>2018</v>
      </c>
      <c r="F49" s="19">
        <v>100</v>
      </c>
      <c r="G49" s="19">
        <v>90</v>
      </c>
      <c r="H49" s="19">
        <v>25</v>
      </c>
      <c r="I49" s="19">
        <v>15</v>
      </c>
      <c r="J49" s="19">
        <v>25</v>
      </c>
      <c r="K49" s="24">
        <v>50.999999999999986</v>
      </c>
      <c r="L49" s="35">
        <v>0</v>
      </c>
      <c r="M49" s="19">
        <v>0</v>
      </c>
      <c r="N49" s="29">
        <v>0</v>
      </c>
      <c r="O49" s="19">
        <v>12.5</v>
      </c>
      <c r="P49" s="19">
        <v>50</v>
      </c>
      <c r="Q49" s="19">
        <v>0</v>
      </c>
      <c r="R49" s="28">
        <v>20.833333333333336</v>
      </c>
      <c r="S49" s="19">
        <v>0</v>
      </c>
      <c r="T49" s="19">
        <v>75</v>
      </c>
      <c r="U49" s="19">
        <v>0</v>
      </c>
      <c r="V49" s="19">
        <v>30</v>
      </c>
      <c r="W49" s="25">
        <v>26.25</v>
      </c>
      <c r="X49" s="19">
        <v>12.5</v>
      </c>
      <c r="Y49" s="19">
        <v>0</v>
      </c>
      <c r="Z49" s="19">
        <v>10</v>
      </c>
      <c r="AA49" s="28">
        <v>7.5000000000000009</v>
      </c>
      <c r="AB49" s="19">
        <v>0</v>
      </c>
      <c r="AC49" s="19">
        <v>10</v>
      </c>
      <c r="AD49" s="26">
        <v>5</v>
      </c>
      <c r="AE49" s="19">
        <v>0</v>
      </c>
      <c r="AF49" s="19">
        <v>0</v>
      </c>
      <c r="AG49" s="28">
        <v>0</v>
      </c>
      <c r="AH49" s="40">
        <v>15.804660932186435</v>
      </c>
      <c r="AI49" s="40">
        <v>33</v>
      </c>
    </row>
    <row r="50" spans="1:35">
      <c r="A50" s="243" t="s">
        <v>112</v>
      </c>
      <c r="B50" s="51">
        <v>315.78985999999998</v>
      </c>
      <c r="C50" s="15" t="s">
        <v>66</v>
      </c>
      <c r="D50" s="15" t="s">
        <v>99</v>
      </c>
      <c r="E50" s="19">
        <v>2020</v>
      </c>
      <c r="F50" s="19">
        <v>100</v>
      </c>
      <c r="G50" s="19">
        <v>80</v>
      </c>
      <c r="H50" s="19">
        <v>75</v>
      </c>
      <c r="I50" s="19">
        <v>45</v>
      </c>
      <c r="J50" s="19">
        <v>75</v>
      </c>
      <c r="K50" s="24">
        <v>74.999999999999972</v>
      </c>
      <c r="L50" s="35">
        <v>0</v>
      </c>
      <c r="M50" s="19">
        <v>75</v>
      </c>
      <c r="N50" s="29">
        <v>37.5</v>
      </c>
      <c r="O50" s="19">
        <v>12.5</v>
      </c>
      <c r="P50" s="19">
        <v>50</v>
      </c>
      <c r="Q50" s="19">
        <v>15</v>
      </c>
      <c r="R50" s="28">
        <v>25.833333333333336</v>
      </c>
      <c r="S50" s="19">
        <v>30</v>
      </c>
      <c r="T50" s="19">
        <v>75</v>
      </c>
      <c r="U50" s="19">
        <v>75</v>
      </c>
      <c r="V50" s="19">
        <v>30</v>
      </c>
      <c r="W50" s="25">
        <v>52.499999999999993</v>
      </c>
      <c r="X50" s="19">
        <v>25</v>
      </c>
      <c r="Y50" s="19">
        <v>0</v>
      </c>
      <c r="Z50" s="19">
        <v>60</v>
      </c>
      <c r="AA50" s="28">
        <v>28.333333333333332</v>
      </c>
      <c r="AB50" s="19">
        <v>80</v>
      </c>
      <c r="AC50" s="19">
        <v>30</v>
      </c>
      <c r="AD50" s="26">
        <v>55</v>
      </c>
      <c r="AE50" s="19">
        <v>75</v>
      </c>
      <c r="AF50" s="19">
        <v>25</v>
      </c>
      <c r="AG50" s="28">
        <v>50</v>
      </c>
      <c r="AH50" s="40">
        <v>46.315263052610511</v>
      </c>
      <c r="AI50" s="40">
        <v>12</v>
      </c>
    </row>
    <row r="51" spans="1:35">
      <c r="A51" s="23" t="s">
        <v>167</v>
      </c>
      <c r="B51" s="51">
        <v>26.319089999999999</v>
      </c>
      <c r="C51" s="15" t="s">
        <v>66</v>
      </c>
      <c r="D51" s="15" t="s">
        <v>99</v>
      </c>
      <c r="E51" s="19">
        <v>2018</v>
      </c>
      <c r="F51" s="19">
        <v>100</v>
      </c>
      <c r="G51" s="19">
        <v>60</v>
      </c>
      <c r="H51" s="19">
        <v>25</v>
      </c>
      <c r="I51" s="19">
        <v>45</v>
      </c>
      <c r="J51" s="19">
        <v>25</v>
      </c>
      <c r="K51" s="24">
        <v>50.999999999999986</v>
      </c>
      <c r="L51" s="35">
        <v>12.5</v>
      </c>
      <c r="M51" s="19">
        <v>0</v>
      </c>
      <c r="N51" s="29">
        <v>6.25</v>
      </c>
      <c r="O51" s="19">
        <v>0</v>
      </c>
      <c r="P51" s="19">
        <v>0</v>
      </c>
      <c r="Q51" s="19">
        <v>0</v>
      </c>
      <c r="R51" s="28">
        <v>0</v>
      </c>
      <c r="S51" s="19">
        <v>0</v>
      </c>
      <c r="T51" s="19">
        <v>75</v>
      </c>
      <c r="U51" s="19">
        <v>0</v>
      </c>
      <c r="V51" s="19">
        <v>30</v>
      </c>
      <c r="W51" s="25">
        <v>26.25</v>
      </c>
      <c r="X51" s="19">
        <v>12.5</v>
      </c>
      <c r="Y51" s="19">
        <v>0</v>
      </c>
      <c r="Z51" s="19">
        <v>0</v>
      </c>
      <c r="AA51" s="28">
        <v>4.166666666666667</v>
      </c>
      <c r="AB51" s="19">
        <v>0</v>
      </c>
      <c r="AC51" s="19">
        <v>20</v>
      </c>
      <c r="AD51" s="26">
        <v>10</v>
      </c>
      <c r="AE51" s="19">
        <v>12.5</v>
      </c>
      <c r="AF51" s="19">
        <v>0</v>
      </c>
      <c r="AG51" s="28">
        <v>6.25</v>
      </c>
      <c r="AH51" s="40">
        <v>14.852470494098817</v>
      </c>
      <c r="AI51" s="40">
        <v>35</v>
      </c>
    </row>
    <row r="52" spans="1:35">
      <c r="A52" s="23" t="s">
        <v>184</v>
      </c>
      <c r="B52" s="32">
        <v>37.439</v>
      </c>
      <c r="C52" s="15" t="s">
        <v>67</v>
      </c>
      <c r="D52" s="15" t="s">
        <v>97</v>
      </c>
      <c r="E52" s="19">
        <v>2020</v>
      </c>
      <c r="F52" s="19">
        <v>0</v>
      </c>
      <c r="G52" s="19">
        <v>0</v>
      </c>
      <c r="H52" s="19">
        <v>0</v>
      </c>
      <c r="I52" s="19">
        <v>0</v>
      </c>
      <c r="J52" s="19">
        <v>0</v>
      </c>
      <c r="K52" s="24">
        <v>0</v>
      </c>
      <c r="L52" s="35">
        <v>0</v>
      </c>
      <c r="M52" s="19">
        <v>0</v>
      </c>
      <c r="N52" s="29">
        <v>0</v>
      </c>
      <c r="O52" s="19">
        <v>0</v>
      </c>
      <c r="P52" s="19">
        <v>0</v>
      </c>
      <c r="Q52" s="19">
        <v>0</v>
      </c>
      <c r="R52" s="28">
        <v>0</v>
      </c>
      <c r="S52" s="19">
        <v>0</v>
      </c>
      <c r="T52" s="19">
        <v>0</v>
      </c>
      <c r="U52" s="19">
        <v>0</v>
      </c>
      <c r="V52" s="19">
        <v>0</v>
      </c>
      <c r="W52" s="25">
        <v>0</v>
      </c>
      <c r="X52" s="19">
        <v>0</v>
      </c>
      <c r="Y52" s="19">
        <v>0</v>
      </c>
      <c r="Z52" s="19">
        <v>0</v>
      </c>
      <c r="AA52" s="28">
        <v>0</v>
      </c>
      <c r="AB52" s="19">
        <v>0</v>
      </c>
      <c r="AC52" s="19">
        <v>0</v>
      </c>
      <c r="AD52" s="26">
        <v>0</v>
      </c>
      <c r="AE52" s="19">
        <v>0</v>
      </c>
      <c r="AF52" s="19">
        <v>0</v>
      </c>
      <c r="AG52" s="28">
        <v>0</v>
      </c>
      <c r="AH52" s="40">
        <v>0</v>
      </c>
      <c r="AI52" s="40">
        <v>49</v>
      </c>
    </row>
    <row r="53" spans="1:35" ht="15" thickBot="1"/>
    <row r="54" spans="1:35" s="337" customFormat="1" ht="15" thickBot="1">
      <c r="A54" s="333" t="s">
        <v>272</v>
      </c>
      <c r="B54" s="334"/>
      <c r="C54" s="334"/>
      <c r="D54" s="334"/>
      <c r="E54" s="334"/>
      <c r="F54" s="335">
        <f>AVERAGE(F4:F52)</f>
        <v>95.91836734693878</v>
      </c>
      <c r="G54" s="335">
        <f t="shared" ref="G54:AH54" si="0">AVERAGE(G4:G52)</f>
        <v>69.795918367346943</v>
      </c>
      <c r="H54" s="335">
        <f t="shared" si="0"/>
        <v>41.326530612244895</v>
      </c>
      <c r="I54" s="335">
        <f t="shared" si="0"/>
        <v>33.775510204081634</v>
      </c>
      <c r="J54" s="335">
        <f t="shared" si="0"/>
        <v>31.122448979591837</v>
      </c>
      <c r="K54" s="335">
        <f t="shared" si="0"/>
        <v>54.387755102040806</v>
      </c>
      <c r="L54" s="335">
        <f t="shared" si="0"/>
        <v>40.561224489795919</v>
      </c>
      <c r="M54" s="335">
        <f t="shared" si="0"/>
        <v>31.122448979591837</v>
      </c>
      <c r="N54" s="335">
        <f t="shared" si="0"/>
        <v>35.841836734693878</v>
      </c>
      <c r="O54" s="335">
        <f t="shared" si="0"/>
        <v>18.877551020408163</v>
      </c>
      <c r="P54" s="335">
        <f t="shared" si="0"/>
        <v>32.653061224489797</v>
      </c>
      <c r="Q54" s="335">
        <f t="shared" si="0"/>
        <v>12.244897959183673</v>
      </c>
      <c r="R54" s="335">
        <f t="shared" si="0"/>
        <v>21.258503401360546</v>
      </c>
      <c r="S54" s="335">
        <f t="shared" si="0"/>
        <v>7.3469387755102042</v>
      </c>
      <c r="T54" s="335">
        <f t="shared" si="0"/>
        <v>57.653061224489797</v>
      </c>
      <c r="U54" s="335">
        <f t="shared" si="0"/>
        <v>17.346938775510203</v>
      </c>
      <c r="V54" s="335">
        <f t="shared" si="0"/>
        <v>26.938775510204081</v>
      </c>
      <c r="W54" s="335">
        <f t="shared" si="0"/>
        <v>27.321428571428573</v>
      </c>
      <c r="X54" s="335">
        <f t="shared" si="0"/>
        <v>16.326530612244898</v>
      </c>
      <c r="Y54" s="335">
        <f t="shared" si="0"/>
        <v>0</v>
      </c>
      <c r="Z54" s="335">
        <f t="shared" si="0"/>
        <v>21.020408163265305</v>
      </c>
      <c r="AA54" s="335">
        <f t="shared" si="0"/>
        <v>12.448979591836734</v>
      </c>
      <c r="AB54" s="335">
        <f t="shared" si="0"/>
        <v>36.530612244897959</v>
      </c>
      <c r="AC54" s="335">
        <f t="shared" si="0"/>
        <v>25.306122448979593</v>
      </c>
      <c r="AD54" s="335">
        <f t="shared" si="0"/>
        <v>30.918367346938776</v>
      </c>
      <c r="AE54" s="335">
        <f t="shared" si="0"/>
        <v>46.428571428571431</v>
      </c>
      <c r="AF54" s="335">
        <f t="shared" si="0"/>
        <v>13.137755102040817</v>
      </c>
      <c r="AG54" s="335">
        <f t="shared" si="0"/>
        <v>29.783163265306122</v>
      </c>
      <c r="AH54" s="335">
        <f t="shared" si="0"/>
        <v>30.284827373637988</v>
      </c>
      <c r="AI54" s="336"/>
    </row>
  </sheetData>
  <autoFilter ref="A3:AI52" xr:uid="{3963C4F5-1C1D-4C25-B13A-8355410AD791}">
    <sortState xmlns:xlrd2="http://schemas.microsoft.com/office/spreadsheetml/2017/richdata2" ref="A4:AI52">
      <sortCondition ref="A3:A52"/>
    </sortState>
  </autoFilter>
  <mergeCells count="7">
    <mergeCell ref="AE1:AG1"/>
    <mergeCell ref="X1:AA1"/>
    <mergeCell ref="AB1:AD1"/>
    <mergeCell ref="F1:K1"/>
    <mergeCell ref="L1:N1"/>
    <mergeCell ref="O1:R1"/>
    <mergeCell ref="S1:W1"/>
  </mergeCells>
  <phoneticPr fontId="2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CBF5-1C6A-4E21-9784-41E602A30D39}">
  <sheetPr codeName="Sheet1"/>
  <dimension ref="A1:EW65"/>
  <sheetViews>
    <sheetView zoomScale="91" zoomScaleNormal="91" zoomScalePageLayoutView="120" workbookViewId="0">
      <pane xSplit="1" ySplit="3" topLeftCell="B4" activePane="bottomRight" state="frozen"/>
      <selection pane="topRight" activeCell="B1" sqref="B1"/>
      <selection pane="bottomLeft" activeCell="A5" sqref="A5"/>
      <selection pane="bottomRight" activeCell="A3" sqref="A3"/>
    </sheetView>
  </sheetViews>
  <sheetFormatPr defaultColWidth="8.6640625" defaultRowHeight="14.4"/>
  <cols>
    <col min="1" max="1" width="31.44140625" style="50" customWidth="1"/>
    <col min="2" max="2" width="14.88671875" style="30" customWidth="1"/>
    <col min="3" max="3" width="13.109375" style="30" customWidth="1"/>
    <col min="4" max="5" width="12.77734375" style="48" customWidth="1"/>
    <col min="6" max="6" width="18.6640625" style="30" customWidth="1"/>
    <col min="7" max="7" width="19.77734375" style="30" customWidth="1"/>
    <col min="8" max="8" width="44.33203125" style="30" customWidth="1"/>
    <col min="9" max="9" width="42.6640625" style="30" customWidth="1"/>
    <col min="10" max="10" width="20" style="30" customWidth="1"/>
    <col min="11" max="11" width="19.109375" style="30" customWidth="1"/>
    <col min="12" max="12" width="18.6640625" style="30" customWidth="1"/>
    <col min="13" max="13" width="20.44140625" style="30" customWidth="1"/>
    <col min="14" max="14" width="19.77734375" style="30" customWidth="1"/>
    <col min="15" max="15" width="20.44140625" style="30" customWidth="1"/>
    <col min="16" max="16" width="109.44140625" style="30" customWidth="1"/>
    <col min="17" max="17" width="54.109375" style="30" customWidth="1"/>
    <col min="18" max="18" width="20" style="30" customWidth="1"/>
    <col min="19" max="19" width="32.44140625" style="30" customWidth="1"/>
    <col min="20" max="20" width="29.33203125" style="30" customWidth="1"/>
    <col min="21" max="21" width="78.33203125" style="30" customWidth="1"/>
    <col min="22" max="22" width="62" style="30" customWidth="1"/>
    <col min="23" max="23" width="20.44140625" style="30" customWidth="1"/>
    <col min="24" max="24" width="28.44140625" style="30" customWidth="1"/>
    <col min="25" max="25" width="22.6640625" style="30" customWidth="1"/>
    <col min="26" max="26" width="27.77734375" style="30" customWidth="1"/>
    <col min="27" max="27" width="102.77734375" style="30" customWidth="1"/>
    <col min="28" max="28" width="73.77734375" style="30" customWidth="1"/>
    <col min="29" max="29" width="20.6640625" style="30" customWidth="1"/>
    <col min="30" max="30" width="31.33203125" style="30" customWidth="1"/>
    <col min="31" max="31" width="27.44140625" style="30" customWidth="1"/>
    <col min="32" max="32" width="86.109375" style="30" customWidth="1"/>
    <col min="33" max="33" width="32.33203125" style="30" customWidth="1"/>
    <col min="34" max="34" width="20.6640625" style="30" customWidth="1"/>
    <col min="35" max="35" width="18.6640625" style="30" customWidth="1"/>
    <col min="36" max="36" width="21.44140625" style="30" customWidth="1"/>
    <col min="37" max="38" width="21.33203125" style="30" customWidth="1"/>
    <col min="39" max="39" width="72.109375" style="30" customWidth="1"/>
    <col min="40" max="40" width="37.109375" style="30" customWidth="1"/>
    <col min="41" max="41" width="21.33203125" style="30" customWidth="1"/>
    <col min="42" max="42" width="26.44140625" style="30" customWidth="1"/>
    <col min="43" max="43" width="23.33203125" style="30" customWidth="1"/>
    <col min="44" max="44" width="110.109375" style="30" customWidth="1"/>
    <col min="45" max="45" width="55.109375" style="30" customWidth="1"/>
    <col min="46" max="46" width="21.33203125" style="30" customWidth="1"/>
    <col min="47" max="47" width="21" style="30" customWidth="1"/>
    <col min="48" max="49" width="26.77734375" style="30" customWidth="1"/>
    <col min="50" max="50" width="25.77734375" style="30" customWidth="1"/>
    <col min="51" max="51" width="89.44140625" style="30" customWidth="1"/>
    <col min="52" max="52" width="53.6640625" style="30" customWidth="1"/>
    <col min="53" max="53" width="20.6640625" style="30" customWidth="1"/>
    <col min="54" max="54" width="18.6640625" style="30" customWidth="1"/>
    <col min="55" max="55" width="104.44140625" style="30" customWidth="1"/>
    <col min="56" max="56" width="25" style="30" customWidth="1"/>
    <col min="57" max="57" width="21.33203125" style="30" customWidth="1"/>
    <col min="58" max="60" width="22.33203125" style="30" customWidth="1"/>
    <col min="61" max="61" width="70.109375" style="30" customWidth="1"/>
    <col min="62" max="62" width="38.6640625" style="232" customWidth="1"/>
    <col min="63" max="63" width="21.33203125" style="30" customWidth="1"/>
    <col min="64" max="64" width="21" style="30" customWidth="1"/>
    <col min="65" max="65" width="27.109375" style="30" customWidth="1"/>
    <col min="66" max="66" width="18.33203125" style="30" customWidth="1"/>
    <col min="67" max="67" width="64.33203125" style="30" customWidth="1"/>
    <col min="68" max="68" width="42.77734375" style="30" customWidth="1"/>
    <col min="69" max="69" width="21.33203125" style="30" customWidth="1"/>
    <col min="70" max="70" width="23.6640625" style="30" customWidth="1"/>
    <col min="71" max="71" width="21.44140625" style="30" customWidth="1"/>
    <col min="72" max="72" width="69.33203125" style="30" customWidth="1"/>
    <col min="73" max="73" width="28.77734375" style="30" customWidth="1"/>
    <col min="74" max="74" width="20.6640625" style="30" customWidth="1"/>
    <col min="75" max="75" width="25.33203125" style="30" customWidth="1"/>
    <col min="76" max="76" width="24.44140625" style="30" customWidth="1"/>
    <col min="77" max="77" width="92.33203125" style="30" customWidth="1"/>
    <col min="78" max="78" width="46" style="30" customWidth="1"/>
    <col min="79" max="79" width="18.6640625" style="30" customWidth="1"/>
    <col min="80" max="80" width="21.33203125" style="30" customWidth="1"/>
    <col min="81" max="81" width="24.33203125" style="30" customWidth="1"/>
    <col min="82" max="82" width="18.33203125" style="30" customWidth="1"/>
    <col min="83" max="83" width="97.33203125" style="30" customWidth="1"/>
    <col min="84" max="84" width="36.33203125" style="30" customWidth="1"/>
    <col min="85" max="85" width="21.33203125" style="30" customWidth="1"/>
    <col min="86" max="86" width="21" style="30" customWidth="1"/>
    <col min="87" max="87" width="23.77734375" style="30" customWidth="1"/>
    <col min="88" max="88" width="22.44140625" style="30" customWidth="1"/>
    <col min="89" max="89" width="29.33203125" style="30" customWidth="1"/>
    <col min="90" max="90" width="100.44140625" style="30" customWidth="1"/>
    <col min="91" max="91" width="61.33203125" style="30" customWidth="1"/>
    <col min="92" max="92" width="21.33203125" style="30" customWidth="1"/>
    <col min="93" max="93" width="24.44140625" style="30" customWidth="1"/>
    <col min="94" max="94" width="25.44140625" style="30" customWidth="1"/>
    <col min="95" max="95" width="33.33203125" style="30" customWidth="1"/>
    <col min="96" max="96" width="27.44140625" style="30" customWidth="1"/>
    <col min="97" max="97" width="71.33203125" style="30" customWidth="1"/>
    <col min="98" max="98" width="24.6640625" style="30" customWidth="1"/>
    <col min="99" max="99" width="21.33203125" style="30" customWidth="1"/>
    <col min="100" max="100" width="17.109375" style="30" customWidth="1"/>
    <col min="101" max="101" width="14.77734375" style="30" customWidth="1"/>
    <col min="102" max="102" width="17.109375" style="30" customWidth="1"/>
    <col min="103" max="103" width="16" style="30" customWidth="1"/>
    <col min="104" max="104" width="17.109375" style="30" customWidth="1"/>
    <col min="105" max="105" width="78.77734375" style="245" customWidth="1"/>
    <col min="106" max="106" width="47.109375" style="30" customWidth="1"/>
    <col min="107" max="107" width="21.33203125" style="30" customWidth="1"/>
    <col min="108" max="108" width="22.33203125" style="30" customWidth="1"/>
    <col min="109" max="109" width="21.33203125" style="30" customWidth="1"/>
    <col min="110" max="110" width="20.44140625" style="30" customWidth="1"/>
    <col min="111" max="111" width="21.6640625" style="30" customWidth="1"/>
    <col min="112" max="112" width="18.6640625" style="30" customWidth="1"/>
    <col min="113" max="113" width="102.6640625" style="30" customWidth="1"/>
    <col min="114" max="114" width="69.44140625" style="30" customWidth="1"/>
    <col min="115" max="115" width="17.77734375" style="30" customWidth="1"/>
    <col min="116" max="116" width="17.44140625" style="30" customWidth="1"/>
    <col min="117" max="117" width="13.44140625" style="30" customWidth="1"/>
    <col min="118" max="119" width="16.109375" style="30" customWidth="1"/>
    <col min="120" max="120" width="17.77734375" style="30" bestFit="1" customWidth="1"/>
    <col min="121" max="121" width="83.6640625" style="30" customWidth="1"/>
    <col min="122" max="122" width="48.44140625" style="30" customWidth="1"/>
    <col min="123" max="123" width="21.33203125" style="30" customWidth="1"/>
    <col min="124" max="124" width="23.33203125" style="30" customWidth="1"/>
    <col min="125" max="125" width="23.6640625" style="30" customWidth="1"/>
    <col min="126" max="126" width="20.33203125" style="30" customWidth="1"/>
    <col min="127" max="127" width="18.6640625" style="30" customWidth="1"/>
    <col min="128" max="128" width="81.77734375" style="30" customWidth="1"/>
    <col min="129" max="129" width="25.6640625" style="30" customWidth="1"/>
    <col min="130" max="130" width="21.33203125" style="232" customWidth="1"/>
    <col min="131" max="131" width="21.33203125" style="30" customWidth="1"/>
    <col min="132" max="132" width="24.109375" style="30" customWidth="1"/>
    <col min="133" max="133" width="20.44140625" style="30" customWidth="1"/>
    <col min="134" max="134" width="97.109375" style="30" customWidth="1"/>
    <col min="135" max="135" width="42" style="30" customWidth="1"/>
    <col min="136" max="136" width="111.44140625" style="253" customWidth="1"/>
    <col min="137" max="137" width="16.44140625" style="30" customWidth="1"/>
    <col min="138" max="138" width="14.77734375" style="30" customWidth="1"/>
    <col min="139" max="139" width="13.44140625" style="30" customWidth="1"/>
    <col min="140" max="140" width="74.109375" style="30" customWidth="1"/>
    <col min="141" max="141" width="29.77734375" style="30" customWidth="1"/>
    <col min="142" max="142" width="60.77734375" style="30" customWidth="1"/>
    <col min="143" max="143" width="19.44140625" style="30" customWidth="1"/>
    <col min="144" max="144" width="16.77734375" style="30" customWidth="1"/>
    <col min="145" max="145" width="18.109375" style="30" customWidth="1"/>
    <col min="146" max="146" width="68.44140625" style="30" customWidth="1"/>
    <col min="147" max="147" width="48" style="30" customWidth="1"/>
    <col min="148" max="148" width="58" style="30" customWidth="1"/>
    <col min="149" max="149" width="13.77734375" style="30" customWidth="1"/>
    <col min="150" max="150" width="12.6640625" style="30" customWidth="1"/>
    <col min="151" max="151" width="14.44140625" style="30" customWidth="1"/>
    <col min="152" max="152" width="62.44140625" style="30" customWidth="1"/>
    <col min="153" max="153" width="48.44140625" style="30" customWidth="1"/>
    <col min="154" max="16384" width="8.6640625" style="30"/>
  </cols>
  <sheetData>
    <row r="1" spans="1:153" ht="28.95" customHeight="1">
      <c r="A1" s="411"/>
      <c r="B1" s="411"/>
      <c r="C1" s="412"/>
      <c r="D1" s="52"/>
      <c r="E1" s="52"/>
      <c r="F1" s="404"/>
      <c r="G1" s="404"/>
      <c r="H1" s="404"/>
      <c r="I1" s="404"/>
      <c r="J1" s="404"/>
      <c r="K1" s="404"/>
      <c r="L1" s="404"/>
      <c r="M1" s="404"/>
      <c r="N1" s="404"/>
      <c r="O1" s="404"/>
      <c r="P1" s="404"/>
      <c r="Q1" s="404"/>
      <c r="R1" s="404"/>
      <c r="S1" s="404"/>
      <c r="T1" s="404"/>
      <c r="U1" s="404"/>
      <c r="V1" s="404"/>
      <c r="W1" s="404"/>
      <c r="X1" s="404"/>
      <c r="Y1" s="404"/>
      <c r="Z1" s="404"/>
      <c r="AA1" s="404"/>
      <c r="AB1" s="404"/>
      <c r="AC1" s="404"/>
      <c r="AD1" s="404"/>
      <c r="AE1" s="404"/>
      <c r="AF1" s="404"/>
      <c r="AG1" s="406"/>
      <c r="AH1" s="413"/>
      <c r="AI1" s="413"/>
      <c r="AJ1" s="413"/>
      <c r="AK1" s="413"/>
      <c r="AL1" s="413"/>
      <c r="AM1" s="413"/>
      <c r="AN1" s="413"/>
      <c r="AO1" s="413"/>
      <c r="AP1" s="413"/>
      <c r="AQ1" s="413"/>
      <c r="AR1" s="413"/>
      <c r="AS1" s="414"/>
      <c r="AT1" s="404"/>
      <c r="AU1" s="404"/>
      <c r="AV1" s="404"/>
      <c r="AW1" s="404"/>
      <c r="AX1" s="404"/>
      <c r="AY1" s="404"/>
      <c r="AZ1" s="404"/>
      <c r="BA1" s="404"/>
      <c r="BB1" s="404"/>
      <c r="BC1" s="404"/>
      <c r="BD1" s="404"/>
      <c r="BE1" s="404"/>
      <c r="BF1" s="404"/>
      <c r="BG1" s="404"/>
      <c r="BH1" s="404"/>
      <c r="BI1" s="404"/>
      <c r="BJ1" s="404"/>
      <c r="BK1" s="402"/>
      <c r="BL1" s="402"/>
      <c r="BM1" s="402"/>
      <c r="BN1" s="402"/>
      <c r="BO1" s="402"/>
      <c r="BP1" s="402"/>
      <c r="BQ1" s="402"/>
      <c r="BR1" s="402"/>
      <c r="BS1" s="402"/>
      <c r="BT1" s="402"/>
      <c r="BU1" s="402"/>
      <c r="BV1" s="402"/>
      <c r="BW1" s="402"/>
      <c r="BX1" s="402"/>
      <c r="BY1" s="402"/>
      <c r="BZ1" s="403"/>
      <c r="CA1" s="244"/>
      <c r="CB1" s="244"/>
      <c r="CC1" s="244"/>
      <c r="CD1" s="244"/>
      <c r="CE1" s="244"/>
      <c r="CF1" s="244"/>
      <c r="CG1" s="404"/>
      <c r="CH1" s="404"/>
      <c r="CI1" s="404"/>
      <c r="CJ1" s="404"/>
      <c r="CK1" s="404"/>
      <c r="CL1" s="404"/>
      <c r="CM1" s="404"/>
      <c r="CN1" s="404"/>
      <c r="CO1" s="404"/>
      <c r="CP1" s="404"/>
      <c r="CQ1" s="404"/>
      <c r="CR1" s="404"/>
      <c r="CS1" s="404"/>
      <c r="CT1" s="404"/>
      <c r="CU1" s="404"/>
      <c r="CV1" s="404"/>
      <c r="CW1" s="404"/>
      <c r="CX1" s="404"/>
      <c r="CY1" s="404"/>
      <c r="CZ1" s="404"/>
      <c r="DA1" s="404"/>
      <c r="DB1" s="404"/>
      <c r="DC1" s="402"/>
      <c r="DD1" s="402"/>
      <c r="DE1" s="402"/>
      <c r="DF1" s="402"/>
      <c r="DG1" s="402"/>
      <c r="DH1" s="402"/>
      <c r="DI1" s="402"/>
      <c r="DJ1" s="402"/>
      <c r="DK1" s="402"/>
      <c r="DL1" s="402"/>
      <c r="DM1" s="402"/>
      <c r="DN1" s="402"/>
      <c r="DO1" s="402"/>
      <c r="DP1" s="402"/>
      <c r="DQ1" s="402"/>
      <c r="DR1" s="403"/>
      <c r="DS1" s="404"/>
      <c r="DT1" s="404"/>
      <c r="DU1" s="404"/>
      <c r="DV1" s="404"/>
      <c r="DW1" s="404"/>
      <c r="DX1" s="404"/>
      <c r="DY1" s="404"/>
      <c r="DZ1" s="404"/>
      <c r="EA1" s="404"/>
      <c r="EB1" s="404"/>
      <c r="EC1" s="404"/>
      <c r="ED1" s="404"/>
      <c r="EE1" s="404"/>
      <c r="EF1" s="405"/>
      <c r="EG1" s="404"/>
      <c r="EH1" s="404"/>
      <c r="EI1" s="404"/>
      <c r="EJ1" s="404"/>
      <c r="EK1" s="406"/>
    </row>
    <row r="2" spans="1:153" ht="30.45" customHeight="1">
      <c r="A2" s="407" t="s">
        <v>55</v>
      </c>
      <c r="B2" s="407"/>
      <c r="C2" s="408"/>
      <c r="D2" s="306"/>
      <c r="E2" s="306"/>
      <c r="F2" s="400" t="s">
        <v>320</v>
      </c>
      <c r="G2" s="400"/>
      <c r="H2" s="400"/>
      <c r="I2" s="401"/>
      <c r="J2" s="398" t="s">
        <v>319</v>
      </c>
      <c r="K2" s="398"/>
      <c r="L2" s="398"/>
      <c r="M2" s="398"/>
      <c r="N2" s="398"/>
      <c r="O2" s="398"/>
      <c r="P2" s="398"/>
      <c r="Q2" s="399"/>
      <c r="R2" s="400" t="s">
        <v>326</v>
      </c>
      <c r="S2" s="400"/>
      <c r="T2" s="400"/>
      <c r="U2" s="400"/>
      <c r="V2" s="401"/>
      <c r="W2" s="398" t="s">
        <v>329</v>
      </c>
      <c r="X2" s="398"/>
      <c r="Y2" s="398"/>
      <c r="Z2" s="398"/>
      <c r="AA2" s="398"/>
      <c r="AB2" s="399"/>
      <c r="AC2" s="389" t="s">
        <v>332</v>
      </c>
      <c r="AD2" s="389"/>
      <c r="AE2" s="389"/>
      <c r="AF2" s="389"/>
      <c r="AG2" s="390"/>
      <c r="AH2" s="409" t="s">
        <v>2777</v>
      </c>
      <c r="AI2" s="409"/>
      <c r="AJ2" s="409"/>
      <c r="AK2" s="409"/>
      <c r="AL2" s="409"/>
      <c r="AM2" s="409"/>
      <c r="AN2" s="410"/>
      <c r="AO2" s="389" t="s">
        <v>335</v>
      </c>
      <c r="AP2" s="389"/>
      <c r="AQ2" s="389"/>
      <c r="AR2" s="389"/>
      <c r="AS2" s="390"/>
      <c r="AT2" s="398" t="s">
        <v>338</v>
      </c>
      <c r="AU2" s="398"/>
      <c r="AV2" s="398"/>
      <c r="AW2" s="398"/>
      <c r="AX2" s="398"/>
      <c r="AY2" s="398"/>
      <c r="AZ2" s="399"/>
      <c r="BA2" s="400" t="s">
        <v>341</v>
      </c>
      <c r="BB2" s="400"/>
      <c r="BC2" s="400"/>
      <c r="BD2" s="401"/>
      <c r="BE2" s="398" t="s">
        <v>342</v>
      </c>
      <c r="BF2" s="398"/>
      <c r="BG2" s="398"/>
      <c r="BH2" s="398"/>
      <c r="BI2" s="398"/>
      <c r="BJ2" s="399"/>
      <c r="BK2" s="387" t="s">
        <v>346</v>
      </c>
      <c r="BL2" s="387"/>
      <c r="BM2" s="387"/>
      <c r="BN2" s="387"/>
      <c r="BO2" s="387"/>
      <c r="BP2" s="388"/>
      <c r="BQ2" s="389" t="s">
        <v>349</v>
      </c>
      <c r="BR2" s="389"/>
      <c r="BS2" s="389"/>
      <c r="BT2" s="389"/>
      <c r="BU2" s="390"/>
      <c r="BV2" s="387" t="s">
        <v>350</v>
      </c>
      <c r="BW2" s="387"/>
      <c r="BX2" s="387"/>
      <c r="BY2" s="387"/>
      <c r="BZ2" s="388"/>
      <c r="CA2" s="397" t="s">
        <v>351</v>
      </c>
      <c r="CB2" s="389"/>
      <c r="CC2" s="389"/>
      <c r="CD2" s="389"/>
      <c r="CE2" s="389"/>
      <c r="CF2" s="389"/>
      <c r="CG2" s="389" t="s">
        <v>381</v>
      </c>
      <c r="CH2" s="389"/>
      <c r="CI2" s="389"/>
      <c r="CJ2" s="389"/>
      <c r="CK2" s="389"/>
      <c r="CL2" s="389"/>
      <c r="CM2" s="390"/>
      <c r="CN2" s="387" t="s">
        <v>352</v>
      </c>
      <c r="CO2" s="387"/>
      <c r="CP2" s="387"/>
      <c r="CQ2" s="387"/>
      <c r="CR2" s="387"/>
      <c r="CS2" s="387"/>
      <c r="CT2" s="388"/>
      <c r="CU2" s="389" t="s">
        <v>353</v>
      </c>
      <c r="CV2" s="389"/>
      <c r="CW2" s="389"/>
      <c r="CX2" s="389"/>
      <c r="CY2" s="389"/>
      <c r="CZ2" s="389"/>
      <c r="DA2" s="389"/>
      <c r="DB2" s="390"/>
      <c r="DC2" s="387" t="s">
        <v>513</v>
      </c>
      <c r="DD2" s="387"/>
      <c r="DE2" s="387"/>
      <c r="DF2" s="387"/>
      <c r="DG2" s="387"/>
      <c r="DH2" s="387"/>
      <c r="DI2" s="387"/>
      <c r="DJ2" s="388"/>
      <c r="DK2" s="389" t="s">
        <v>567</v>
      </c>
      <c r="DL2" s="389"/>
      <c r="DM2" s="389"/>
      <c r="DN2" s="389"/>
      <c r="DO2" s="389"/>
      <c r="DP2" s="389"/>
      <c r="DQ2" s="389"/>
      <c r="DR2" s="390"/>
      <c r="DS2" s="391" t="s">
        <v>372</v>
      </c>
      <c r="DT2" s="391"/>
      <c r="DU2" s="391"/>
      <c r="DV2" s="391"/>
      <c r="DW2" s="391"/>
      <c r="DX2" s="391"/>
      <c r="DY2" s="392"/>
      <c r="DZ2" s="393" t="s">
        <v>354</v>
      </c>
      <c r="EA2" s="394"/>
      <c r="EB2" s="394"/>
      <c r="EC2" s="394"/>
      <c r="ED2" s="394"/>
      <c r="EE2" s="394"/>
      <c r="EF2" s="395" t="s">
        <v>572</v>
      </c>
      <c r="EG2" s="396"/>
      <c r="EH2" s="396"/>
      <c r="EI2" s="396"/>
      <c r="EJ2" s="396"/>
      <c r="EK2" s="396"/>
      <c r="EL2" s="385" t="s">
        <v>573</v>
      </c>
      <c r="EM2" s="385"/>
      <c r="EN2" s="385"/>
      <c r="EO2" s="385"/>
      <c r="EP2" s="385"/>
      <c r="EQ2" s="385"/>
      <c r="ER2" s="386" t="s">
        <v>583</v>
      </c>
      <c r="ES2" s="386"/>
      <c r="ET2" s="386"/>
      <c r="EU2" s="386"/>
      <c r="EV2" s="386"/>
      <c r="EW2" s="386"/>
    </row>
    <row r="3" spans="1:153" s="332" customFormat="1" ht="69.599999999999994" customHeight="1">
      <c r="A3" s="37" t="s">
        <v>43</v>
      </c>
      <c r="B3" s="233" t="s">
        <v>265</v>
      </c>
      <c r="C3" s="233" t="s">
        <v>44</v>
      </c>
      <c r="D3" s="233" t="s">
        <v>169</v>
      </c>
      <c r="E3" s="233" t="s">
        <v>255</v>
      </c>
      <c r="F3" s="38" t="s">
        <v>270</v>
      </c>
      <c r="G3" s="242" t="s">
        <v>318</v>
      </c>
      <c r="H3" s="38" t="s">
        <v>46</v>
      </c>
      <c r="I3" s="38" t="s">
        <v>57</v>
      </c>
      <c r="J3" s="38" t="s">
        <v>271</v>
      </c>
      <c r="K3" s="242" t="s">
        <v>321</v>
      </c>
      <c r="L3" s="242" t="s">
        <v>322</v>
      </c>
      <c r="M3" s="242" t="s">
        <v>323</v>
      </c>
      <c r="N3" s="242" t="s">
        <v>324</v>
      </c>
      <c r="O3" s="242" t="s">
        <v>325</v>
      </c>
      <c r="P3" s="38" t="s">
        <v>46</v>
      </c>
      <c r="Q3" s="38" t="s">
        <v>57</v>
      </c>
      <c r="R3" s="38" t="s">
        <v>56</v>
      </c>
      <c r="S3" s="242" t="s">
        <v>328</v>
      </c>
      <c r="T3" s="242" t="s">
        <v>327</v>
      </c>
      <c r="U3" s="38" t="s">
        <v>46</v>
      </c>
      <c r="V3" s="38" t="s">
        <v>57</v>
      </c>
      <c r="W3" s="38" t="s">
        <v>3169</v>
      </c>
      <c r="X3" s="242" t="s">
        <v>330</v>
      </c>
      <c r="Y3" s="242" t="s">
        <v>472</v>
      </c>
      <c r="Z3" s="242" t="s">
        <v>331</v>
      </c>
      <c r="AA3" s="38" t="s">
        <v>46</v>
      </c>
      <c r="AB3" s="38" t="s">
        <v>57</v>
      </c>
      <c r="AC3" s="38" t="s">
        <v>56</v>
      </c>
      <c r="AD3" s="242" t="s">
        <v>333</v>
      </c>
      <c r="AE3" s="242" t="s">
        <v>58</v>
      </c>
      <c r="AF3" s="38" t="s">
        <v>46</v>
      </c>
      <c r="AG3" s="38" t="s">
        <v>57</v>
      </c>
      <c r="AH3" s="38" t="s">
        <v>56</v>
      </c>
      <c r="AI3" s="242" t="s">
        <v>334</v>
      </c>
      <c r="AJ3" s="242" t="s">
        <v>475</v>
      </c>
      <c r="AK3" s="242" t="s">
        <v>501</v>
      </c>
      <c r="AL3" s="242" t="s">
        <v>528</v>
      </c>
      <c r="AM3" s="38" t="s">
        <v>46</v>
      </c>
      <c r="AN3" s="38" t="s">
        <v>57</v>
      </c>
      <c r="AO3" s="38" t="s">
        <v>56</v>
      </c>
      <c r="AP3" s="242" t="s">
        <v>336</v>
      </c>
      <c r="AQ3" s="242" t="s">
        <v>337</v>
      </c>
      <c r="AR3" s="38" t="s">
        <v>46</v>
      </c>
      <c r="AS3" s="38" t="s">
        <v>57</v>
      </c>
      <c r="AT3" s="38" t="s">
        <v>56</v>
      </c>
      <c r="AU3" s="242" t="s">
        <v>477</v>
      </c>
      <c r="AV3" s="242" t="s">
        <v>478</v>
      </c>
      <c r="AW3" s="242" t="s">
        <v>339</v>
      </c>
      <c r="AX3" s="242" t="s">
        <v>340</v>
      </c>
      <c r="AY3" s="38" t="s">
        <v>46</v>
      </c>
      <c r="AZ3" s="38" t="s">
        <v>57</v>
      </c>
      <c r="BA3" s="38" t="s">
        <v>56</v>
      </c>
      <c r="BB3" s="242" t="s">
        <v>1924</v>
      </c>
      <c r="BC3" s="38" t="s">
        <v>46</v>
      </c>
      <c r="BD3" s="38" t="s">
        <v>57</v>
      </c>
      <c r="BE3" s="38" t="s">
        <v>3169</v>
      </c>
      <c r="BF3" s="242" t="s">
        <v>343</v>
      </c>
      <c r="BG3" s="242" t="s">
        <v>344</v>
      </c>
      <c r="BH3" s="242" t="s">
        <v>345</v>
      </c>
      <c r="BI3" s="38" t="s">
        <v>46</v>
      </c>
      <c r="BJ3" s="38" t="s">
        <v>57</v>
      </c>
      <c r="BK3" s="38" t="s">
        <v>3169</v>
      </c>
      <c r="BL3" s="242" t="s">
        <v>347</v>
      </c>
      <c r="BM3" s="242" t="s">
        <v>348</v>
      </c>
      <c r="BN3" s="242" t="s">
        <v>59</v>
      </c>
      <c r="BO3" s="38" t="s">
        <v>46</v>
      </c>
      <c r="BP3" s="38" t="s">
        <v>57</v>
      </c>
      <c r="BQ3" s="38" t="s">
        <v>56</v>
      </c>
      <c r="BR3" s="242" t="s">
        <v>504</v>
      </c>
      <c r="BS3" s="242" t="s">
        <v>484</v>
      </c>
      <c r="BT3" s="38" t="s">
        <v>46</v>
      </c>
      <c r="BU3" s="38" t="s">
        <v>57</v>
      </c>
      <c r="BV3" s="38" t="s">
        <v>56</v>
      </c>
      <c r="BW3" s="242" t="s">
        <v>355</v>
      </c>
      <c r="BX3" s="242" t="s">
        <v>356</v>
      </c>
      <c r="BY3" s="38" t="s">
        <v>46</v>
      </c>
      <c r="BZ3" s="326" t="s">
        <v>57</v>
      </c>
      <c r="CA3" s="327" t="s">
        <v>3169</v>
      </c>
      <c r="CB3" s="242" t="s">
        <v>486</v>
      </c>
      <c r="CC3" s="242" t="s">
        <v>357</v>
      </c>
      <c r="CD3" s="242" t="s">
        <v>358</v>
      </c>
      <c r="CE3" s="328" t="s">
        <v>60</v>
      </c>
      <c r="CF3" s="328" t="s">
        <v>57</v>
      </c>
      <c r="CG3" s="38" t="s">
        <v>56</v>
      </c>
      <c r="CH3" s="242" t="s">
        <v>359</v>
      </c>
      <c r="CI3" s="242" t="s">
        <v>360</v>
      </c>
      <c r="CJ3" s="242" t="s">
        <v>361</v>
      </c>
      <c r="CK3" s="242" t="s">
        <v>362</v>
      </c>
      <c r="CL3" s="38" t="s">
        <v>46</v>
      </c>
      <c r="CM3" s="38" t="s">
        <v>57</v>
      </c>
      <c r="CN3" s="38" t="s">
        <v>56</v>
      </c>
      <c r="CO3" s="242" t="s">
        <v>363</v>
      </c>
      <c r="CP3" s="242" t="s">
        <v>364</v>
      </c>
      <c r="CQ3" s="242" t="s">
        <v>365</v>
      </c>
      <c r="CR3" s="242" t="s">
        <v>488</v>
      </c>
      <c r="CS3" s="38" t="s">
        <v>46</v>
      </c>
      <c r="CT3" s="38" t="s">
        <v>57</v>
      </c>
      <c r="CU3" s="38" t="s">
        <v>56</v>
      </c>
      <c r="CV3" s="242" t="s">
        <v>366</v>
      </c>
      <c r="CW3" s="242" t="s">
        <v>367</v>
      </c>
      <c r="CX3" s="242" t="s">
        <v>368</v>
      </c>
      <c r="CY3" s="242" t="s">
        <v>61</v>
      </c>
      <c r="CZ3" s="242" t="s">
        <v>369</v>
      </c>
      <c r="DA3" s="329" t="s">
        <v>46</v>
      </c>
      <c r="DB3" s="38" t="s">
        <v>57</v>
      </c>
      <c r="DC3" s="38" t="s">
        <v>56</v>
      </c>
      <c r="DD3" s="242" t="s">
        <v>62</v>
      </c>
      <c r="DE3" s="242" t="s">
        <v>63</v>
      </c>
      <c r="DF3" s="242" t="s">
        <v>370</v>
      </c>
      <c r="DG3" s="242" t="s">
        <v>371</v>
      </c>
      <c r="DH3" s="242" t="s">
        <v>514</v>
      </c>
      <c r="DI3" s="38" t="s">
        <v>46</v>
      </c>
      <c r="DJ3" s="38" t="s">
        <v>57</v>
      </c>
      <c r="DK3" s="38" t="s">
        <v>56</v>
      </c>
      <c r="DL3" s="242" t="s">
        <v>517</v>
      </c>
      <c r="DM3" s="242" t="s">
        <v>518</v>
      </c>
      <c r="DN3" s="242" t="s">
        <v>519</v>
      </c>
      <c r="DO3" s="242" t="s">
        <v>520</v>
      </c>
      <c r="DP3" s="242" t="s">
        <v>64</v>
      </c>
      <c r="DQ3" s="38" t="s">
        <v>46</v>
      </c>
      <c r="DR3" s="38" t="s">
        <v>57</v>
      </c>
      <c r="DS3" s="38" t="s">
        <v>56</v>
      </c>
      <c r="DT3" s="242" t="s">
        <v>373</v>
      </c>
      <c r="DU3" s="242" t="s">
        <v>374</v>
      </c>
      <c r="DV3" s="242" t="s">
        <v>65</v>
      </c>
      <c r="DW3" s="242" t="s">
        <v>375</v>
      </c>
      <c r="DX3" s="38" t="s">
        <v>46</v>
      </c>
      <c r="DY3" s="38" t="s">
        <v>57</v>
      </c>
      <c r="DZ3" s="38" t="s">
        <v>88</v>
      </c>
      <c r="EA3" s="38" t="s">
        <v>3169</v>
      </c>
      <c r="EB3" s="330" t="s">
        <v>527</v>
      </c>
      <c r="EC3" s="330" t="s">
        <v>492</v>
      </c>
      <c r="ED3" s="331" t="s">
        <v>569</v>
      </c>
      <c r="EE3" s="331" t="s">
        <v>570</v>
      </c>
      <c r="EF3" s="38" t="s">
        <v>128</v>
      </c>
      <c r="EG3" s="242" t="s">
        <v>376</v>
      </c>
      <c r="EH3" s="242" t="s">
        <v>377</v>
      </c>
      <c r="EI3" s="242" t="s">
        <v>378</v>
      </c>
      <c r="EJ3" s="38" t="s">
        <v>46</v>
      </c>
      <c r="EK3" s="326" t="s">
        <v>57</v>
      </c>
      <c r="EL3" s="38" t="s">
        <v>571</v>
      </c>
      <c r="EM3" s="242" t="s">
        <v>376</v>
      </c>
      <c r="EN3" s="242" t="s">
        <v>377</v>
      </c>
      <c r="EO3" s="242" t="s">
        <v>378</v>
      </c>
      <c r="EP3" s="38" t="s">
        <v>46</v>
      </c>
      <c r="EQ3" s="326" t="s">
        <v>57</v>
      </c>
      <c r="ER3" s="38" t="s">
        <v>574</v>
      </c>
      <c r="ES3" s="242" t="s">
        <v>376</v>
      </c>
      <c r="ET3" s="242" t="s">
        <v>377</v>
      </c>
      <c r="EU3" s="242" t="s">
        <v>378</v>
      </c>
      <c r="EV3" s="38" t="s">
        <v>46</v>
      </c>
      <c r="EW3" s="326" t="s">
        <v>57</v>
      </c>
    </row>
    <row r="4" spans="1:153" s="317" customFormat="1">
      <c r="A4" s="310" t="s">
        <v>170</v>
      </c>
      <c r="B4" s="311">
        <v>20.437110000000001</v>
      </c>
      <c r="C4" s="262" t="s">
        <v>67</v>
      </c>
      <c r="D4" s="206">
        <v>2020</v>
      </c>
      <c r="E4" s="206" t="s">
        <v>53</v>
      </c>
      <c r="F4" s="206" t="str">
        <f t="shared" ref="F4:F9" si="0">G4</f>
        <v>n/a</v>
      </c>
      <c r="G4" s="206" t="s">
        <v>23</v>
      </c>
      <c r="H4" s="206" t="s">
        <v>23</v>
      </c>
      <c r="I4" s="206" t="s">
        <v>23</v>
      </c>
      <c r="J4" s="206" t="s">
        <v>3147</v>
      </c>
      <c r="K4" s="206" t="s">
        <v>3147</v>
      </c>
      <c r="L4" s="206" t="s">
        <v>23</v>
      </c>
      <c r="M4" s="206" t="s">
        <v>23</v>
      </c>
      <c r="N4" s="206" t="s">
        <v>23</v>
      </c>
      <c r="O4" s="206" t="s">
        <v>23</v>
      </c>
      <c r="P4" s="262" t="s">
        <v>1447</v>
      </c>
      <c r="Q4" s="262" t="s">
        <v>1448</v>
      </c>
      <c r="R4" s="206" t="s">
        <v>3148</v>
      </c>
      <c r="S4" s="206" t="s">
        <v>3148</v>
      </c>
      <c r="T4" s="206" t="s">
        <v>3148</v>
      </c>
      <c r="U4" s="262" t="s">
        <v>1459</v>
      </c>
      <c r="V4" s="262" t="s">
        <v>1460</v>
      </c>
      <c r="W4" s="206" t="str">
        <f>X4</f>
        <v>n/a</v>
      </c>
      <c r="X4" s="206" t="s">
        <v>23</v>
      </c>
      <c r="Y4" s="206" t="s">
        <v>23</v>
      </c>
      <c r="Z4" s="206" t="s">
        <v>23</v>
      </c>
      <c r="AA4" s="206" t="s">
        <v>23</v>
      </c>
      <c r="AB4" s="370" t="s">
        <v>23</v>
      </c>
      <c r="AC4" s="206" t="s">
        <v>3148</v>
      </c>
      <c r="AD4" s="206" t="s">
        <v>3148</v>
      </c>
      <c r="AE4" s="206" t="s">
        <v>3148</v>
      </c>
      <c r="AF4" s="262" t="s">
        <v>1699</v>
      </c>
      <c r="AG4" s="262" t="s">
        <v>1469</v>
      </c>
      <c r="AH4" s="314" t="s">
        <v>3148</v>
      </c>
      <c r="AI4" s="206" t="s">
        <v>3148</v>
      </c>
      <c r="AJ4" s="206" t="s">
        <v>23</v>
      </c>
      <c r="AK4" s="206" t="s">
        <v>23</v>
      </c>
      <c r="AL4" s="206" t="s">
        <v>3148</v>
      </c>
      <c r="AM4" s="262" t="s">
        <v>1704</v>
      </c>
      <c r="AN4" s="262" t="s">
        <v>1478</v>
      </c>
      <c r="AO4" s="206" t="s">
        <v>3148</v>
      </c>
      <c r="AP4" s="206" t="s">
        <v>3148</v>
      </c>
      <c r="AQ4" s="206" t="s">
        <v>3148</v>
      </c>
      <c r="AR4" s="262" t="s">
        <v>1490</v>
      </c>
      <c r="AS4" s="262" t="s">
        <v>1491</v>
      </c>
      <c r="AT4" s="206" t="s">
        <v>3148</v>
      </c>
      <c r="AU4" s="206" t="s">
        <v>23</v>
      </c>
      <c r="AV4" s="206" t="s">
        <v>3148</v>
      </c>
      <c r="AW4" s="206" t="s">
        <v>3148</v>
      </c>
      <c r="AX4" s="206" t="s">
        <v>23</v>
      </c>
      <c r="AY4" s="262" t="s">
        <v>1502</v>
      </c>
      <c r="AZ4" s="262" t="s">
        <v>1503</v>
      </c>
      <c r="BA4" s="206" t="str">
        <f t="shared" ref="BA4:BA35" si="1">BB4</f>
        <v>n/a</v>
      </c>
      <c r="BB4" s="206" t="s">
        <v>23</v>
      </c>
      <c r="BC4" s="206" t="s">
        <v>23</v>
      </c>
      <c r="BD4" s="206" t="s">
        <v>23</v>
      </c>
      <c r="BE4" s="206" t="s">
        <v>3148</v>
      </c>
      <c r="BF4" s="206" t="s">
        <v>3148</v>
      </c>
      <c r="BG4" s="206" t="s">
        <v>23</v>
      </c>
      <c r="BH4" s="206" t="s">
        <v>23</v>
      </c>
      <c r="BI4" s="262" t="s">
        <v>1514</v>
      </c>
      <c r="BJ4" s="262" t="s">
        <v>1515</v>
      </c>
      <c r="BK4" s="321" t="s">
        <v>23</v>
      </c>
      <c r="BL4" s="321" t="s">
        <v>23</v>
      </c>
      <c r="BM4" s="321" t="s">
        <v>23</v>
      </c>
      <c r="BN4" s="321" t="s">
        <v>23</v>
      </c>
      <c r="BO4" s="321" t="s">
        <v>23</v>
      </c>
      <c r="BP4" s="321" t="s">
        <v>23</v>
      </c>
      <c r="BQ4" s="206" t="s">
        <v>3148</v>
      </c>
      <c r="BR4" s="206" t="s">
        <v>3148</v>
      </c>
      <c r="BS4" s="206" t="s">
        <v>3148</v>
      </c>
      <c r="BT4" s="262" t="s">
        <v>1525</v>
      </c>
      <c r="BU4" s="262" t="s">
        <v>1526</v>
      </c>
      <c r="BV4" s="321" t="s">
        <v>23</v>
      </c>
      <c r="BW4" s="321" t="s">
        <v>23</v>
      </c>
      <c r="BX4" s="321" t="s">
        <v>23</v>
      </c>
      <c r="BY4" s="321" t="s">
        <v>23</v>
      </c>
      <c r="BZ4" s="321" t="s">
        <v>23</v>
      </c>
      <c r="CA4" s="321" t="s">
        <v>23</v>
      </c>
      <c r="CB4" s="321" t="s">
        <v>23</v>
      </c>
      <c r="CC4" s="321" t="s">
        <v>23</v>
      </c>
      <c r="CD4" s="321" t="s">
        <v>23</v>
      </c>
      <c r="CE4" s="321" t="s">
        <v>23</v>
      </c>
      <c r="CF4" s="321" t="s">
        <v>23</v>
      </c>
      <c r="CG4" s="321" t="s">
        <v>23</v>
      </c>
      <c r="CH4" s="321" t="s">
        <v>23</v>
      </c>
      <c r="CI4" s="321" t="s">
        <v>23</v>
      </c>
      <c r="CJ4" s="321" t="s">
        <v>23</v>
      </c>
      <c r="CK4" s="321" t="s">
        <v>23</v>
      </c>
      <c r="CL4" s="321" t="s">
        <v>23</v>
      </c>
      <c r="CM4" s="321" t="s">
        <v>23</v>
      </c>
      <c r="CN4" s="206" t="s">
        <v>3148</v>
      </c>
      <c r="CO4" s="206" t="s">
        <v>3148</v>
      </c>
      <c r="CP4" s="206" t="s">
        <v>23</v>
      </c>
      <c r="CQ4" s="206" t="s">
        <v>23</v>
      </c>
      <c r="CR4" s="206" t="s">
        <v>3148</v>
      </c>
      <c r="CS4" s="262" t="s">
        <v>2920</v>
      </c>
      <c r="CT4" s="262" t="s">
        <v>1526</v>
      </c>
      <c r="CU4" s="206" t="s">
        <v>3148</v>
      </c>
      <c r="CV4" s="206" t="s">
        <v>3148</v>
      </c>
      <c r="CW4" s="206" t="s">
        <v>23</v>
      </c>
      <c r="CX4" s="206" t="s">
        <v>23</v>
      </c>
      <c r="CY4" s="206" t="s">
        <v>3148</v>
      </c>
      <c r="CZ4" s="206" t="s">
        <v>23</v>
      </c>
      <c r="DA4" s="262" t="s">
        <v>2480</v>
      </c>
      <c r="DB4" s="262" t="s">
        <v>1602</v>
      </c>
      <c r="DC4" s="321" t="s">
        <v>23</v>
      </c>
      <c r="DD4" s="206" t="s">
        <v>23</v>
      </c>
      <c r="DE4" s="206" t="s">
        <v>23</v>
      </c>
      <c r="DF4" s="206" t="s">
        <v>23</v>
      </c>
      <c r="DG4" s="206" t="s">
        <v>23</v>
      </c>
      <c r="DH4" s="206" t="s">
        <v>23</v>
      </c>
      <c r="DI4" s="206" t="s">
        <v>23</v>
      </c>
      <c r="DJ4" s="206" t="s">
        <v>23</v>
      </c>
      <c r="DK4" s="206" t="s">
        <v>23</v>
      </c>
      <c r="DL4" s="206" t="s">
        <v>23</v>
      </c>
      <c r="DM4" s="206" t="s">
        <v>23</v>
      </c>
      <c r="DN4" s="206" t="s">
        <v>23</v>
      </c>
      <c r="DO4" s="206" t="s">
        <v>23</v>
      </c>
      <c r="DP4" s="206" t="s">
        <v>23</v>
      </c>
      <c r="DQ4" s="206" t="s">
        <v>23</v>
      </c>
      <c r="DR4" s="206" t="s">
        <v>23</v>
      </c>
      <c r="DS4" s="321" t="s">
        <v>23</v>
      </c>
      <c r="DT4" s="206" t="s">
        <v>23</v>
      </c>
      <c r="DU4" s="206" t="s">
        <v>23</v>
      </c>
      <c r="DV4" s="206" t="s">
        <v>23</v>
      </c>
      <c r="DW4" s="206" t="s">
        <v>23</v>
      </c>
      <c r="DX4" s="206" t="s">
        <v>23</v>
      </c>
      <c r="DY4" s="206" t="s">
        <v>23</v>
      </c>
      <c r="DZ4" s="206">
        <v>0</v>
      </c>
      <c r="EA4" s="314" t="s">
        <v>3148</v>
      </c>
      <c r="EB4" s="206" t="s">
        <v>3148</v>
      </c>
      <c r="EC4" s="206" t="s">
        <v>3148</v>
      </c>
      <c r="ED4" s="315" t="s">
        <v>1550</v>
      </c>
      <c r="EE4" s="315" t="s">
        <v>1551</v>
      </c>
      <c r="EF4" s="206" t="s">
        <v>108</v>
      </c>
      <c r="EG4" s="206" t="s">
        <v>108</v>
      </c>
      <c r="EH4" s="206" t="s">
        <v>108</v>
      </c>
      <c r="EI4" s="206" t="s">
        <v>108</v>
      </c>
      <c r="EJ4" s="206" t="s">
        <v>108</v>
      </c>
      <c r="EK4" s="206" t="s">
        <v>108</v>
      </c>
      <c r="EL4" s="206" t="s">
        <v>108</v>
      </c>
      <c r="EM4" s="206" t="s">
        <v>108</v>
      </c>
      <c r="EN4" s="206" t="s">
        <v>108</v>
      </c>
      <c r="EO4" s="206" t="s">
        <v>108</v>
      </c>
      <c r="EP4" s="206" t="s">
        <v>108</v>
      </c>
      <c r="EQ4" s="206" t="s">
        <v>108</v>
      </c>
      <c r="ER4" s="206" t="s">
        <v>108</v>
      </c>
      <c r="ES4" s="206" t="s">
        <v>108</v>
      </c>
      <c r="ET4" s="206" t="s">
        <v>108</v>
      </c>
      <c r="EU4" s="206" t="s">
        <v>108</v>
      </c>
      <c r="EV4" s="206" t="s">
        <v>108</v>
      </c>
      <c r="EW4" s="206" t="s">
        <v>108</v>
      </c>
    </row>
    <row r="5" spans="1:153" s="317" customFormat="1">
      <c r="A5" s="310" t="s">
        <v>109</v>
      </c>
      <c r="B5" s="311">
        <v>805.48924</v>
      </c>
      <c r="C5" s="262" t="s">
        <v>66</v>
      </c>
      <c r="D5" s="206">
        <v>2018</v>
      </c>
      <c r="E5" s="314" t="s">
        <v>52</v>
      </c>
      <c r="F5" s="206">
        <f t="shared" si="0"/>
        <v>100</v>
      </c>
      <c r="G5" s="206">
        <v>100</v>
      </c>
      <c r="H5" s="262" t="s">
        <v>1931</v>
      </c>
      <c r="I5" s="262" t="s">
        <v>2279</v>
      </c>
      <c r="J5" s="206">
        <f>SUM(K5:O5)</f>
        <v>80</v>
      </c>
      <c r="K5" s="206">
        <v>10</v>
      </c>
      <c r="L5" s="206">
        <v>20</v>
      </c>
      <c r="M5" s="206">
        <v>10</v>
      </c>
      <c r="N5" s="206">
        <v>20</v>
      </c>
      <c r="O5" s="206">
        <v>20</v>
      </c>
      <c r="P5" s="262" t="s">
        <v>2411</v>
      </c>
      <c r="Q5" s="313" t="s">
        <v>2736</v>
      </c>
      <c r="R5" s="206">
        <f>SUM(S5:T5)</f>
        <v>50</v>
      </c>
      <c r="S5" s="206">
        <v>50</v>
      </c>
      <c r="T5" s="206">
        <v>0</v>
      </c>
      <c r="U5" s="262" t="s">
        <v>1936</v>
      </c>
      <c r="V5" s="262" t="s">
        <v>1935</v>
      </c>
      <c r="W5" s="206">
        <f>SUM(X5:Z5)</f>
        <v>30</v>
      </c>
      <c r="X5" s="206">
        <v>15</v>
      </c>
      <c r="Y5" s="206">
        <v>15</v>
      </c>
      <c r="Z5" s="206">
        <v>0</v>
      </c>
      <c r="AA5" s="262" t="s">
        <v>2753</v>
      </c>
      <c r="AB5" s="262" t="s">
        <v>2754</v>
      </c>
      <c r="AC5" s="206">
        <f>SUM(AD5:AE5)</f>
        <v>50</v>
      </c>
      <c r="AD5" s="206">
        <v>0</v>
      </c>
      <c r="AE5" s="206">
        <v>50</v>
      </c>
      <c r="AF5" s="262" t="s">
        <v>2755</v>
      </c>
      <c r="AG5" s="262" t="s">
        <v>1934</v>
      </c>
      <c r="AH5" s="314">
        <f>SUM(AI5:AL5)</f>
        <v>100</v>
      </c>
      <c r="AI5" s="206">
        <v>25</v>
      </c>
      <c r="AJ5" s="206">
        <v>25</v>
      </c>
      <c r="AK5" s="206">
        <v>25</v>
      </c>
      <c r="AL5" s="206">
        <v>25</v>
      </c>
      <c r="AM5" s="262" t="s">
        <v>1861</v>
      </c>
      <c r="AN5" s="262" t="s">
        <v>2327</v>
      </c>
      <c r="AO5" s="206">
        <f>SUM(AP5:AQ5)</f>
        <v>75</v>
      </c>
      <c r="AP5" s="206">
        <v>50</v>
      </c>
      <c r="AQ5" s="206">
        <v>25</v>
      </c>
      <c r="AR5" s="262" t="s">
        <v>2933</v>
      </c>
      <c r="AS5" s="262" t="s">
        <v>1930</v>
      </c>
      <c r="AT5" s="206">
        <f>SUM(AU5:AX5)</f>
        <v>0</v>
      </c>
      <c r="AU5" s="206">
        <v>0</v>
      </c>
      <c r="AV5" s="206">
        <v>0</v>
      </c>
      <c r="AW5" s="206">
        <v>0</v>
      </c>
      <c r="AX5" s="206">
        <v>0</v>
      </c>
      <c r="AY5" s="262" t="s">
        <v>2696</v>
      </c>
      <c r="AZ5" s="262" t="s">
        <v>2334</v>
      </c>
      <c r="BA5" s="206">
        <f t="shared" si="1"/>
        <v>50</v>
      </c>
      <c r="BB5" s="206">
        <v>50</v>
      </c>
      <c r="BC5" s="262" t="s">
        <v>1766</v>
      </c>
      <c r="BD5" s="262" t="s">
        <v>1244</v>
      </c>
      <c r="BE5" s="206">
        <f>SUM(BF5:BH5)</f>
        <v>15</v>
      </c>
      <c r="BF5" s="206">
        <v>15</v>
      </c>
      <c r="BG5" s="206">
        <v>0</v>
      </c>
      <c r="BH5" s="206">
        <v>0</v>
      </c>
      <c r="BI5" s="262" t="s">
        <v>1732</v>
      </c>
      <c r="BJ5" s="313" t="s">
        <v>878</v>
      </c>
      <c r="BK5" s="206">
        <f>SUM(BL5:BN5)</f>
        <v>15</v>
      </c>
      <c r="BL5" s="206">
        <v>0</v>
      </c>
      <c r="BM5" s="206">
        <v>15</v>
      </c>
      <c r="BN5" s="206">
        <v>0</v>
      </c>
      <c r="BO5" s="262" t="s">
        <v>2934</v>
      </c>
      <c r="BP5" s="262" t="s">
        <v>1246</v>
      </c>
      <c r="BQ5" s="206">
        <f>SUM(BR5:BS5)</f>
        <v>75</v>
      </c>
      <c r="BR5" s="206">
        <v>50</v>
      </c>
      <c r="BS5" s="206">
        <v>25</v>
      </c>
      <c r="BT5" s="262" t="s">
        <v>2958</v>
      </c>
      <c r="BU5" s="313" t="s">
        <v>1860</v>
      </c>
      <c r="BV5" s="206">
        <f>SUM(BW5:BX5)</f>
        <v>25</v>
      </c>
      <c r="BW5" s="206">
        <v>25</v>
      </c>
      <c r="BX5" s="206">
        <v>0</v>
      </c>
      <c r="BY5" s="262" t="s">
        <v>2448</v>
      </c>
      <c r="BZ5" s="262" t="s">
        <v>1247</v>
      </c>
      <c r="CA5" s="206">
        <f>SUM(CB5:CD5)</f>
        <v>30</v>
      </c>
      <c r="CB5" s="206">
        <v>15</v>
      </c>
      <c r="CC5" s="206">
        <v>15</v>
      </c>
      <c r="CD5" s="206">
        <v>0</v>
      </c>
      <c r="CE5" s="262" t="s">
        <v>2935</v>
      </c>
      <c r="CF5" s="262" t="s">
        <v>1928</v>
      </c>
      <c r="CG5" s="206">
        <f>SUM(CH5:CK5)</f>
        <v>25</v>
      </c>
      <c r="CH5" s="206">
        <v>25</v>
      </c>
      <c r="CI5" s="206">
        <v>0</v>
      </c>
      <c r="CJ5" s="206">
        <v>0</v>
      </c>
      <c r="CK5" s="206">
        <v>0</v>
      </c>
      <c r="CL5" s="262" t="s">
        <v>1248</v>
      </c>
      <c r="CM5" s="262" t="s">
        <v>1249</v>
      </c>
      <c r="CN5" s="206">
        <f>SUM(CO5:CR5)</f>
        <v>0</v>
      </c>
      <c r="CO5" s="206">
        <v>0</v>
      </c>
      <c r="CP5" s="206">
        <v>0</v>
      </c>
      <c r="CQ5" s="206">
        <v>0</v>
      </c>
      <c r="CR5" s="206">
        <v>0</v>
      </c>
      <c r="CS5" s="262" t="s">
        <v>535</v>
      </c>
      <c r="CT5" s="262" t="s">
        <v>108</v>
      </c>
      <c r="CU5" s="206">
        <f>SUM(CV5:CZ5)</f>
        <v>10</v>
      </c>
      <c r="CV5" s="206">
        <v>10</v>
      </c>
      <c r="CW5" s="206">
        <v>0</v>
      </c>
      <c r="CX5" s="206">
        <v>0</v>
      </c>
      <c r="CY5" s="206">
        <v>0</v>
      </c>
      <c r="CZ5" s="206">
        <v>0</v>
      </c>
      <c r="DA5" s="262" t="s">
        <v>1625</v>
      </c>
      <c r="DB5" s="262" t="s">
        <v>1250</v>
      </c>
      <c r="DC5" s="206">
        <f>SUM(DD5:DH5)</f>
        <v>70</v>
      </c>
      <c r="DD5" s="206">
        <v>20</v>
      </c>
      <c r="DE5" s="206">
        <v>20</v>
      </c>
      <c r="DF5" s="206">
        <v>10</v>
      </c>
      <c r="DG5" s="206">
        <v>20</v>
      </c>
      <c r="DH5" s="206">
        <v>0</v>
      </c>
      <c r="DI5" s="262" t="s">
        <v>2936</v>
      </c>
      <c r="DJ5" s="262" t="s">
        <v>1251</v>
      </c>
      <c r="DK5" s="206">
        <f>SUM(DL5:DP5)</f>
        <v>10</v>
      </c>
      <c r="DL5" s="206">
        <v>0</v>
      </c>
      <c r="DM5" s="206">
        <v>0</v>
      </c>
      <c r="DN5" s="206">
        <v>0</v>
      </c>
      <c r="DO5" s="206">
        <v>10</v>
      </c>
      <c r="DP5" s="206">
        <v>0</v>
      </c>
      <c r="DQ5" s="262" t="s">
        <v>1801</v>
      </c>
      <c r="DR5" s="262" t="s">
        <v>1252</v>
      </c>
      <c r="DS5" s="314">
        <f>SUM(DT5:DW5)</f>
        <v>87.5</v>
      </c>
      <c r="DT5" s="206">
        <v>25</v>
      </c>
      <c r="DU5" s="206">
        <v>25</v>
      </c>
      <c r="DV5" s="206">
        <v>25</v>
      </c>
      <c r="DW5" s="206">
        <v>12.5</v>
      </c>
      <c r="DX5" s="262" t="s">
        <v>2959</v>
      </c>
      <c r="DY5" s="262" t="s">
        <v>2653</v>
      </c>
      <c r="DZ5" s="206">
        <v>1</v>
      </c>
      <c r="EA5" s="314">
        <f>SUM(EB5:EI5)</f>
        <v>0</v>
      </c>
      <c r="EB5" s="314">
        <v>0</v>
      </c>
      <c r="EC5" s="206" t="s">
        <v>108</v>
      </c>
      <c r="ED5" s="315" t="s">
        <v>1560</v>
      </c>
      <c r="EE5" s="315" t="s">
        <v>108</v>
      </c>
      <c r="EF5" s="315" t="s">
        <v>568</v>
      </c>
      <c r="EG5" s="206">
        <v>0</v>
      </c>
      <c r="EH5" s="206">
        <v>0</v>
      </c>
      <c r="EI5" s="206">
        <v>0</v>
      </c>
      <c r="EJ5" s="262" t="s">
        <v>1644</v>
      </c>
      <c r="EK5" s="315" t="s">
        <v>900</v>
      </c>
      <c r="EL5" s="206" t="s">
        <v>108</v>
      </c>
      <c r="EM5" s="206" t="s">
        <v>108</v>
      </c>
      <c r="EN5" s="206" t="s">
        <v>108</v>
      </c>
      <c r="EO5" s="206" t="s">
        <v>108</v>
      </c>
      <c r="EP5" s="206" t="s">
        <v>108</v>
      </c>
      <c r="EQ5" s="206" t="s">
        <v>108</v>
      </c>
      <c r="ER5" s="206" t="s">
        <v>108</v>
      </c>
      <c r="ES5" s="206" t="s">
        <v>108</v>
      </c>
      <c r="ET5" s="206" t="s">
        <v>108</v>
      </c>
      <c r="EU5" s="206" t="s">
        <v>108</v>
      </c>
      <c r="EV5" s="206" t="s">
        <v>108</v>
      </c>
      <c r="EW5" s="206" t="s">
        <v>108</v>
      </c>
    </row>
    <row r="6" spans="1:153" s="318" customFormat="1">
      <c r="A6" s="310" t="s">
        <v>151</v>
      </c>
      <c r="B6" s="311">
        <v>28.326310000000003</v>
      </c>
      <c r="C6" s="262" t="s">
        <v>66</v>
      </c>
      <c r="D6" s="206">
        <v>2018</v>
      </c>
      <c r="E6" s="314" t="s">
        <v>52</v>
      </c>
      <c r="F6" s="206">
        <f t="shared" si="0"/>
        <v>100</v>
      </c>
      <c r="G6" s="206">
        <v>100</v>
      </c>
      <c r="H6" s="315" t="s">
        <v>1079</v>
      </c>
      <c r="I6" s="315" t="s">
        <v>1074</v>
      </c>
      <c r="J6" s="206">
        <f>SUM(K6:O6)</f>
        <v>50</v>
      </c>
      <c r="K6" s="206">
        <v>10</v>
      </c>
      <c r="L6" s="206">
        <v>20</v>
      </c>
      <c r="M6" s="206">
        <v>0</v>
      </c>
      <c r="N6" s="206">
        <v>0</v>
      </c>
      <c r="O6" s="206">
        <v>20</v>
      </c>
      <c r="P6" s="315" t="s">
        <v>2896</v>
      </c>
      <c r="Q6" s="315" t="s">
        <v>2770</v>
      </c>
      <c r="R6" s="206">
        <f>SUM(S6:T6)</f>
        <v>25</v>
      </c>
      <c r="S6" s="206">
        <v>0</v>
      </c>
      <c r="T6" s="206">
        <v>25</v>
      </c>
      <c r="U6" s="315" t="s">
        <v>1582</v>
      </c>
      <c r="V6" s="315" t="s">
        <v>1086</v>
      </c>
      <c r="W6" s="206">
        <f>SUM(X6:Z6)</f>
        <v>0</v>
      </c>
      <c r="X6" s="206">
        <v>0</v>
      </c>
      <c r="Y6" s="206">
        <v>0</v>
      </c>
      <c r="Z6" s="206">
        <v>0</v>
      </c>
      <c r="AA6" s="315" t="s">
        <v>1091</v>
      </c>
      <c r="AB6" s="315" t="s">
        <v>1092</v>
      </c>
      <c r="AC6" s="206">
        <f>SUM(AD6:AE6)</f>
        <v>25</v>
      </c>
      <c r="AD6" s="206">
        <v>0</v>
      </c>
      <c r="AE6" s="206">
        <v>25</v>
      </c>
      <c r="AF6" s="315" t="s">
        <v>1095</v>
      </c>
      <c r="AG6" s="315" t="s">
        <v>1074</v>
      </c>
      <c r="AH6" s="314">
        <f>SUM(AI6:AL6)</f>
        <v>50</v>
      </c>
      <c r="AI6" s="206">
        <v>0</v>
      </c>
      <c r="AJ6" s="206">
        <v>25</v>
      </c>
      <c r="AK6" s="206">
        <v>25</v>
      </c>
      <c r="AL6" s="206">
        <v>0</v>
      </c>
      <c r="AM6" s="315" t="s">
        <v>1705</v>
      </c>
      <c r="AN6" s="315" t="s">
        <v>1096</v>
      </c>
      <c r="AO6" s="206">
        <f>SUM(AP6:AQ6)</f>
        <v>0</v>
      </c>
      <c r="AP6" s="206">
        <v>0</v>
      </c>
      <c r="AQ6" s="206">
        <v>0</v>
      </c>
      <c r="AR6" s="315" t="s">
        <v>1012</v>
      </c>
      <c r="AS6" s="315" t="s">
        <v>108</v>
      </c>
      <c r="AT6" s="206">
        <f>SUM(AU6:AX6)</f>
        <v>12.5</v>
      </c>
      <c r="AU6" s="206">
        <v>12.5</v>
      </c>
      <c r="AV6" s="206">
        <v>0</v>
      </c>
      <c r="AW6" s="206">
        <v>0</v>
      </c>
      <c r="AX6" s="206">
        <v>0</v>
      </c>
      <c r="AY6" s="315" t="s">
        <v>2703</v>
      </c>
      <c r="AZ6" s="315" t="s">
        <v>2684</v>
      </c>
      <c r="BA6" s="206">
        <f t="shared" si="1"/>
        <v>0</v>
      </c>
      <c r="BB6" s="206">
        <v>0</v>
      </c>
      <c r="BC6" s="315" t="s">
        <v>535</v>
      </c>
      <c r="BD6" s="315" t="s">
        <v>108</v>
      </c>
      <c r="BE6" s="206">
        <f>SUM(BF6:BH6)</f>
        <v>0</v>
      </c>
      <c r="BF6" s="206">
        <v>0</v>
      </c>
      <c r="BG6" s="206">
        <v>0</v>
      </c>
      <c r="BH6" s="206">
        <v>0</v>
      </c>
      <c r="BI6" s="315" t="s">
        <v>1101</v>
      </c>
      <c r="BJ6" s="315" t="s">
        <v>1102</v>
      </c>
      <c r="BK6" s="206">
        <f>SUM(BL6:BN6)</f>
        <v>0</v>
      </c>
      <c r="BL6" s="206">
        <v>0</v>
      </c>
      <c r="BM6" s="206">
        <v>0</v>
      </c>
      <c r="BN6" s="206">
        <v>0</v>
      </c>
      <c r="BO6" s="315" t="s">
        <v>727</v>
      </c>
      <c r="BP6" s="315" t="s">
        <v>108</v>
      </c>
      <c r="BQ6" s="206">
        <f>SUM(BR6:BS6)</f>
        <v>75</v>
      </c>
      <c r="BR6" s="206">
        <v>50</v>
      </c>
      <c r="BS6" s="206">
        <v>25</v>
      </c>
      <c r="BT6" s="315" t="s">
        <v>1105</v>
      </c>
      <c r="BU6" s="315" t="s">
        <v>1106</v>
      </c>
      <c r="BV6" s="206">
        <f>SUM(BW6:BX6)</f>
        <v>0</v>
      </c>
      <c r="BW6" s="206">
        <v>0</v>
      </c>
      <c r="BX6" s="206">
        <v>0</v>
      </c>
      <c r="BY6" s="315" t="s">
        <v>740</v>
      </c>
      <c r="BZ6" s="315" t="s">
        <v>108</v>
      </c>
      <c r="CA6" s="206">
        <f>SUM(CB6:CD6)</f>
        <v>30</v>
      </c>
      <c r="CB6" s="206">
        <v>15</v>
      </c>
      <c r="CC6" s="206">
        <v>15</v>
      </c>
      <c r="CD6" s="206">
        <v>0</v>
      </c>
      <c r="CE6" s="315" t="s">
        <v>2897</v>
      </c>
      <c r="CF6" s="315" t="s">
        <v>1106</v>
      </c>
      <c r="CG6" s="206">
        <f>SUM(CH6:CK6)</f>
        <v>12.5</v>
      </c>
      <c r="CH6" s="206">
        <v>12.5</v>
      </c>
      <c r="CI6" s="206">
        <v>0</v>
      </c>
      <c r="CJ6" s="206">
        <v>0</v>
      </c>
      <c r="CK6" s="206">
        <v>0</v>
      </c>
      <c r="CL6" s="315" t="s">
        <v>2466</v>
      </c>
      <c r="CM6" s="315" t="s">
        <v>2364</v>
      </c>
      <c r="CN6" s="206">
        <f>SUM(CO6:CR6)</f>
        <v>0</v>
      </c>
      <c r="CO6" s="206">
        <v>0</v>
      </c>
      <c r="CP6" s="206">
        <v>0</v>
      </c>
      <c r="CQ6" s="206">
        <v>0</v>
      </c>
      <c r="CR6" s="206">
        <v>0</v>
      </c>
      <c r="CS6" s="315" t="s">
        <v>535</v>
      </c>
      <c r="CT6" s="315" t="s">
        <v>108</v>
      </c>
      <c r="CU6" s="206">
        <f>SUM(CV6:CZ6)</f>
        <v>10</v>
      </c>
      <c r="CV6" s="206">
        <v>10</v>
      </c>
      <c r="CW6" s="206">
        <v>0</v>
      </c>
      <c r="CX6" s="206">
        <v>0</v>
      </c>
      <c r="CY6" s="206">
        <v>0</v>
      </c>
      <c r="CZ6" s="206">
        <v>0</v>
      </c>
      <c r="DA6" s="315" t="s">
        <v>3043</v>
      </c>
      <c r="DB6" s="315" t="s">
        <v>1111</v>
      </c>
      <c r="DC6" s="206">
        <f>SUM(DD6:DH6)</f>
        <v>0</v>
      </c>
      <c r="DD6" s="206">
        <v>0</v>
      </c>
      <c r="DE6" s="206">
        <v>0</v>
      </c>
      <c r="DF6" s="206">
        <v>0</v>
      </c>
      <c r="DG6" s="206">
        <v>0</v>
      </c>
      <c r="DH6" s="206">
        <v>0</v>
      </c>
      <c r="DI6" s="315" t="s">
        <v>2548</v>
      </c>
      <c r="DJ6" s="315" t="s">
        <v>2549</v>
      </c>
      <c r="DK6" s="206">
        <f>SUM(DL6:DP6)</f>
        <v>0</v>
      </c>
      <c r="DL6" s="206">
        <v>0</v>
      </c>
      <c r="DM6" s="206">
        <v>0</v>
      </c>
      <c r="DN6" s="206">
        <v>0</v>
      </c>
      <c r="DO6" s="206">
        <v>0</v>
      </c>
      <c r="DP6" s="206">
        <v>0</v>
      </c>
      <c r="DQ6" s="315" t="s">
        <v>1113</v>
      </c>
      <c r="DR6" s="315" t="s">
        <v>108</v>
      </c>
      <c r="DS6" s="314">
        <f>SUM(DT6:DW6)</f>
        <v>12.5</v>
      </c>
      <c r="DT6" s="206">
        <v>12.5</v>
      </c>
      <c r="DU6" s="206">
        <v>0</v>
      </c>
      <c r="DV6" s="206">
        <v>0</v>
      </c>
      <c r="DW6" s="206">
        <v>0</v>
      </c>
      <c r="DX6" s="315" t="s">
        <v>2488</v>
      </c>
      <c r="DY6" s="315" t="s">
        <v>2654</v>
      </c>
      <c r="DZ6" s="206">
        <v>0</v>
      </c>
      <c r="EA6" s="206">
        <f>SUM(EB6:EI6)</f>
        <v>0</v>
      </c>
      <c r="EB6" s="206">
        <v>0</v>
      </c>
      <c r="EC6" s="206">
        <v>0</v>
      </c>
      <c r="ED6" s="315" t="s">
        <v>535</v>
      </c>
      <c r="EE6" s="315" t="s">
        <v>108</v>
      </c>
      <c r="EF6" s="206" t="s">
        <v>108</v>
      </c>
      <c r="EG6" s="206" t="s">
        <v>108</v>
      </c>
      <c r="EH6" s="206" t="s">
        <v>108</v>
      </c>
      <c r="EI6" s="206" t="s">
        <v>108</v>
      </c>
      <c r="EJ6" s="206" t="s">
        <v>108</v>
      </c>
      <c r="EK6" s="206" t="s">
        <v>108</v>
      </c>
      <c r="EL6" s="206" t="s">
        <v>108</v>
      </c>
      <c r="EM6" s="206" t="s">
        <v>108</v>
      </c>
      <c r="EN6" s="206" t="s">
        <v>108</v>
      </c>
      <c r="EO6" s="206" t="s">
        <v>108</v>
      </c>
      <c r="EP6" s="206" t="s">
        <v>108</v>
      </c>
      <c r="EQ6" s="206" t="s">
        <v>108</v>
      </c>
      <c r="ER6" s="206" t="s">
        <v>108</v>
      </c>
      <c r="ES6" s="206" t="s">
        <v>108</v>
      </c>
      <c r="ET6" s="206" t="s">
        <v>108</v>
      </c>
      <c r="EU6" s="206" t="s">
        <v>108</v>
      </c>
      <c r="EV6" s="206" t="s">
        <v>108</v>
      </c>
      <c r="EW6" s="206" t="s">
        <v>108</v>
      </c>
    </row>
    <row r="7" spans="1:153" s="318" customFormat="1">
      <c r="A7" s="310" t="s">
        <v>152</v>
      </c>
      <c r="B7" s="311">
        <v>34.241289999999999</v>
      </c>
      <c r="C7" s="262" t="s">
        <v>66</v>
      </c>
      <c r="D7" s="206">
        <v>2018</v>
      </c>
      <c r="E7" s="314" t="s">
        <v>52</v>
      </c>
      <c r="F7" s="206">
        <f t="shared" si="0"/>
        <v>100</v>
      </c>
      <c r="G7" s="206">
        <v>100</v>
      </c>
      <c r="H7" s="262" t="s">
        <v>2281</v>
      </c>
      <c r="I7" s="262" t="s">
        <v>2280</v>
      </c>
      <c r="J7" s="206">
        <f>SUM(K7:O7)</f>
        <v>70</v>
      </c>
      <c r="K7" s="206">
        <v>10</v>
      </c>
      <c r="L7" s="206">
        <v>0</v>
      </c>
      <c r="M7" s="206">
        <v>20</v>
      </c>
      <c r="N7" s="206">
        <v>20</v>
      </c>
      <c r="O7" s="206">
        <v>20</v>
      </c>
      <c r="P7" s="262" t="s">
        <v>2386</v>
      </c>
      <c r="Q7" s="262" t="s">
        <v>1011</v>
      </c>
      <c r="R7" s="206">
        <f>SUM(S7:T7)</f>
        <v>0</v>
      </c>
      <c r="S7" s="206">
        <v>0</v>
      </c>
      <c r="T7" s="206">
        <v>0</v>
      </c>
      <c r="U7" s="262" t="s">
        <v>1012</v>
      </c>
      <c r="V7" s="262" t="s">
        <v>1013</v>
      </c>
      <c r="W7" s="206">
        <f>SUM(X7:Z7)</f>
        <v>45</v>
      </c>
      <c r="X7" s="206">
        <v>30</v>
      </c>
      <c r="Y7" s="206">
        <v>15</v>
      </c>
      <c r="Z7" s="206">
        <v>0</v>
      </c>
      <c r="AA7" s="262" t="s">
        <v>1015</v>
      </c>
      <c r="AB7" s="262" t="s">
        <v>1016</v>
      </c>
      <c r="AC7" s="206">
        <f>SUM(AD7:AE7)</f>
        <v>25</v>
      </c>
      <c r="AD7" s="206">
        <v>0</v>
      </c>
      <c r="AE7" s="206">
        <v>25</v>
      </c>
      <c r="AF7" s="262" t="s">
        <v>3039</v>
      </c>
      <c r="AG7" s="262" t="s">
        <v>1019</v>
      </c>
      <c r="AH7" s="314">
        <f>SUM(AI7:AL7)</f>
        <v>50</v>
      </c>
      <c r="AI7" s="206">
        <v>0</v>
      </c>
      <c r="AJ7" s="206">
        <v>25</v>
      </c>
      <c r="AK7" s="206">
        <v>25</v>
      </c>
      <c r="AL7" s="206">
        <v>0</v>
      </c>
      <c r="AM7" s="262" t="s">
        <v>1706</v>
      </c>
      <c r="AN7" s="262" t="s">
        <v>1024</v>
      </c>
      <c r="AO7" s="206">
        <f>SUM(AP7:AQ7)</f>
        <v>0</v>
      </c>
      <c r="AP7" s="206">
        <v>0</v>
      </c>
      <c r="AQ7" s="206">
        <v>0</v>
      </c>
      <c r="AR7" s="262" t="s">
        <v>1012</v>
      </c>
      <c r="AS7" s="262" t="s">
        <v>108</v>
      </c>
      <c r="AT7" s="206">
        <f>SUM(AU7:AX7)</f>
        <v>12.5</v>
      </c>
      <c r="AU7" s="206">
        <v>12.5</v>
      </c>
      <c r="AV7" s="206">
        <v>0</v>
      </c>
      <c r="AW7" s="206">
        <v>0</v>
      </c>
      <c r="AX7" s="206">
        <v>0</v>
      </c>
      <c r="AY7" s="262" t="s">
        <v>2705</v>
      </c>
      <c r="AZ7" s="262" t="s">
        <v>2339</v>
      </c>
      <c r="BA7" s="206">
        <f t="shared" si="1"/>
        <v>50</v>
      </c>
      <c r="BB7" s="206">
        <v>50</v>
      </c>
      <c r="BC7" s="262" t="s">
        <v>1030</v>
      </c>
      <c r="BD7" s="262" t="s">
        <v>1031</v>
      </c>
      <c r="BE7" s="206">
        <f>SUM(BF7:BH7)</f>
        <v>15</v>
      </c>
      <c r="BF7" s="206">
        <v>15</v>
      </c>
      <c r="BG7" s="206">
        <v>0</v>
      </c>
      <c r="BH7" s="206">
        <v>0</v>
      </c>
      <c r="BI7" s="262" t="s">
        <v>1733</v>
      </c>
      <c r="BJ7" s="262" t="s">
        <v>1033</v>
      </c>
      <c r="BK7" s="206">
        <f>SUM(BL7:BN7)</f>
        <v>0</v>
      </c>
      <c r="BL7" s="206">
        <v>0</v>
      </c>
      <c r="BM7" s="206">
        <v>0</v>
      </c>
      <c r="BN7" s="206">
        <v>0</v>
      </c>
      <c r="BO7" s="262" t="s">
        <v>727</v>
      </c>
      <c r="BP7" s="262" t="s">
        <v>1038</v>
      </c>
      <c r="BQ7" s="206">
        <f>SUM(BR7:BS7)</f>
        <v>75</v>
      </c>
      <c r="BR7" s="206">
        <v>50</v>
      </c>
      <c r="BS7" s="206">
        <v>25</v>
      </c>
      <c r="BT7" s="262" t="s">
        <v>2387</v>
      </c>
      <c r="BU7" s="262" t="s">
        <v>1040</v>
      </c>
      <c r="BV7" s="206">
        <f>SUM(BW7:BX7)</f>
        <v>0</v>
      </c>
      <c r="BW7" s="206">
        <v>0</v>
      </c>
      <c r="BX7" s="206">
        <v>0</v>
      </c>
      <c r="BY7" s="262" t="s">
        <v>740</v>
      </c>
      <c r="BZ7" s="262" t="s">
        <v>1045</v>
      </c>
      <c r="CA7" s="206">
        <f>SUM(CB7:CD7)</f>
        <v>30</v>
      </c>
      <c r="CB7" s="206">
        <v>15</v>
      </c>
      <c r="CC7" s="206">
        <v>15</v>
      </c>
      <c r="CD7" s="206">
        <v>0</v>
      </c>
      <c r="CE7" s="262" t="s">
        <v>2388</v>
      </c>
      <c r="CF7" s="262" t="s">
        <v>1048</v>
      </c>
      <c r="CG7" s="206">
        <f>SUM(CH7:CK7)</f>
        <v>12.5</v>
      </c>
      <c r="CH7" s="206">
        <v>12.5</v>
      </c>
      <c r="CI7" s="206">
        <v>0</v>
      </c>
      <c r="CJ7" s="206">
        <v>0</v>
      </c>
      <c r="CK7" s="206">
        <v>0</v>
      </c>
      <c r="CL7" s="262" t="s">
        <v>2467</v>
      </c>
      <c r="CM7" s="262" t="s">
        <v>1051</v>
      </c>
      <c r="CN7" s="206">
        <f>SUM(CO7:CR7)</f>
        <v>0</v>
      </c>
      <c r="CO7" s="206">
        <v>0</v>
      </c>
      <c r="CP7" s="206">
        <v>0</v>
      </c>
      <c r="CQ7" s="206">
        <v>0</v>
      </c>
      <c r="CR7" s="206">
        <v>0</v>
      </c>
      <c r="CS7" s="262" t="s">
        <v>717</v>
      </c>
      <c r="CT7" s="262" t="s">
        <v>1055</v>
      </c>
      <c r="CU7" s="206">
        <f>SUM(CV7:CZ7)</f>
        <v>20</v>
      </c>
      <c r="CV7" s="206">
        <v>20</v>
      </c>
      <c r="CW7" s="206">
        <v>0</v>
      </c>
      <c r="CX7" s="206">
        <v>0</v>
      </c>
      <c r="CY7" s="206">
        <v>0</v>
      </c>
      <c r="CZ7" s="206">
        <v>0</v>
      </c>
      <c r="DA7" s="262" t="s">
        <v>1059</v>
      </c>
      <c r="DB7" s="262" t="s">
        <v>1060</v>
      </c>
      <c r="DC7" s="206">
        <f>SUM(DD7:DH7)</f>
        <v>20</v>
      </c>
      <c r="DD7" s="206">
        <v>20</v>
      </c>
      <c r="DE7" s="206">
        <v>0</v>
      </c>
      <c r="DF7" s="206">
        <v>0</v>
      </c>
      <c r="DG7" s="206">
        <v>0</v>
      </c>
      <c r="DH7" s="206">
        <v>0</v>
      </c>
      <c r="DI7" s="262" t="s">
        <v>2550</v>
      </c>
      <c r="DJ7" s="262" t="s">
        <v>2551</v>
      </c>
      <c r="DK7" s="206">
        <f>SUM(DL7:DP7)</f>
        <v>0</v>
      </c>
      <c r="DL7" s="206">
        <v>0</v>
      </c>
      <c r="DM7" s="206">
        <v>0</v>
      </c>
      <c r="DN7" s="206">
        <v>0</v>
      </c>
      <c r="DO7" s="206">
        <v>0</v>
      </c>
      <c r="DP7" s="206">
        <v>0</v>
      </c>
      <c r="DQ7" s="262" t="s">
        <v>2617</v>
      </c>
      <c r="DR7" s="262" t="s">
        <v>2618</v>
      </c>
      <c r="DS7" s="314">
        <f>SUM(DT7:DW7)</f>
        <v>37.5</v>
      </c>
      <c r="DT7" s="206">
        <v>12.5</v>
      </c>
      <c r="DU7" s="206">
        <v>0</v>
      </c>
      <c r="DV7" s="206">
        <v>25</v>
      </c>
      <c r="DW7" s="206">
        <v>0</v>
      </c>
      <c r="DX7" s="262" t="s">
        <v>2749</v>
      </c>
      <c r="DY7" s="262" t="s">
        <v>1063</v>
      </c>
      <c r="DZ7" s="206">
        <v>0</v>
      </c>
      <c r="EA7" s="206">
        <f>SUM(EB7:EI7)</f>
        <v>0</v>
      </c>
      <c r="EB7" s="206">
        <v>0</v>
      </c>
      <c r="EC7" s="206">
        <v>0</v>
      </c>
      <c r="ED7" s="262" t="s">
        <v>1066</v>
      </c>
      <c r="EE7" s="315" t="s">
        <v>1067</v>
      </c>
      <c r="EF7" s="206" t="s">
        <v>108</v>
      </c>
      <c r="EG7" s="206" t="s">
        <v>108</v>
      </c>
      <c r="EH7" s="206" t="s">
        <v>108</v>
      </c>
      <c r="EI7" s="206" t="s">
        <v>108</v>
      </c>
      <c r="EJ7" s="206" t="s">
        <v>108</v>
      </c>
      <c r="EK7" s="206" t="s">
        <v>108</v>
      </c>
      <c r="EL7" s="206" t="s">
        <v>108</v>
      </c>
      <c r="EM7" s="206" t="s">
        <v>108</v>
      </c>
      <c r="EN7" s="206" t="s">
        <v>108</v>
      </c>
      <c r="EO7" s="206" t="s">
        <v>108</v>
      </c>
      <c r="EP7" s="206" t="s">
        <v>108</v>
      </c>
      <c r="EQ7" s="206" t="s">
        <v>108</v>
      </c>
      <c r="ER7" s="206" t="s">
        <v>108</v>
      </c>
      <c r="ES7" s="206" t="s">
        <v>108</v>
      </c>
      <c r="ET7" s="206" t="s">
        <v>108</v>
      </c>
      <c r="EU7" s="206" t="s">
        <v>108</v>
      </c>
      <c r="EV7" s="206" t="s">
        <v>108</v>
      </c>
      <c r="EW7" s="206" t="s">
        <v>108</v>
      </c>
    </row>
    <row r="8" spans="1:153" s="318" customFormat="1">
      <c r="A8" s="310" t="s">
        <v>113</v>
      </c>
      <c r="B8" s="311">
        <v>851.72579000000007</v>
      </c>
      <c r="C8" s="262" t="s">
        <v>66</v>
      </c>
      <c r="D8" s="206">
        <v>2016</v>
      </c>
      <c r="E8" s="314" t="s">
        <v>52</v>
      </c>
      <c r="F8" s="206">
        <f t="shared" si="0"/>
        <v>100</v>
      </c>
      <c r="G8" s="206">
        <v>100</v>
      </c>
      <c r="H8" s="262" t="s">
        <v>920</v>
      </c>
      <c r="I8" s="262" t="s">
        <v>921</v>
      </c>
      <c r="J8" s="206">
        <f>SUM(K8:O8)</f>
        <v>90</v>
      </c>
      <c r="K8" s="206">
        <v>10</v>
      </c>
      <c r="L8" s="206">
        <v>20</v>
      </c>
      <c r="M8" s="206">
        <v>20</v>
      </c>
      <c r="N8" s="206">
        <v>20</v>
      </c>
      <c r="O8" s="206">
        <v>20</v>
      </c>
      <c r="P8" s="262" t="s">
        <v>1859</v>
      </c>
      <c r="Q8" s="262" t="s">
        <v>928</v>
      </c>
      <c r="R8" s="206">
        <f>SUM(S8:T8)</f>
        <v>75</v>
      </c>
      <c r="S8" s="206">
        <v>50</v>
      </c>
      <c r="T8" s="206">
        <v>25</v>
      </c>
      <c r="U8" s="262" t="s">
        <v>1977</v>
      </c>
      <c r="V8" s="262" t="s">
        <v>1976</v>
      </c>
      <c r="W8" s="206">
        <f>SUM(X8:Z8)</f>
        <v>75</v>
      </c>
      <c r="X8" s="206">
        <v>15</v>
      </c>
      <c r="Y8" s="206">
        <v>30</v>
      </c>
      <c r="Z8" s="206">
        <v>30</v>
      </c>
      <c r="AA8" s="262" t="s">
        <v>2509</v>
      </c>
      <c r="AB8" s="262" t="s">
        <v>1978</v>
      </c>
      <c r="AC8" s="206">
        <f>SUM(AD8:AE8)</f>
        <v>75</v>
      </c>
      <c r="AD8" s="206">
        <v>25</v>
      </c>
      <c r="AE8" s="206">
        <v>50</v>
      </c>
      <c r="AF8" s="262" t="s">
        <v>2512</v>
      </c>
      <c r="AG8" s="262" t="s">
        <v>937</v>
      </c>
      <c r="AH8" s="314">
        <f>SUM(AI8:AL8)</f>
        <v>87.5</v>
      </c>
      <c r="AI8" s="206">
        <v>25</v>
      </c>
      <c r="AJ8" s="206">
        <v>25</v>
      </c>
      <c r="AK8" s="206">
        <v>25</v>
      </c>
      <c r="AL8" s="206">
        <v>12.5</v>
      </c>
      <c r="AM8" s="262" t="s">
        <v>1980</v>
      </c>
      <c r="AN8" s="262" t="s">
        <v>1979</v>
      </c>
      <c r="AO8" s="206">
        <f>SUM(AP8:AQ8)</f>
        <v>75</v>
      </c>
      <c r="AP8" s="206">
        <v>50</v>
      </c>
      <c r="AQ8" s="206">
        <v>25</v>
      </c>
      <c r="AR8" s="262" t="s">
        <v>2352</v>
      </c>
      <c r="AS8" s="262" t="s">
        <v>1981</v>
      </c>
      <c r="AT8" s="206">
        <f>SUM(AU8:AX8)</f>
        <v>25</v>
      </c>
      <c r="AU8" s="206">
        <v>25</v>
      </c>
      <c r="AV8" s="206">
        <v>0</v>
      </c>
      <c r="AW8" s="206">
        <v>0</v>
      </c>
      <c r="AX8" s="206">
        <v>0</v>
      </c>
      <c r="AY8" s="262" t="s">
        <v>945</v>
      </c>
      <c r="AZ8" s="262" t="s">
        <v>946</v>
      </c>
      <c r="BA8" s="206">
        <f t="shared" si="1"/>
        <v>50</v>
      </c>
      <c r="BB8" s="206">
        <v>50</v>
      </c>
      <c r="BC8" s="262" t="s">
        <v>2741</v>
      </c>
      <c r="BD8" s="262" t="s">
        <v>947</v>
      </c>
      <c r="BE8" s="206">
        <f>SUM(BF8:BH8)</f>
        <v>15</v>
      </c>
      <c r="BF8" s="206">
        <v>15</v>
      </c>
      <c r="BG8" s="206">
        <v>0</v>
      </c>
      <c r="BH8" s="206">
        <v>0</v>
      </c>
      <c r="BI8" s="262" t="s">
        <v>1734</v>
      </c>
      <c r="BJ8" s="262" t="s">
        <v>949</v>
      </c>
      <c r="BK8" s="206">
        <f>SUM(BL8:BN8)</f>
        <v>45</v>
      </c>
      <c r="BL8" s="206">
        <v>15</v>
      </c>
      <c r="BM8" s="206">
        <v>15</v>
      </c>
      <c r="BN8" s="206">
        <v>15</v>
      </c>
      <c r="BO8" s="262" t="s">
        <v>1982</v>
      </c>
      <c r="BP8" s="262" t="s">
        <v>1983</v>
      </c>
      <c r="BQ8" s="206">
        <f>SUM(BR8:BS8)</f>
        <v>100</v>
      </c>
      <c r="BR8" s="206">
        <v>50</v>
      </c>
      <c r="BS8" s="206">
        <v>50</v>
      </c>
      <c r="BT8" s="262" t="s">
        <v>2951</v>
      </c>
      <c r="BU8" s="262" t="s">
        <v>954</v>
      </c>
      <c r="BV8" s="206">
        <f>SUM(BW8:BX8)</f>
        <v>75</v>
      </c>
      <c r="BW8" s="206">
        <v>25</v>
      </c>
      <c r="BX8" s="206">
        <v>50</v>
      </c>
      <c r="BY8" s="262" t="s">
        <v>2952</v>
      </c>
      <c r="BZ8" s="262" t="s">
        <v>959</v>
      </c>
      <c r="CA8" s="206">
        <f>SUM(CB8:CD8)</f>
        <v>75</v>
      </c>
      <c r="CB8" s="206">
        <v>30</v>
      </c>
      <c r="CC8" s="206">
        <v>30</v>
      </c>
      <c r="CD8" s="206">
        <v>15</v>
      </c>
      <c r="CE8" s="262" t="s">
        <v>2953</v>
      </c>
      <c r="CF8" s="262" t="s">
        <v>1984</v>
      </c>
      <c r="CG8" s="206">
        <f>SUM(CH8:CK8)</f>
        <v>100</v>
      </c>
      <c r="CH8" s="206">
        <v>25</v>
      </c>
      <c r="CI8" s="206">
        <v>25</v>
      </c>
      <c r="CJ8" s="206">
        <v>25</v>
      </c>
      <c r="CK8" s="206">
        <v>25</v>
      </c>
      <c r="CL8" s="262" t="s">
        <v>962</v>
      </c>
      <c r="CM8" s="262" t="s">
        <v>2954</v>
      </c>
      <c r="CN8" s="314">
        <f>SUM(CO8:CR8)</f>
        <v>0</v>
      </c>
      <c r="CO8" s="206">
        <v>0</v>
      </c>
      <c r="CP8" s="206">
        <v>0</v>
      </c>
      <c r="CQ8" s="206">
        <v>0</v>
      </c>
      <c r="CR8" s="206">
        <v>0</v>
      </c>
      <c r="CS8" s="262" t="s">
        <v>965</v>
      </c>
      <c r="CT8" s="262" t="s">
        <v>966</v>
      </c>
      <c r="CU8" s="206">
        <f>SUM(CV8:CZ8)</f>
        <v>90</v>
      </c>
      <c r="CV8" s="206">
        <v>20</v>
      </c>
      <c r="CW8" s="206">
        <v>20</v>
      </c>
      <c r="CX8" s="206">
        <v>20</v>
      </c>
      <c r="CY8" s="206">
        <v>20</v>
      </c>
      <c r="CZ8" s="206">
        <v>10</v>
      </c>
      <c r="DA8" s="262" t="s">
        <v>2955</v>
      </c>
      <c r="DB8" s="262" t="s">
        <v>1985</v>
      </c>
      <c r="DC8" s="206">
        <f>SUM(DD8:DH8)</f>
        <v>90</v>
      </c>
      <c r="DD8" s="206">
        <v>20</v>
      </c>
      <c r="DE8" s="206">
        <v>20</v>
      </c>
      <c r="DF8" s="206">
        <v>10</v>
      </c>
      <c r="DG8" s="206">
        <v>20</v>
      </c>
      <c r="DH8" s="206">
        <v>20</v>
      </c>
      <c r="DI8" s="262" t="s">
        <v>2932</v>
      </c>
      <c r="DJ8" s="262" t="s">
        <v>2553</v>
      </c>
      <c r="DK8" s="206">
        <f>SUM(DL8:DP8)</f>
        <v>80</v>
      </c>
      <c r="DL8" s="206">
        <v>20</v>
      </c>
      <c r="DM8" s="206">
        <v>0</v>
      </c>
      <c r="DN8" s="206">
        <v>20</v>
      </c>
      <c r="DO8" s="206">
        <v>20</v>
      </c>
      <c r="DP8" s="206">
        <v>20</v>
      </c>
      <c r="DQ8" s="262" t="s">
        <v>2956</v>
      </c>
      <c r="DR8" s="262" t="s">
        <v>971</v>
      </c>
      <c r="DS8" s="314">
        <f>SUM(DT8:DW8)</f>
        <v>100</v>
      </c>
      <c r="DT8" s="206">
        <v>25</v>
      </c>
      <c r="DU8" s="206">
        <v>25</v>
      </c>
      <c r="DV8" s="206">
        <v>25</v>
      </c>
      <c r="DW8" s="206">
        <v>25</v>
      </c>
      <c r="DX8" s="262" t="s">
        <v>2957</v>
      </c>
      <c r="DY8" s="262" t="s">
        <v>972</v>
      </c>
      <c r="DZ8" s="206">
        <v>1</v>
      </c>
      <c r="EA8" s="377">
        <f>SUM(EB8:EI8)</f>
        <v>12.5</v>
      </c>
      <c r="EB8" s="314">
        <v>12.5</v>
      </c>
      <c r="EC8" s="206" t="s">
        <v>108</v>
      </c>
      <c r="ED8" s="315" t="s">
        <v>2493</v>
      </c>
      <c r="EE8" s="315" t="s">
        <v>975</v>
      </c>
      <c r="EF8" s="262" t="s">
        <v>575</v>
      </c>
      <c r="EG8" s="206">
        <v>0</v>
      </c>
      <c r="EH8" s="206">
        <v>0</v>
      </c>
      <c r="EI8" s="206">
        <v>0</v>
      </c>
      <c r="EJ8" s="262" t="s">
        <v>977</v>
      </c>
      <c r="EK8" s="262" t="s">
        <v>978</v>
      </c>
      <c r="EL8" s="206" t="s">
        <v>108</v>
      </c>
      <c r="EM8" s="206" t="s">
        <v>108</v>
      </c>
      <c r="EN8" s="206" t="s">
        <v>108</v>
      </c>
      <c r="EO8" s="206" t="s">
        <v>108</v>
      </c>
      <c r="EP8" s="206" t="s">
        <v>108</v>
      </c>
      <c r="EQ8" s="206" t="s">
        <v>108</v>
      </c>
      <c r="ER8" s="206" t="s">
        <v>108</v>
      </c>
      <c r="ES8" s="206" t="s">
        <v>108</v>
      </c>
      <c r="ET8" s="206" t="s">
        <v>108</v>
      </c>
      <c r="EU8" s="206" t="s">
        <v>108</v>
      </c>
      <c r="EV8" s="206" t="s">
        <v>108</v>
      </c>
      <c r="EW8" s="206" t="s">
        <v>108</v>
      </c>
    </row>
    <row r="9" spans="1:153" s="318" customFormat="1">
      <c r="A9" s="310" t="s">
        <v>153</v>
      </c>
      <c r="B9" s="311">
        <v>56.408190000000005</v>
      </c>
      <c r="C9" s="262" t="s">
        <v>66</v>
      </c>
      <c r="D9" s="206">
        <v>2018</v>
      </c>
      <c r="E9" s="314" t="s">
        <v>52</v>
      </c>
      <c r="F9" s="206">
        <f t="shared" si="0"/>
        <v>100</v>
      </c>
      <c r="G9" s="206">
        <v>100</v>
      </c>
      <c r="H9" s="262" t="s">
        <v>683</v>
      </c>
      <c r="I9" s="262" t="s">
        <v>684</v>
      </c>
      <c r="J9" s="206">
        <f>SUM(K9:O9)</f>
        <v>90</v>
      </c>
      <c r="K9" s="206">
        <v>10</v>
      </c>
      <c r="L9" s="206">
        <v>20</v>
      </c>
      <c r="M9" s="206">
        <v>20</v>
      </c>
      <c r="N9" s="206">
        <v>20</v>
      </c>
      <c r="O9" s="206">
        <v>20</v>
      </c>
      <c r="P9" s="262" t="s">
        <v>2996</v>
      </c>
      <c r="Q9" s="262" t="s">
        <v>2997</v>
      </c>
      <c r="R9" s="206">
        <f>SUM(S9:T9)</f>
        <v>50</v>
      </c>
      <c r="S9" s="206">
        <v>50</v>
      </c>
      <c r="T9" s="206">
        <v>0</v>
      </c>
      <c r="U9" s="262" t="s">
        <v>2998</v>
      </c>
      <c r="V9" s="262" t="s">
        <v>1567</v>
      </c>
      <c r="W9" s="206">
        <f>SUM(X9:Z9)</f>
        <v>30</v>
      </c>
      <c r="X9" s="206">
        <v>15</v>
      </c>
      <c r="Y9" s="206">
        <v>15</v>
      </c>
      <c r="Z9" s="206">
        <v>0</v>
      </c>
      <c r="AA9" s="262" t="s">
        <v>696</v>
      </c>
      <c r="AB9" s="262" t="s">
        <v>697</v>
      </c>
      <c r="AC9" s="206">
        <f>SUM(AD9:AE9)</f>
        <v>25</v>
      </c>
      <c r="AD9" s="206">
        <v>0</v>
      </c>
      <c r="AE9" s="206">
        <v>25</v>
      </c>
      <c r="AF9" s="262" t="s">
        <v>2999</v>
      </c>
      <c r="AG9" s="262" t="s">
        <v>1701</v>
      </c>
      <c r="AH9" s="314">
        <f>SUM(AI9:AL9)</f>
        <v>50</v>
      </c>
      <c r="AI9" s="206">
        <v>0</v>
      </c>
      <c r="AJ9" s="206">
        <v>25</v>
      </c>
      <c r="AK9" s="206">
        <v>25</v>
      </c>
      <c r="AL9" s="206">
        <v>0</v>
      </c>
      <c r="AM9" s="262" t="s">
        <v>705</v>
      </c>
      <c r="AN9" s="262" t="s">
        <v>706</v>
      </c>
      <c r="AO9" s="206">
        <f>SUM(AP9:AQ9)</f>
        <v>25</v>
      </c>
      <c r="AP9" s="206">
        <v>25</v>
      </c>
      <c r="AQ9" s="206">
        <v>0</v>
      </c>
      <c r="AR9" s="262" t="s">
        <v>3000</v>
      </c>
      <c r="AS9" s="262" t="s">
        <v>712</v>
      </c>
      <c r="AT9" s="206">
        <f>SUM(AU9:AX9)</f>
        <v>12.5</v>
      </c>
      <c r="AU9" s="206">
        <v>12.5</v>
      </c>
      <c r="AV9" s="206">
        <v>0</v>
      </c>
      <c r="AW9" s="206">
        <v>0</v>
      </c>
      <c r="AX9" s="206">
        <v>0</v>
      </c>
      <c r="AY9" s="262" t="s">
        <v>2807</v>
      </c>
      <c r="AZ9" s="262" t="s">
        <v>718</v>
      </c>
      <c r="BA9" s="206">
        <f t="shared" si="1"/>
        <v>0</v>
      </c>
      <c r="BB9" s="206">
        <v>0</v>
      </c>
      <c r="BC9" s="262" t="s">
        <v>1767</v>
      </c>
      <c r="BD9" s="262" t="s">
        <v>720</v>
      </c>
      <c r="BE9" s="206">
        <f>SUM(BF9:BH9)</f>
        <v>15</v>
      </c>
      <c r="BF9" s="206">
        <v>15</v>
      </c>
      <c r="BG9" s="206">
        <v>0</v>
      </c>
      <c r="BH9" s="206">
        <v>0</v>
      </c>
      <c r="BI9" s="262" t="s">
        <v>3001</v>
      </c>
      <c r="BJ9" s="262" t="s">
        <v>722</v>
      </c>
      <c r="BK9" s="206">
        <f>SUM(BL9:BN9)</f>
        <v>0</v>
      </c>
      <c r="BL9" s="206">
        <v>0</v>
      </c>
      <c r="BM9" s="206">
        <v>0</v>
      </c>
      <c r="BN9" s="206">
        <v>0</v>
      </c>
      <c r="BO9" s="262" t="s">
        <v>727</v>
      </c>
      <c r="BP9" s="262" t="s">
        <v>728</v>
      </c>
      <c r="BQ9" s="206">
        <f>SUM(BR9:BS9)</f>
        <v>75</v>
      </c>
      <c r="BR9" s="206">
        <v>50</v>
      </c>
      <c r="BS9" s="206">
        <v>25</v>
      </c>
      <c r="BT9" s="262" t="s">
        <v>3002</v>
      </c>
      <c r="BU9" s="262" t="s">
        <v>733</v>
      </c>
      <c r="BV9" s="206">
        <f>SUM(BW9:BX9)</f>
        <v>50</v>
      </c>
      <c r="BW9" s="206">
        <v>0</v>
      </c>
      <c r="BX9" s="206">
        <v>50</v>
      </c>
      <c r="BY9" s="262" t="s">
        <v>3003</v>
      </c>
      <c r="BZ9" s="262" t="s">
        <v>739</v>
      </c>
      <c r="CA9" s="206">
        <f>SUM(CB9:CD9)</f>
        <v>30</v>
      </c>
      <c r="CB9" s="206">
        <v>15</v>
      </c>
      <c r="CC9" s="206">
        <v>15</v>
      </c>
      <c r="CD9" s="206">
        <v>0</v>
      </c>
      <c r="CE9" s="262" t="s">
        <v>742</v>
      </c>
      <c r="CF9" s="262" t="s">
        <v>743</v>
      </c>
      <c r="CG9" s="206">
        <f>SUM(CH9:CK9)</f>
        <v>12.5</v>
      </c>
      <c r="CH9" s="206">
        <v>12.5</v>
      </c>
      <c r="CI9" s="206">
        <v>0</v>
      </c>
      <c r="CJ9" s="206">
        <v>0</v>
      </c>
      <c r="CK9" s="206">
        <v>0</v>
      </c>
      <c r="CL9" s="262" t="s">
        <v>2464</v>
      </c>
      <c r="CM9" s="262" t="s">
        <v>718</v>
      </c>
      <c r="CN9" s="206">
        <f>SUM(CO9:CR9)</f>
        <v>0</v>
      </c>
      <c r="CO9" s="206">
        <v>0</v>
      </c>
      <c r="CP9" s="206">
        <v>0</v>
      </c>
      <c r="CQ9" s="206">
        <v>0</v>
      </c>
      <c r="CR9" s="206">
        <v>0</v>
      </c>
      <c r="CS9" s="262" t="s">
        <v>717</v>
      </c>
      <c r="CT9" s="262" t="s">
        <v>748</v>
      </c>
      <c r="CU9" s="206">
        <f>SUM(CV9:CZ9)</f>
        <v>0</v>
      </c>
      <c r="CV9" s="206">
        <v>0</v>
      </c>
      <c r="CW9" s="206">
        <v>0</v>
      </c>
      <c r="CX9" s="206">
        <v>0</v>
      </c>
      <c r="CY9" s="206">
        <v>0</v>
      </c>
      <c r="CZ9" s="206">
        <v>0</v>
      </c>
      <c r="DA9" s="262" t="s">
        <v>3004</v>
      </c>
      <c r="DB9" s="262" t="s">
        <v>753</v>
      </c>
      <c r="DC9" s="206">
        <f>SUM(DD9:DH9)</f>
        <v>30</v>
      </c>
      <c r="DD9" s="206">
        <v>0</v>
      </c>
      <c r="DE9" s="206">
        <v>10</v>
      </c>
      <c r="DF9" s="206">
        <v>10</v>
      </c>
      <c r="DG9" s="206">
        <v>10</v>
      </c>
      <c r="DH9" s="206">
        <v>0</v>
      </c>
      <c r="DI9" s="262" t="s">
        <v>2858</v>
      </c>
      <c r="DJ9" s="262" t="s">
        <v>2555</v>
      </c>
      <c r="DK9" s="206">
        <f>SUM(DL9:DP9)</f>
        <v>0</v>
      </c>
      <c r="DL9" s="206">
        <v>0</v>
      </c>
      <c r="DM9" s="206">
        <v>0</v>
      </c>
      <c r="DN9" s="206">
        <v>0</v>
      </c>
      <c r="DO9" s="206">
        <v>0</v>
      </c>
      <c r="DP9" s="206">
        <v>0</v>
      </c>
      <c r="DQ9" s="262" t="s">
        <v>2619</v>
      </c>
      <c r="DR9" s="262" t="s">
        <v>757</v>
      </c>
      <c r="DS9" s="314">
        <f>SUM(DT9:DW9)</f>
        <v>37.5</v>
      </c>
      <c r="DT9" s="206">
        <v>12.5</v>
      </c>
      <c r="DU9" s="206">
        <v>25</v>
      </c>
      <c r="DV9" s="206">
        <v>0</v>
      </c>
      <c r="DW9" s="206">
        <v>0</v>
      </c>
      <c r="DX9" s="316" t="s">
        <v>3005</v>
      </c>
      <c r="DY9" s="262" t="s">
        <v>758</v>
      </c>
      <c r="DZ9" s="206">
        <v>0</v>
      </c>
      <c r="EA9" s="206">
        <f>SUM(EB9:EI9)</f>
        <v>0</v>
      </c>
      <c r="EB9" s="206">
        <v>0</v>
      </c>
      <c r="EC9" s="206">
        <v>0</v>
      </c>
      <c r="ED9" s="262" t="s">
        <v>1628</v>
      </c>
      <c r="EE9" s="315" t="s">
        <v>759</v>
      </c>
      <c r="EF9" s="206" t="s">
        <v>108</v>
      </c>
      <c r="EG9" s="206" t="s">
        <v>108</v>
      </c>
      <c r="EH9" s="206" t="s">
        <v>108</v>
      </c>
      <c r="EI9" s="206" t="s">
        <v>108</v>
      </c>
      <c r="EJ9" s="206" t="s">
        <v>108</v>
      </c>
      <c r="EK9" s="206" t="s">
        <v>108</v>
      </c>
      <c r="EL9" s="206" t="s">
        <v>108</v>
      </c>
      <c r="EM9" s="206" t="s">
        <v>108</v>
      </c>
      <c r="EN9" s="206" t="s">
        <v>108</v>
      </c>
      <c r="EO9" s="206" t="s">
        <v>108</v>
      </c>
      <c r="EP9" s="206" t="s">
        <v>108</v>
      </c>
      <c r="EQ9" s="206" t="s">
        <v>108</v>
      </c>
      <c r="ER9" s="206" t="s">
        <v>108</v>
      </c>
      <c r="ES9" s="206" t="s">
        <v>108</v>
      </c>
      <c r="ET9" s="206" t="s">
        <v>108</v>
      </c>
      <c r="EU9" s="206" t="s">
        <v>108</v>
      </c>
      <c r="EV9" s="206" t="s">
        <v>108</v>
      </c>
      <c r="EW9" s="206" t="s">
        <v>108</v>
      </c>
    </row>
    <row r="10" spans="1:153" s="318" customFormat="1">
      <c r="A10" s="310" t="s">
        <v>171</v>
      </c>
      <c r="B10" s="311">
        <v>20.16262</v>
      </c>
      <c r="C10" s="262" t="s">
        <v>66</v>
      </c>
      <c r="D10" s="206">
        <v>2020</v>
      </c>
      <c r="E10" s="206" t="s">
        <v>53</v>
      </c>
      <c r="F10" s="206" t="s">
        <v>23</v>
      </c>
      <c r="G10" s="206" t="s">
        <v>23</v>
      </c>
      <c r="H10" s="206" t="s">
        <v>23</v>
      </c>
      <c r="I10" s="206" t="s">
        <v>23</v>
      </c>
      <c r="J10" s="206" t="s">
        <v>3147</v>
      </c>
      <c r="K10" s="206" t="s">
        <v>3147</v>
      </c>
      <c r="L10" s="206" t="s">
        <v>23</v>
      </c>
      <c r="M10" s="206" t="s">
        <v>23</v>
      </c>
      <c r="N10" s="206" t="s">
        <v>23</v>
      </c>
      <c r="O10" s="206" t="s">
        <v>23</v>
      </c>
      <c r="P10" s="262" t="s">
        <v>1449</v>
      </c>
      <c r="Q10" s="262" t="s">
        <v>1450</v>
      </c>
      <c r="R10" s="206" t="s">
        <v>3148</v>
      </c>
      <c r="S10" s="206" t="s">
        <v>3148</v>
      </c>
      <c r="T10" s="206" t="s">
        <v>3148</v>
      </c>
      <c r="U10" s="262" t="s">
        <v>2302</v>
      </c>
      <c r="V10" s="262" t="s">
        <v>1461</v>
      </c>
      <c r="W10" s="206" t="s">
        <v>23</v>
      </c>
      <c r="X10" s="206" t="s">
        <v>23</v>
      </c>
      <c r="Y10" s="206" t="s">
        <v>23</v>
      </c>
      <c r="Z10" s="206" t="s">
        <v>23</v>
      </c>
      <c r="AA10" s="206" t="s">
        <v>23</v>
      </c>
      <c r="AB10" s="206" t="s">
        <v>23</v>
      </c>
      <c r="AC10" s="206" t="s">
        <v>3147</v>
      </c>
      <c r="AD10" s="206" t="s">
        <v>3148</v>
      </c>
      <c r="AE10" s="206" t="s">
        <v>3147</v>
      </c>
      <c r="AF10" s="262" t="s">
        <v>1470</v>
      </c>
      <c r="AG10" s="262" t="s">
        <v>1471</v>
      </c>
      <c r="AH10" s="314" t="s">
        <v>3148</v>
      </c>
      <c r="AI10" s="206" t="s">
        <v>3148</v>
      </c>
      <c r="AJ10" s="206" t="s">
        <v>23</v>
      </c>
      <c r="AK10" s="206" t="s">
        <v>23</v>
      </c>
      <c r="AL10" s="206" t="s">
        <v>3148</v>
      </c>
      <c r="AM10" s="262" t="s">
        <v>1479</v>
      </c>
      <c r="AN10" s="262" t="s">
        <v>1480</v>
      </c>
      <c r="AO10" s="206" t="s">
        <v>3148</v>
      </c>
      <c r="AP10" s="206" t="s">
        <v>3148</v>
      </c>
      <c r="AQ10" s="206" t="s">
        <v>3148</v>
      </c>
      <c r="AR10" s="262" t="s">
        <v>1492</v>
      </c>
      <c r="AS10" s="262" t="s">
        <v>1450</v>
      </c>
      <c r="AT10" s="206" t="s">
        <v>3148</v>
      </c>
      <c r="AU10" s="206" t="s">
        <v>23</v>
      </c>
      <c r="AV10" s="206" t="s">
        <v>3148</v>
      </c>
      <c r="AW10" s="206" t="s">
        <v>3148</v>
      </c>
      <c r="AX10" s="206" t="s">
        <v>23</v>
      </c>
      <c r="AY10" s="262" t="s">
        <v>1504</v>
      </c>
      <c r="AZ10" s="315" t="s">
        <v>1461</v>
      </c>
      <c r="BA10" s="206" t="str">
        <f t="shared" si="1"/>
        <v>n/a</v>
      </c>
      <c r="BB10" s="206" t="s">
        <v>23</v>
      </c>
      <c r="BC10" s="206" t="s">
        <v>23</v>
      </c>
      <c r="BD10" s="206" t="s">
        <v>23</v>
      </c>
      <c r="BE10" s="206" t="s">
        <v>3148</v>
      </c>
      <c r="BF10" s="206" t="s">
        <v>3148</v>
      </c>
      <c r="BG10" s="321" t="s">
        <v>23</v>
      </c>
      <c r="BH10" s="321" t="s">
        <v>23</v>
      </c>
      <c r="BI10" s="262" t="s">
        <v>1516</v>
      </c>
      <c r="BJ10" s="262" t="s">
        <v>1461</v>
      </c>
      <c r="BK10" s="321" t="s">
        <v>23</v>
      </c>
      <c r="BL10" s="321" t="s">
        <v>23</v>
      </c>
      <c r="BM10" s="321" t="s">
        <v>23</v>
      </c>
      <c r="BN10" s="321" t="s">
        <v>23</v>
      </c>
      <c r="BO10" s="321" t="s">
        <v>23</v>
      </c>
      <c r="BP10" s="321" t="s">
        <v>23</v>
      </c>
      <c r="BQ10" s="206" t="s">
        <v>3147</v>
      </c>
      <c r="BR10" s="206" t="s">
        <v>3095</v>
      </c>
      <c r="BS10" s="206" t="s">
        <v>3147</v>
      </c>
      <c r="BT10" s="262" t="s">
        <v>1745</v>
      </c>
      <c r="BU10" s="315" t="s">
        <v>1461</v>
      </c>
      <c r="BV10" s="321" t="s">
        <v>23</v>
      </c>
      <c r="BW10" s="321" t="s">
        <v>23</v>
      </c>
      <c r="BX10" s="321" t="s">
        <v>23</v>
      </c>
      <c r="BY10" s="321" t="s">
        <v>23</v>
      </c>
      <c r="BZ10" s="321" t="s">
        <v>23</v>
      </c>
      <c r="CA10" s="321" t="s">
        <v>23</v>
      </c>
      <c r="CB10" s="321" t="s">
        <v>23</v>
      </c>
      <c r="CC10" s="321" t="s">
        <v>23</v>
      </c>
      <c r="CD10" s="321" t="s">
        <v>23</v>
      </c>
      <c r="CE10" s="321" t="s">
        <v>23</v>
      </c>
      <c r="CF10" s="321" t="s">
        <v>23</v>
      </c>
      <c r="CG10" s="321" t="s">
        <v>23</v>
      </c>
      <c r="CH10" s="321" t="s">
        <v>23</v>
      </c>
      <c r="CI10" s="321" t="s">
        <v>23</v>
      </c>
      <c r="CJ10" s="321" t="s">
        <v>23</v>
      </c>
      <c r="CK10" s="321" t="s">
        <v>23</v>
      </c>
      <c r="CL10" s="321" t="s">
        <v>23</v>
      </c>
      <c r="CM10" s="321" t="s">
        <v>23</v>
      </c>
      <c r="CN10" s="206" t="s">
        <v>3148</v>
      </c>
      <c r="CO10" s="206" t="s">
        <v>3148</v>
      </c>
      <c r="CP10" s="206" t="s">
        <v>23</v>
      </c>
      <c r="CQ10" s="206" t="s">
        <v>23</v>
      </c>
      <c r="CR10" s="206" t="s">
        <v>3148</v>
      </c>
      <c r="CS10" s="262" t="s">
        <v>2921</v>
      </c>
      <c r="CT10" s="206" t="s">
        <v>1461</v>
      </c>
      <c r="CU10" s="206" t="s">
        <v>3147</v>
      </c>
      <c r="CV10" s="206" t="s">
        <v>3147</v>
      </c>
      <c r="CW10" s="206" t="s">
        <v>23</v>
      </c>
      <c r="CX10" s="206" t="s">
        <v>23</v>
      </c>
      <c r="CY10" s="206" t="s">
        <v>3148</v>
      </c>
      <c r="CZ10" s="206" t="s">
        <v>23</v>
      </c>
      <c r="DA10" s="262" t="s">
        <v>1592</v>
      </c>
      <c r="DB10" s="262" t="s">
        <v>1450</v>
      </c>
      <c r="DC10" s="321" t="s">
        <v>23</v>
      </c>
      <c r="DD10" s="321" t="s">
        <v>23</v>
      </c>
      <c r="DE10" s="321" t="s">
        <v>23</v>
      </c>
      <c r="DF10" s="321" t="s">
        <v>23</v>
      </c>
      <c r="DG10" s="321" t="s">
        <v>23</v>
      </c>
      <c r="DH10" s="321" t="s">
        <v>23</v>
      </c>
      <c r="DI10" s="321" t="s">
        <v>23</v>
      </c>
      <c r="DJ10" s="321" t="s">
        <v>23</v>
      </c>
      <c r="DK10" s="321" t="s">
        <v>23</v>
      </c>
      <c r="DL10" s="321" t="s">
        <v>23</v>
      </c>
      <c r="DM10" s="321" t="s">
        <v>23</v>
      </c>
      <c r="DN10" s="321" t="s">
        <v>23</v>
      </c>
      <c r="DO10" s="321" t="s">
        <v>23</v>
      </c>
      <c r="DP10" s="321" t="s">
        <v>23</v>
      </c>
      <c r="DQ10" s="321" t="s">
        <v>23</v>
      </c>
      <c r="DR10" s="321" t="s">
        <v>23</v>
      </c>
      <c r="DS10" s="321" t="s">
        <v>23</v>
      </c>
      <c r="DT10" s="321" t="s">
        <v>23</v>
      </c>
      <c r="DU10" s="321" t="s">
        <v>23</v>
      </c>
      <c r="DV10" s="321" t="s">
        <v>23</v>
      </c>
      <c r="DW10" s="321" t="s">
        <v>23</v>
      </c>
      <c r="DX10" s="321" t="s">
        <v>23</v>
      </c>
      <c r="DY10" s="321" t="s">
        <v>23</v>
      </c>
      <c r="DZ10" s="206">
        <v>0</v>
      </c>
      <c r="EA10" s="314" t="s">
        <v>3148</v>
      </c>
      <c r="EB10" s="206" t="s">
        <v>3148</v>
      </c>
      <c r="EC10" s="206" t="s">
        <v>3148</v>
      </c>
      <c r="ED10" s="315" t="s">
        <v>2922</v>
      </c>
      <c r="EE10" s="315" t="s">
        <v>1461</v>
      </c>
      <c r="EF10" s="206" t="s">
        <v>108</v>
      </c>
      <c r="EG10" s="206" t="s">
        <v>108</v>
      </c>
      <c r="EH10" s="206" t="s">
        <v>108</v>
      </c>
      <c r="EI10" s="206" t="s">
        <v>108</v>
      </c>
      <c r="EJ10" s="206" t="s">
        <v>108</v>
      </c>
      <c r="EK10" s="206" t="s">
        <v>108</v>
      </c>
      <c r="EL10" s="206" t="s">
        <v>108</v>
      </c>
      <c r="EM10" s="206" t="s">
        <v>108</v>
      </c>
      <c r="EN10" s="206" t="s">
        <v>108</v>
      </c>
      <c r="EO10" s="206" t="s">
        <v>108</v>
      </c>
      <c r="EP10" s="206" t="s">
        <v>108</v>
      </c>
      <c r="EQ10" s="206" t="s">
        <v>108</v>
      </c>
      <c r="ER10" s="206" t="s">
        <v>108</v>
      </c>
      <c r="ES10" s="206" t="s">
        <v>108</v>
      </c>
      <c r="ET10" s="206" t="s">
        <v>108</v>
      </c>
      <c r="EU10" s="206" t="s">
        <v>108</v>
      </c>
      <c r="EV10" s="206" t="s">
        <v>108</v>
      </c>
      <c r="EW10" s="206" t="s">
        <v>108</v>
      </c>
    </row>
    <row r="11" spans="1:153" s="318" customFormat="1">
      <c r="A11" s="310" t="s">
        <v>140</v>
      </c>
      <c r="B11" s="311">
        <v>87.269869999999997</v>
      </c>
      <c r="C11" s="262" t="s">
        <v>114</v>
      </c>
      <c r="D11" s="206">
        <v>2016</v>
      </c>
      <c r="E11" s="314" t="s">
        <v>52</v>
      </c>
      <c r="F11" s="206">
        <f t="shared" ref="F11:F18" si="2">G11</f>
        <v>100</v>
      </c>
      <c r="G11" s="206">
        <v>100</v>
      </c>
      <c r="H11" s="262" t="s">
        <v>688</v>
      </c>
      <c r="I11" s="262" t="s">
        <v>689</v>
      </c>
      <c r="J11" s="206">
        <f t="shared" ref="J11:J18" si="3">SUM(K11:O11)</f>
        <v>80</v>
      </c>
      <c r="K11" s="206">
        <v>10</v>
      </c>
      <c r="L11" s="206">
        <v>20</v>
      </c>
      <c r="M11" s="206">
        <v>20</v>
      </c>
      <c r="N11" s="206">
        <v>10</v>
      </c>
      <c r="O11" s="206">
        <v>20</v>
      </c>
      <c r="P11" s="262" t="s">
        <v>1687</v>
      </c>
      <c r="Q11" s="262" t="s">
        <v>1688</v>
      </c>
      <c r="R11" s="206">
        <f t="shared" ref="R11:R18" si="4">SUM(S11:T11)</f>
        <v>25</v>
      </c>
      <c r="S11" s="206">
        <v>25</v>
      </c>
      <c r="T11" s="206">
        <v>0</v>
      </c>
      <c r="U11" s="262" t="s">
        <v>2303</v>
      </c>
      <c r="V11" s="262" t="s">
        <v>694</v>
      </c>
      <c r="W11" s="206">
        <f t="shared" ref="W11:W18" si="5">SUM(X11:Z11)</f>
        <v>30</v>
      </c>
      <c r="X11" s="206">
        <v>30</v>
      </c>
      <c r="Y11" s="206">
        <v>0</v>
      </c>
      <c r="Z11" s="206">
        <v>0</v>
      </c>
      <c r="AA11" s="262" t="s">
        <v>699</v>
      </c>
      <c r="AB11" s="262" t="s">
        <v>700</v>
      </c>
      <c r="AC11" s="206">
        <f t="shared" ref="AC11:AC18" si="6">SUM(AD11:AE11)</f>
        <v>25</v>
      </c>
      <c r="AD11" s="206">
        <v>0</v>
      </c>
      <c r="AE11" s="206">
        <v>25</v>
      </c>
      <c r="AF11" s="262" t="s">
        <v>761</v>
      </c>
      <c r="AG11" s="262" t="s">
        <v>704</v>
      </c>
      <c r="AH11" s="314">
        <f t="shared" ref="AH11:AH18" si="7">SUM(AI11:AL11)</f>
        <v>12.5</v>
      </c>
      <c r="AI11" s="206">
        <v>0</v>
      </c>
      <c r="AJ11" s="206">
        <v>0</v>
      </c>
      <c r="AK11" s="206">
        <v>12.5</v>
      </c>
      <c r="AL11" s="206">
        <v>0</v>
      </c>
      <c r="AM11" s="262" t="s">
        <v>2329</v>
      </c>
      <c r="AN11" s="262" t="s">
        <v>709</v>
      </c>
      <c r="AO11" s="206">
        <f t="shared" ref="AO11:AO18" si="8">SUM(AP11:AQ11)</f>
        <v>0</v>
      </c>
      <c r="AP11" s="206">
        <v>0</v>
      </c>
      <c r="AQ11" s="206">
        <v>0</v>
      </c>
      <c r="AR11" s="262" t="s">
        <v>715</v>
      </c>
      <c r="AS11" s="262" t="s">
        <v>716</v>
      </c>
      <c r="AT11" s="206">
        <f t="shared" ref="AT11:AT18" si="9">SUM(AU11:AX11)</f>
        <v>12.5</v>
      </c>
      <c r="AU11" s="206">
        <v>12.5</v>
      </c>
      <c r="AV11" s="206">
        <v>0</v>
      </c>
      <c r="AW11" s="206">
        <v>0</v>
      </c>
      <c r="AX11" s="206">
        <v>0</v>
      </c>
      <c r="AY11" s="262" t="s">
        <v>2715</v>
      </c>
      <c r="AZ11" s="262" t="s">
        <v>2431</v>
      </c>
      <c r="BA11" s="206">
        <f t="shared" si="1"/>
        <v>0</v>
      </c>
      <c r="BB11" s="206">
        <v>0</v>
      </c>
      <c r="BC11" s="262" t="s">
        <v>1768</v>
      </c>
      <c r="BD11" s="262" t="s">
        <v>721</v>
      </c>
      <c r="BE11" s="206">
        <f t="shared" ref="BE11:BE18" si="10">SUM(BF11:BH11)</f>
        <v>15</v>
      </c>
      <c r="BF11" s="206">
        <v>15</v>
      </c>
      <c r="BG11" s="206">
        <v>0</v>
      </c>
      <c r="BH11" s="206">
        <v>0</v>
      </c>
      <c r="BI11" s="262" t="s">
        <v>2850</v>
      </c>
      <c r="BJ11" s="262" t="s">
        <v>725</v>
      </c>
      <c r="BK11" s="206">
        <f t="shared" ref="BK11:BK18" si="11">SUM(BL11:BN11)</f>
        <v>0</v>
      </c>
      <c r="BL11" s="206">
        <v>0</v>
      </c>
      <c r="BM11" s="206">
        <v>0</v>
      </c>
      <c r="BN11" s="206">
        <v>0</v>
      </c>
      <c r="BO11" s="262" t="s">
        <v>727</v>
      </c>
      <c r="BP11" s="262" t="s">
        <v>730</v>
      </c>
      <c r="BQ11" s="206">
        <f t="shared" ref="BQ11:BQ18" si="12">SUM(BR11:BS11)</f>
        <v>75</v>
      </c>
      <c r="BR11" s="206">
        <v>50</v>
      </c>
      <c r="BS11" s="206">
        <v>25</v>
      </c>
      <c r="BT11" s="262" t="s">
        <v>737</v>
      </c>
      <c r="BU11" s="262" t="s">
        <v>738</v>
      </c>
      <c r="BV11" s="206">
        <f t="shared" ref="BV11:BV18" si="13">SUM(BW11:BX11)</f>
        <v>0</v>
      </c>
      <c r="BW11" s="206">
        <v>0</v>
      </c>
      <c r="BX11" s="206">
        <v>0</v>
      </c>
      <c r="BY11" s="262" t="s">
        <v>740</v>
      </c>
      <c r="BZ11" s="262" t="s">
        <v>738</v>
      </c>
      <c r="CA11" s="206">
        <f t="shared" ref="CA11:CA18" si="14">SUM(CB11:CD11)</f>
        <v>30</v>
      </c>
      <c r="CB11" s="206">
        <v>15</v>
      </c>
      <c r="CC11" s="206">
        <v>15</v>
      </c>
      <c r="CD11" s="206">
        <v>0</v>
      </c>
      <c r="CE11" s="262" t="s">
        <v>745</v>
      </c>
      <c r="CF11" s="262" t="s">
        <v>746</v>
      </c>
      <c r="CG11" s="206">
        <f t="shared" ref="CG11:CG18" si="15">SUM(CH11:CK11)</f>
        <v>12.5</v>
      </c>
      <c r="CH11" s="206">
        <v>12.5</v>
      </c>
      <c r="CI11" s="206">
        <v>0</v>
      </c>
      <c r="CJ11" s="206">
        <v>0</v>
      </c>
      <c r="CK11" s="206">
        <v>0</v>
      </c>
      <c r="CL11" s="262" t="s">
        <v>2459</v>
      </c>
      <c r="CM11" s="262" t="s">
        <v>2363</v>
      </c>
      <c r="CN11" s="206">
        <f t="shared" ref="CN11:CN18" si="16">SUM(CO11:CR11)</f>
        <v>0</v>
      </c>
      <c r="CO11" s="206">
        <v>0</v>
      </c>
      <c r="CP11" s="206">
        <v>0</v>
      </c>
      <c r="CQ11" s="206">
        <v>0</v>
      </c>
      <c r="CR11" s="206">
        <v>0</v>
      </c>
      <c r="CS11" s="262" t="s">
        <v>751</v>
      </c>
      <c r="CT11" s="262" t="s">
        <v>749</v>
      </c>
      <c r="CU11" s="206">
        <f t="shared" ref="CU11:CU18" si="17">SUM(CV11:CZ11)</f>
        <v>30</v>
      </c>
      <c r="CV11" s="206">
        <v>20</v>
      </c>
      <c r="CW11" s="206">
        <v>10</v>
      </c>
      <c r="CX11" s="206">
        <v>0</v>
      </c>
      <c r="CY11" s="206">
        <v>0</v>
      </c>
      <c r="CZ11" s="206">
        <v>0</v>
      </c>
      <c r="DA11" s="262" t="s">
        <v>2851</v>
      </c>
      <c r="DB11" s="262" t="s">
        <v>756</v>
      </c>
      <c r="DC11" s="206">
        <f t="shared" ref="DC11:DC18" si="18">SUM(DD11:DH11)</f>
        <v>10</v>
      </c>
      <c r="DD11" s="206">
        <v>0</v>
      </c>
      <c r="DE11" s="206">
        <v>10</v>
      </c>
      <c r="DF11" s="206">
        <v>0</v>
      </c>
      <c r="DG11" s="206">
        <v>0</v>
      </c>
      <c r="DH11" s="206">
        <v>0</v>
      </c>
      <c r="DI11" s="262" t="s">
        <v>2556</v>
      </c>
      <c r="DJ11" s="262" t="s">
        <v>2557</v>
      </c>
      <c r="DK11" s="206">
        <f t="shared" ref="DK11:DK18" si="19">SUM(DL11:DP11)</f>
        <v>0</v>
      </c>
      <c r="DL11" s="206">
        <v>0</v>
      </c>
      <c r="DM11" s="206">
        <v>0</v>
      </c>
      <c r="DN11" s="206">
        <v>0</v>
      </c>
      <c r="DO11" s="206">
        <v>0</v>
      </c>
      <c r="DP11" s="206">
        <v>0</v>
      </c>
      <c r="DQ11" s="262" t="s">
        <v>2620</v>
      </c>
      <c r="DR11" s="262" t="s">
        <v>1802</v>
      </c>
      <c r="DS11" s="314">
        <f t="shared" ref="DS11:DS18" si="20">SUM(DT11:DW11)</f>
        <v>0</v>
      </c>
      <c r="DT11" s="206">
        <v>0</v>
      </c>
      <c r="DU11" s="206">
        <v>0</v>
      </c>
      <c r="DV11" s="206">
        <v>0</v>
      </c>
      <c r="DW11" s="206">
        <v>0</v>
      </c>
      <c r="DX11" s="262" t="s">
        <v>2656</v>
      </c>
      <c r="DY11" s="262" t="s">
        <v>2657</v>
      </c>
      <c r="DZ11" s="206">
        <v>0</v>
      </c>
      <c r="EA11" s="206">
        <f t="shared" ref="EA11:EA18" si="21">SUM(EB11:EI11)</f>
        <v>25</v>
      </c>
      <c r="EB11" s="206">
        <v>25</v>
      </c>
      <c r="EC11" s="206">
        <v>0</v>
      </c>
      <c r="ED11" s="262" t="s">
        <v>1633</v>
      </c>
      <c r="EE11" s="315" t="s">
        <v>760</v>
      </c>
      <c r="EF11" s="206" t="s">
        <v>108</v>
      </c>
      <c r="EG11" s="206" t="s">
        <v>108</v>
      </c>
      <c r="EH11" s="206" t="s">
        <v>108</v>
      </c>
      <c r="EI11" s="206" t="s">
        <v>108</v>
      </c>
      <c r="EJ11" s="206" t="s">
        <v>108</v>
      </c>
      <c r="EK11" s="206" t="s">
        <v>108</v>
      </c>
      <c r="EL11" s="206" t="s">
        <v>108</v>
      </c>
      <c r="EM11" s="206" t="s">
        <v>108</v>
      </c>
      <c r="EN11" s="206" t="s">
        <v>108</v>
      </c>
      <c r="EO11" s="206" t="s">
        <v>108</v>
      </c>
      <c r="EP11" s="206" t="s">
        <v>108</v>
      </c>
      <c r="EQ11" s="206" t="s">
        <v>108</v>
      </c>
      <c r="ER11" s="206" t="s">
        <v>108</v>
      </c>
      <c r="ES11" s="206" t="s">
        <v>108</v>
      </c>
      <c r="ET11" s="206" t="s">
        <v>108</v>
      </c>
      <c r="EU11" s="206" t="s">
        <v>108</v>
      </c>
      <c r="EV11" s="206" t="s">
        <v>108</v>
      </c>
      <c r="EW11" s="206" t="s">
        <v>108</v>
      </c>
    </row>
    <row r="12" spans="1:153" s="318" customFormat="1">
      <c r="A12" s="310" t="s">
        <v>172</v>
      </c>
      <c r="B12" s="311">
        <v>21.35737</v>
      </c>
      <c r="C12" s="262" t="s">
        <v>66</v>
      </c>
      <c r="D12" s="206">
        <v>2020</v>
      </c>
      <c r="E12" s="314" t="s">
        <v>52</v>
      </c>
      <c r="F12" s="206">
        <f t="shared" si="2"/>
        <v>100</v>
      </c>
      <c r="G12" s="206">
        <v>100</v>
      </c>
      <c r="H12" s="262" t="s">
        <v>789</v>
      </c>
      <c r="I12" s="262" t="s">
        <v>786</v>
      </c>
      <c r="J12" s="206">
        <f t="shared" si="3"/>
        <v>90</v>
      </c>
      <c r="K12" s="206">
        <v>10</v>
      </c>
      <c r="L12" s="206">
        <v>20</v>
      </c>
      <c r="M12" s="206">
        <v>20</v>
      </c>
      <c r="N12" s="206">
        <v>20</v>
      </c>
      <c r="O12" s="206">
        <v>20</v>
      </c>
      <c r="P12" s="262" t="s">
        <v>1986</v>
      </c>
      <c r="Q12" s="262" t="s">
        <v>1848</v>
      </c>
      <c r="R12" s="206">
        <f t="shared" si="4"/>
        <v>75</v>
      </c>
      <c r="S12" s="206">
        <v>50</v>
      </c>
      <c r="T12" s="206">
        <v>25</v>
      </c>
      <c r="U12" s="262" t="s">
        <v>1588</v>
      </c>
      <c r="V12" s="262" t="s">
        <v>793</v>
      </c>
      <c r="W12" s="206">
        <f t="shared" si="5"/>
        <v>60</v>
      </c>
      <c r="X12" s="206">
        <v>30</v>
      </c>
      <c r="Y12" s="206">
        <v>30</v>
      </c>
      <c r="Z12" s="206">
        <v>0</v>
      </c>
      <c r="AA12" s="262" t="s">
        <v>3066</v>
      </c>
      <c r="AB12" s="262" t="s">
        <v>1988</v>
      </c>
      <c r="AC12" s="206">
        <f t="shared" si="6"/>
        <v>50</v>
      </c>
      <c r="AD12" s="206">
        <v>25</v>
      </c>
      <c r="AE12" s="206">
        <v>25</v>
      </c>
      <c r="AF12" s="262" t="s">
        <v>1991</v>
      </c>
      <c r="AG12" s="262" t="s">
        <v>1992</v>
      </c>
      <c r="AH12" s="314">
        <f t="shared" si="7"/>
        <v>87.5</v>
      </c>
      <c r="AI12" s="206">
        <v>12.5</v>
      </c>
      <c r="AJ12" s="206">
        <v>25</v>
      </c>
      <c r="AK12" s="206">
        <v>25</v>
      </c>
      <c r="AL12" s="206">
        <v>25</v>
      </c>
      <c r="AM12" s="262" t="s">
        <v>1994</v>
      </c>
      <c r="AN12" s="262" t="s">
        <v>1995</v>
      </c>
      <c r="AO12" s="206">
        <f t="shared" si="8"/>
        <v>100</v>
      </c>
      <c r="AP12" s="206">
        <v>50</v>
      </c>
      <c r="AQ12" s="206">
        <v>50</v>
      </c>
      <c r="AR12" s="262" t="s">
        <v>1998</v>
      </c>
      <c r="AS12" s="262" t="s">
        <v>1999</v>
      </c>
      <c r="AT12" s="206">
        <f t="shared" si="9"/>
        <v>25</v>
      </c>
      <c r="AU12" s="206">
        <v>25</v>
      </c>
      <c r="AV12" s="206">
        <v>0</v>
      </c>
      <c r="AW12" s="206">
        <v>0</v>
      </c>
      <c r="AX12" s="206">
        <v>0</v>
      </c>
      <c r="AY12" s="262" t="s">
        <v>2429</v>
      </c>
      <c r="AZ12" s="262" t="s">
        <v>2001</v>
      </c>
      <c r="BA12" s="206">
        <f t="shared" si="1"/>
        <v>50</v>
      </c>
      <c r="BB12" s="206">
        <v>50</v>
      </c>
      <c r="BC12" s="262" t="s">
        <v>3067</v>
      </c>
      <c r="BD12" s="262" t="s">
        <v>2004</v>
      </c>
      <c r="BE12" s="206">
        <f t="shared" si="10"/>
        <v>30</v>
      </c>
      <c r="BF12" s="206">
        <v>15</v>
      </c>
      <c r="BG12" s="206">
        <v>15</v>
      </c>
      <c r="BH12" s="206">
        <v>0</v>
      </c>
      <c r="BI12" s="262" t="s">
        <v>2007</v>
      </c>
      <c r="BJ12" s="262" t="s">
        <v>2008</v>
      </c>
      <c r="BK12" s="206">
        <f t="shared" si="11"/>
        <v>0</v>
      </c>
      <c r="BL12" s="206">
        <v>0</v>
      </c>
      <c r="BM12" s="206">
        <v>0</v>
      </c>
      <c r="BN12" s="206">
        <v>0</v>
      </c>
      <c r="BO12" s="262" t="s">
        <v>535</v>
      </c>
      <c r="BP12" s="262" t="s">
        <v>108</v>
      </c>
      <c r="BQ12" s="206">
        <f t="shared" si="12"/>
        <v>100</v>
      </c>
      <c r="BR12" s="206">
        <v>50</v>
      </c>
      <c r="BS12" s="206">
        <v>50</v>
      </c>
      <c r="BT12" s="262" t="s">
        <v>2011</v>
      </c>
      <c r="BU12" s="262" t="s">
        <v>2012</v>
      </c>
      <c r="BV12" s="206">
        <f t="shared" si="13"/>
        <v>0</v>
      </c>
      <c r="BW12" s="206">
        <v>0</v>
      </c>
      <c r="BX12" s="206">
        <v>0</v>
      </c>
      <c r="BY12" s="262" t="s">
        <v>803</v>
      </c>
      <c r="BZ12" s="262" t="s">
        <v>804</v>
      </c>
      <c r="CA12" s="206">
        <f t="shared" si="14"/>
        <v>30</v>
      </c>
      <c r="CB12" s="206">
        <v>15</v>
      </c>
      <c r="CC12" s="206">
        <v>15</v>
      </c>
      <c r="CD12" s="206">
        <v>0</v>
      </c>
      <c r="CE12" s="262" t="s">
        <v>2013</v>
      </c>
      <c r="CF12" s="262" t="s">
        <v>2014</v>
      </c>
      <c r="CG12" s="206">
        <f t="shared" si="15"/>
        <v>25</v>
      </c>
      <c r="CH12" s="206">
        <v>12.5</v>
      </c>
      <c r="CI12" s="206">
        <v>12.5</v>
      </c>
      <c r="CJ12" s="206">
        <v>0</v>
      </c>
      <c r="CK12" s="206">
        <v>0</v>
      </c>
      <c r="CL12" s="262" t="s">
        <v>2912</v>
      </c>
      <c r="CM12" s="262" t="s">
        <v>2359</v>
      </c>
      <c r="CN12" s="206">
        <f t="shared" si="16"/>
        <v>0</v>
      </c>
      <c r="CO12" s="206">
        <v>0</v>
      </c>
      <c r="CP12" s="206">
        <v>0</v>
      </c>
      <c r="CQ12" s="206">
        <v>0</v>
      </c>
      <c r="CR12" s="206">
        <v>0</v>
      </c>
      <c r="CS12" s="262" t="s">
        <v>535</v>
      </c>
      <c r="CT12" s="262" t="s">
        <v>805</v>
      </c>
      <c r="CU12" s="206">
        <f t="shared" si="17"/>
        <v>20</v>
      </c>
      <c r="CV12" s="206">
        <v>20</v>
      </c>
      <c r="CW12" s="206">
        <v>0</v>
      </c>
      <c r="CX12" s="206">
        <v>0</v>
      </c>
      <c r="CY12" s="206">
        <v>0</v>
      </c>
      <c r="CZ12" s="206">
        <v>0</v>
      </c>
      <c r="DA12" s="262" t="s">
        <v>2913</v>
      </c>
      <c r="DB12" s="262" t="s">
        <v>807</v>
      </c>
      <c r="DC12" s="206">
        <f t="shared" si="18"/>
        <v>70</v>
      </c>
      <c r="DD12" s="206">
        <v>0</v>
      </c>
      <c r="DE12" s="206">
        <v>20</v>
      </c>
      <c r="DF12" s="206">
        <v>10</v>
      </c>
      <c r="DG12" s="206">
        <v>20</v>
      </c>
      <c r="DH12" s="206">
        <v>20</v>
      </c>
      <c r="DI12" s="262" t="s">
        <v>2558</v>
      </c>
      <c r="DJ12" s="262" t="s">
        <v>2559</v>
      </c>
      <c r="DK12" s="206">
        <f t="shared" si="19"/>
        <v>60</v>
      </c>
      <c r="DL12" s="206">
        <v>20</v>
      </c>
      <c r="DM12" s="206">
        <v>0</v>
      </c>
      <c r="DN12" s="206">
        <v>10</v>
      </c>
      <c r="DO12" s="206">
        <v>10</v>
      </c>
      <c r="DP12" s="206">
        <v>20</v>
      </c>
      <c r="DQ12" s="262" t="s">
        <v>2621</v>
      </c>
      <c r="DR12" s="262" t="s">
        <v>2018</v>
      </c>
      <c r="DS12" s="206">
        <f t="shared" si="20"/>
        <v>75</v>
      </c>
      <c r="DT12" s="206">
        <v>25</v>
      </c>
      <c r="DU12" s="206">
        <v>25</v>
      </c>
      <c r="DV12" s="206">
        <v>25</v>
      </c>
      <c r="DW12" s="206">
        <v>0</v>
      </c>
      <c r="DX12" s="262" t="s">
        <v>810</v>
      </c>
      <c r="DY12" s="262" t="s">
        <v>2658</v>
      </c>
      <c r="DZ12" s="206">
        <v>0</v>
      </c>
      <c r="EA12" s="314">
        <f t="shared" si="21"/>
        <v>25</v>
      </c>
      <c r="EB12" s="206">
        <v>0</v>
      </c>
      <c r="EC12" s="206">
        <v>25</v>
      </c>
      <c r="ED12" s="262" t="s">
        <v>2798</v>
      </c>
      <c r="EE12" s="262" t="s">
        <v>2799</v>
      </c>
      <c r="EF12" s="206" t="s">
        <v>108</v>
      </c>
      <c r="EG12" s="206" t="s">
        <v>108</v>
      </c>
      <c r="EH12" s="206" t="s">
        <v>108</v>
      </c>
      <c r="EI12" s="206" t="s">
        <v>108</v>
      </c>
      <c r="EJ12" s="206" t="s">
        <v>108</v>
      </c>
      <c r="EK12" s="206" t="s">
        <v>108</v>
      </c>
      <c r="EL12" s="206" t="s">
        <v>108</v>
      </c>
      <c r="EM12" s="206" t="s">
        <v>108</v>
      </c>
      <c r="EN12" s="206" t="s">
        <v>108</v>
      </c>
      <c r="EO12" s="206" t="s">
        <v>108</v>
      </c>
      <c r="EP12" s="206" t="s">
        <v>108</v>
      </c>
      <c r="EQ12" s="206" t="s">
        <v>108</v>
      </c>
      <c r="ER12" s="206" t="s">
        <v>108</v>
      </c>
      <c r="ES12" s="206" t="s">
        <v>108</v>
      </c>
      <c r="ET12" s="206" t="s">
        <v>108</v>
      </c>
      <c r="EU12" s="206" t="s">
        <v>108</v>
      </c>
      <c r="EV12" s="206" t="s">
        <v>108</v>
      </c>
      <c r="EW12" s="206" t="s">
        <v>108</v>
      </c>
    </row>
    <row r="13" spans="1:153" s="317" customFormat="1">
      <c r="A13" s="310" t="s">
        <v>115</v>
      </c>
      <c r="B13" s="311">
        <v>33.373539999999998</v>
      </c>
      <c r="C13" s="262" t="s">
        <v>67</v>
      </c>
      <c r="D13" s="206">
        <v>2016</v>
      </c>
      <c r="E13" s="314" t="s">
        <v>52</v>
      </c>
      <c r="F13" s="206">
        <f t="shared" si="2"/>
        <v>0</v>
      </c>
      <c r="G13" s="206">
        <v>0</v>
      </c>
      <c r="H13" s="262" t="s">
        <v>535</v>
      </c>
      <c r="I13" s="262" t="s">
        <v>108</v>
      </c>
      <c r="J13" s="206">
        <f t="shared" si="3"/>
        <v>10</v>
      </c>
      <c r="K13" s="206">
        <v>10</v>
      </c>
      <c r="L13" s="206">
        <v>0</v>
      </c>
      <c r="M13" s="206">
        <v>0</v>
      </c>
      <c r="N13" s="206">
        <v>0</v>
      </c>
      <c r="O13" s="206">
        <v>0</v>
      </c>
      <c r="P13" s="262" t="s">
        <v>1689</v>
      </c>
      <c r="Q13" s="262" t="s">
        <v>1084</v>
      </c>
      <c r="R13" s="206">
        <f t="shared" si="4"/>
        <v>0</v>
      </c>
      <c r="S13" s="206">
        <v>0</v>
      </c>
      <c r="T13" s="206">
        <v>0</v>
      </c>
      <c r="U13" s="262" t="s">
        <v>1087</v>
      </c>
      <c r="V13" s="262" t="s">
        <v>1088</v>
      </c>
      <c r="W13" s="206">
        <f t="shared" si="5"/>
        <v>0</v>
      </c>
      <c r="X13" s="206">
        <v>0</v>
      </c>
      <c r="Y13" s="206">
        <v>0</v>
      </c>
      <c r="Z13" s="206">
        <v>0</v>
      </c>
      <c r="AA13" s="262" t="s">
        <v>1093</v>
      </c>
      <c r="AB13" s="262" t="s">
        <v>1094</v>
      </c>
      <c r="AC13" s="206">
        <f t="shared" si="6"/>
        <v>0</v>
      </c>
      <c r="AD13" s="206">
        <v>0</v>
      </c>
      <c r="AE13" s="206">
        <v>0</v>
      </c>
      <c r="AF13" s="262" t="s">
        <v>740</v>
      </c>
      <c r="AG13" s="262" t="s">
        <v>108</v>
      </c>
      <c r="AH13" s="314">
        <f t="shared" si="7"/>
        <v>0</v>
      </c>
      <c r="AI13" s="206">
        <v>0</v>
      </c>
      <c r="AJ13" s="206">
        <v>0</v>
      </c>
      <c r="AK13" s="206">
        <v>0</v>
      </c>
      <c r="AL13" s="206">
        <v>0</v>
      </c>
      <c r="AM13" s="262" t="s">
        <v>2432</v>
      </c>
      <c r="AN13" s="262" t="s">
        <v>1097</v>
      </c>
      <c r="AO13" s="206">
        <f t="shared" si="8"/>
        <v>0</v>
      </c>
      <c r="AP13" s="206">
        <v>0</v>
      </c>
      <c r="AQ13" s="206">
        <v>0</v>
      </c>
      <c r="AR13" s="262" t="s">
        <v>1012</v>
      </c>
      <c r="AS13" s="262" t="s">
        <v>108</v>
      </c>
      <c r="AT13" s="206">
        <f t="shared" si="9"/>
        <v>25</v>
      </c>
      <c r="AU13" s="206">
        <v>12.5</v>
      </c>
      <c r="AV13" s="206">
        <v>12.5</v>
      </c>
      <c r="AW13" s="206">
        <v>0</v>
      </c>
      <c r="AX13" s="206">
        <v>0</v>
      </c>
      <c r="AY13" s="262" t="s">
        <v>2811</v>
      </c>
      <c r="AZ13" s="262" t="s">
        <v>2685</v>
      </c>
      <c r="BA13" s="206">
        <f t="shared" si="1"/>
        <v>50</v>
      </c>
      <c r="BB13" s="206">
        <v>50</v>
      </c>
      <c r="BC13" s="262" t="s">
        <v>2792</v>
      </c>
      <c r="BD13" s="262" t="s">
        <v>1099</v>
      </c>
      <c r="BE13" s="206">
        <f t="shared" si="10"/>
        <v>0</v>
      </c>
      <c r="BF13" s="206">
        <v>0</v>
      </c>
      <c r="BG13" s="206">
        <v>0</v>
      </c>
      <c r="BH13" s="206">
        <v>0</v>
      </c>
      <c r="BI13" s="262" t="s">
        <v>727</v>
      </c>
      <c r="BJ13" s="262" t="s">
        <v>108</v>
      </c>
      <c r="BK13" s="206">
        <f t="shared" si="11"/>
        <v>0</v>
      </c>
      <c r="BL13" s="206">
        <v>0</v>
      </c>
      <c r="BM13" s="206">
        <v>0</v>
      </c>
      <c r="BN13" s="206">
        <v>0</v>
      </c>
      <c r="BO13" s="262" t="s">
        <v>727</v>
      </c>
      <c r="BP13" s="262" t="s">
        <v>108</v>
      </c>
      <c r="BQ13" s="206">
        <f t="shared" si="12"/>
        <v>0</v>
      </c>
      <c r="BR13" s="206">
        <v>0</v>
      </c>
      <c r="BS13" s="206">
        <v>0</v>
      </c>
      <c r="BT13" s="262" t="s">
        <v>740</v>
      </c>
      <c r="BU13" s="262" t="s">
        <v>108</v>
      </c>
      <c r="BV13" s="206">
        <f t="shared" si="13"/>
        <v>0</v>
      </c>
      <c r="BW13" s="206">
        <v>0</v>
      </c>
      <c r="BX13" s="206">
        <v>0</v>
      </c>
      <c r="BY13" s="262" t="s">
        <v>740</v>
      </c>
      <c r="BZ13" s="262" t="s">
        <v>108</v>
      </c>
      <c r="CA13" s="206">
        <f t="shared" si="14"/>
        <v>0</v>
      </c>
      <c r="CB13" s="206">
        <v>0</v>
      </c>
      <c r="CC13" s="206">
        <v>0</v>
      </c>
      <c r="CD13" s="206">
        <v>0</v>
      </c>
      <c r="CE13" s="262" t="s">
        <v>727</v>
      </c>
      <c r="CF13" s="262" t="s">
        <v>108</v>
      </c>
      <c r="CG13" s="206">
        <f t="shared" si="15"/>
        <v>0</v>
      </c>
      <c r="CH13" s="206">
        <v>0</v>
      </c>
      <c r="CI13" s="206">
        <v>0</v>
      </c>
      <c r="CJ13" s="206">
        <v>0</v>
      </c>
      <c r="CK13" s="206">
        <v>0</v>
      </c>
      <c r="CL13" s="262" t="s">
        <v>717</v>
      </c>
      <c r="CM13" s="262" t="s">
        <v>108</v>
      </c>
      <c r="CN13" s="206">
        <f t="shared" si="16"/>
        <v>0</v>
      </c>
      <c r="CO13" s="206">
        <v>0</v>
      </c>
      <c r="CP13" s="206">
        <v>0</v>
      </c>
      <c r="CQ13" s="206">
        <v>0</v>
      </c>
      <c r="CR13" s="206">
        <v>0</v>
      </c>
      <c r="CS13" s="262" t="s">
        <v>717</v>
      </c>
      <c r="CT13" s="262" t="s">
        <v>805</v>
      </c>
      <c r="CU13" s="206">
        <f t="shared" si="17"/>
        <v>0</v>
      </c>
      <c r="CV13" s="206">
        <v>0</v>
      </c>
      <c r="CW13" s="206">
        <v>0</v>
      </c>
      <c r="CX13" s="206">
        <v>0</v>
      </c>
      <c r="CY13" s="206">
        <v>0</v>
      </c>
      <c r="CZ13" s="206">
        <v>0</v>
      </c>
      <c r="DA13" s="262" t="s">
        <v>747</v>
      </c>
      <c r="DB13" s="262" t="s">
        <v>108</v>
      </c>
      <c r="DC13" s="206">
        <f t="shared" si="18"/>
        <v>10</v>
      </c>
      <c r="DD13" s="206">
        <v>0</v>
      </c>
      <c r="DE13" s="206">
        <v>10</v>
      </c>
      <c r="DF13" s="206">
        <v>0</v>
      </c>
      <c r="DG13" s="206">
        <v>0</v>
      </c>
      <c r="DH13" s="206">
        <v>0</v>
      </c>
      <c r="DI13" s="262" t="s">
        <v>1786</v>
      </c>
      <c r="DJ13" s="262" t="s">
        <v>2560</v>
      </c>
      <c r="DK13" s="206">
        <f t="shared" si="19"/>
        <v>0</v>
      </c>
      <c r="DL13" s="206">
        <v>0</v>
      </c>
      <c r="DM13" s="206">
        <v>0</v>
      </c>
      <c r="DN13" s="206">
        <v>0</v>
      </c>
      <c r="DO13" s="206">
        <v>0</v>
      </c>
      <c r="DP13" s="206">
        <v>0</v>
      </c>
      <c r="DQ13" s="262" t="s">
        <v>1114</v>
      </c>
      <c r="DR13" s="262" t="s">
        <v>2622</v>
      </c>
      <c r="DS13" s="314">
        <f t="shared" si="20"/>
        <v>0</v>
      </c>
      <c r="DT13" s="206">
        <v>0</v>
      </c>
      <c r="DU13" s="206">
        <v>0</v>
      </c>
      <c r="DV13" s="206">
        <v>0</v>
      </c>
      <c r="DW13" s="206">
        <v>0</v>
      </c>
      <c r="DX13" s="262" t="s">
        <v>717</v>
      </c>
      <c r="DY13" s="262" t="s">
        <v>108</v>
      </c>
      <c r="DZ13" s="206">
        <v>0</v>
      </c>
      <c r="EA13" s="206">
        <f t="shared" si="21"/>
        <v>0</v>
      </c>
      <c r="EB13" s="206">
        <v>0</v>
      </c>
      <c r="EC13" s="206">
        <v>0</v>
      </c>
      <c r="ED13" s="320" t="s">
        <v>535</v>
      </c>
      <c r="EE13" s="315" t="s">
        <v>108</v>
      </c>
      <c r="EF13" s="206" t="s">
        <v>108</v>
      </c>
      <c r="EG13" s="206" t="s">
        <v>108</v>
      </c>
      <c r="EH13" s="206" t="s">
        <v>108</v>
      </c>
      <c r="EI13" s="206" t="s">
        <v>108</v>
      </c>
      <c r="EJ13" s="206" t="s">
        <v>108</v>
      </c>
      <c r="EK13" s="206" t="s">
        <v>108</v>
      </c>
      <c r="EL13" s="206" t="s">
        <v>108</v>
      </c>
      <c r="EM13" s="206" t="s">
        <v>108</v>
      </c>
      <c r="EN13" s="206" t="s">
        <v>108</v>
      </c>
      <c r="EO13" s="206" t="s">
        <v>108</v>
      </c>
      <c r="EP13" s="206" t="s">
        <v>108</v>
      </c>
      <c r="EQ13" s="206" t="s">
        <v>108</v>
      </c>
      <c r="ER13" s="206" t="s">
        <v>108</v>
      </c>
      <c r="ES13" s="206" t="s">
        <v>108</v>
      </c>
      <c r="ET13" s="206" t="s">
        <v>108</v>
      </c>
      <c r="EU13" s="206" t="s">
        <v>108</v>
      </c>
      <c r="EV13" s="206" t="s">
        <v>108</v>
      </c>
      <c r="EW13" s="206" t="s">
        <v>108</v>
      </c>
    </row>
    <row r="14" spans="1:153" s="318" customFormat="1">
      <c r="A14" s="310" t="s">
        <v>116</v>
      </c>
      <c r="B14" s="311">
        <v>101.53417</v>
      </c>
      <c r="C14" s="262" t="s">
        <v>66</v>
      </c>
      <c r="D14" s="206">
        <v>2016</v>
      </c>
      <c r="E14" s="314" t="s">
        <v>52</v>
      </c>
      <c r="F14" s="206">
        <f t="shared" si="2"/>
        <v>100</v>
      </c>
      <c r="G14" s="206">
        <v>100</v>
      </c>
      <c r="H14" s="262" t="s">
        <v>603</v>
      </c>
      <c r="I14" s="262" t="s">
        <v>604</v>
      </c>
      <c r="J14" s="206">
        <f t="shared" si="3"/>
        <v>50</v>
      </c>
      <c r="K14" s="206">
        <v>10</v>
      </c>
      <c r="L14" s="206">
        <v>20</v>
      </c>
      <c r="M14" s="206">
        <v>0</v>
      </c>
      <c r="N14" s="206">
        <v>10</v>
      </c>
      <c r="O14" s="206">
        <v>10</v>
      </c>
      <c r="P14" s="262" t="s">
        <v>2295</v>
      </c>
      <c r="Q14" s="262" t="s">
        <v>609</v>
      </c>
      <c r="R14" s="206">
        <f t="shared" si="4"/>
        <v>0</v>
      </c>
      <c r="S14" s="206">
        <v>0</v>
      </c>
      <c r="T14" s="206">
        <v>0</v>
      </c>
      <c r="U14" s="262" t="s">
        <v>535</v>
      </c>
      <c r="V14" s="262" t="s">
        <v>108</v>
      </c>
      <c r="W14" s="206">
        <f t="shared" si="5"/>
        <v>15</v>
      </c>
      <c r="X14" s="206">
        <v>15</v>
      </c>
      <c r="Y14" s="206">
        <v>0</v>
      </c>
      <c r="Z14" s="206">
        <v>0</v>
      </c>
      <c r="AA14" s="262" t="s">
        <v>620</v>
      </c>
      <c r="AB14" s="262" t="s">
        <v>604</v>
      </c>
      <c r="AC14" s="206">
        <f t="shared" si="6"/>
        <v>0</v>
      </c>
      <c r="AD14" s="206">
        <v>0</v>
      </c>
      <c r="AE14" s="206">
        <v>0</v>
      </c>
      <c r="AF14" s="262" t="s">
        <v>535</v>
      </c>
      <c r="AG14" s="262" t="s">
        <v>108</v>
      </c>
      <c r="AH14" s="314">
        <f t="shared" si="7"/>
        <v>37.5</v>
      </c>
      <c r="AI14" s="206">
        <v>0</v>
      </c>
      <c r="AJ14" s="206">
        <v>25</v>
      </c>
      <c r="AK14" s="206">
        <v>12.5</v>
      </c>
      <c r="AL14" s="206">
        <v>0</v>
      </c>
      <c r="AM14" s="262" t="s">
        <v>628</v>
      </c>
      <c r="AN14" s="262" t="s">
        <v>629</v>
      </c>
      <c r="AO14" s="206">
        <f t="shared" si="8"/>
        <v>0</v>
      </c>
      <c r="AP14" s="206">
        <v>0</v>
      </c>
      <c r="AQ14" s="206">
        <v>0</v>
      </c>
      <c r="AR14" s="262" t="s">
        <v>535</v>
      </c>
      <c r="AS14" s="262" t="s">
        <v>108</v>
      </c>
      <c r="AT14" s="206">
        <f t="shared" si="9"/>
        <v>12.5</v>
      </c>
      <c r="AU14" s="206">
        <v>12.5</v>
      </c>
      <c r="AV14" s="206">
        <v>0</v>
      </c>
      <c r="AW14" s="206">
        <v>0</v>
      </c>
      <c r="AX14" s="206">
        <v>0</v>
      </c>
      <c r="AY14" s="262" t="s">
        <v>2804</v>
      </c>
      <c r="AZ14" s="262" t="s">
        <v>2335</v>
      </c>
      <c r="BA14" s="206">
        <f t="shared" si="1"/>
        <v>0</v>
      </c>
      <c r="BB14" s="206">
        <v>0</v>
      </c>
      <c r="BC14" s="262" t="s">
        <v>535</v>
      </c>
      <c r="BD14" s="262" t="s">
        <v>108</v>
      </c>
      <c r="BE14" s="206">
        <f t="shared" si="10"/>
        <v>0</v>
      </c>
      <c r="BF14" s="206">
        <v>0</v>
      </c>
      <c r="BG14" s="206">
        <v>0</v>
      </c>
      <c r="BH14" s="206">
        <v>0</v>
      </c>
      <c r="BI14" s="262" t="s">
        <v>1736</v>
      </c>
      <c r="BJ14" s="262" t="s">
        <v>647</v>
      </c>
      <c r="BK14" s="206">
        <f t="shared" si="11"/>
        <v>0</v>
      </c>
      <c r="BL14" s="206">
        <v>0</v>
      </c>
      <c r="BM14" s="206">
        <v>0</v>
      </c>
      <c r="BN14" s="206">
        <v>0</v>
      </c>
      <c r="BO14" s="262" t="s">
        <v>535</v>
      </c>
      <c r="BP14" s="262" t="s">
        <v>108</v>
      </c>
      <c r="BQ14" s="206">
        <f t="shared" si="12"/>
        <v>0</v>
      </c>
      <c r="BR14" s="206">
        <v>0</v>
      </c>
      <c r="BS14" s="206">
        <v>0</v>
      </c>
      <c r="BT14" s="262" t="s">
        <v>535</v>
      </c>
      <c r="BU14" s="262" t="s">
        <v>108</v>
      </c>
      <c r="BV14" s="206">
        <f t="shared" si="13"/>
        <v>0</v>
      </c>
      <c r="BW14" s="206">
        <v>0</v>
      </c>
      <c r="BX14" s="206">
        <v>0</v>
      </c>
      <c r="BY14" s="262" t="s">
        <v>535</v>
      </c>
      <c r="BZ14" s="262" t="s">
        <v>108</v>
      </c>
      <c r="CA14" s="206">
        <f t="shared" si="14"/>
        <v>0</v>
      </c>
      <c r="CB14" s="206">
        <v>0</v>
      </c>
      <c r="CC14" s="206">
        <v>0</v>
      </c>
      <c r="CD14" s="206">
        <v>0</v>
      </c>
      <c r="CE14" s="262" t="s">
        <v>535</v>
      </c>
      <c r="CF14" s="262" t="s">
        <v>108</v>
      </c>
      <c r="CG14" s="206">
        <f t="shared" si="15"/>
        <v>0</v>
      </c>
      <c r="CH14" s="206">
        <v>0</v>
      </c>
      <c r="CI14" s="206">
        <v>0</v>
      </c>
      <c r="CJ14" s="206">
        <v>0</v>
      </c>
      <c r="CK14" s="206">
        <v>0</v>
      </c>
      <c r="CL14" s="262" t="s">
        <v>535</v>
      </c>
      <c r="CM14" s="262"/>
      <c r="CN14" s="206">
        <f t="shared" si="16"/>
        <v>0</v>
      </c>
      <c r="CO14" s="206">
        <v>0</v>
      </c>
      <c r="CP14" s="206">
        <v>0</v>
      </c>
      <c r="CQ14" s="206">
        <v>0</v>
      </c>
      <c r="CR14" s="206">
        <v>0</v>
      </c>
      <c r="CS14" s="262" t="s">
        <v>535</v>
      </c>
      <c r="CT14" s="262" t="s">
        <v>108</v>
      </c>
      <c r="CU14" s="206">
        <f t="shared" si="17"/>
        <v>20</v>
      </c>
      <c r="CV14" s="206">
        <v>20</v>
      </c>
      <c r="CW14" s="206">
        <v>0</v>
      </c>
      <c r="CX14" s="206">
        <v>0</v>
      </c>
      <c r="CY14" s="206">
        <v>0</v>
      </c>
      <c r="CZ14" s="206">
        <v>0</v>
      </c>
      <c r="DA14" s="262" t="s">
        <v>1616</v>
      </c>
      <c r="DB14" s="262" t="s">
        <v>811</v>
      </c>
      <c r="DC14" s="206">
        <f t="shared" si="18"/>
        <v>10</v>
      </c>
      <c r="DD14" s="206">
        <v>0</v>
      </c>
      <c r="DE14" s="206">
        <v>10</v>
      </c>
      <c r="DF14" s="206">
        <v>0</v>
      </c>
      <c r="DG14" s="206">
        <v>0</v>
      </c>
      <c r="DH14" s="206">
        <v>0</v>
      </c>
      <c r="DI14" s="262" t="s">
        <v>2561</v>
      </c>
      <c r="DJ14" s="262" t="s">
        <v>2562</v>
      </c>
      <c r="DK14" s="206">
        <f t="shared" si="19"/>
        <v>0</v>
      </c>
      <c r="DL14" s="206">
        <v>0</v>
      </c>
      <c r="DM14" s="206">
        <v>0</v>
      </c>
      <c r="DN14" s="206">
        <v>0</v>
      </c>
      <c r="DO14" s="206">
        <v>0</v>
      </c>
      <c r="DP14" s="206">
        <v>0</v>
      </c>
      <c r="DQ14" s="262" t="s">
        <v>535</v>
      </c>
      <c r="DR14" s="262" t="s">
        <v>108</v>
      </c>
      <c r="DS14" s="314">
        <f t="shared" si="20"/>
        <v>0</v>
      </c>
      <c r="DT14" s="206">
        <v>0</v>
      </c>
      <c r="DU14" s="206">
        <v>0</v>
      </c>
      <c r="DV14" s="206">
        <v>0</v>
      </c>
      <c r="DW14" s="206">
        <v>0</v>
      </c>
      <c r="DX14" s="262" t="s">
        <v>717</v>
      </c>
      <c r="DY14" s="262" t="s">
        <v>108</v>
      </c>
      <c r="DZ14" s="206">
        <v>0</v>
      </c>
      <c r="EA14" s="206">
        <f t="shared" si="21"/>
        <v>0</v>
      </c>
      <c r="EB14" s="206">
        <v>0</v>
      </c>
      <c r="EC14" s="206">
        <v>0</v>
      </c>
      <c r="ED14" s="262" t="s">
        <v>535</v>
      </c>
      <c r="EE14" s="262" t="s">
        <v>1617</v>
      </c>
      <c r="EF14" s="206" t="s">
        <v>108</v>
      </c>
      <c r="EG14" s="206" t="s">
        <v>108</v>
      </c>
      <c r="EH14" s="206" t="s">
        <v>108</v>
      </c>
      <c r="EI14" s="206" t="s">
        <v>108</v>
      </c>
      <c r="EJ14" s="206" t="s">
        <v>108</v>
      </c>
      <c r="EK14" s="206" t="s">
        <v>108</v>
      </c>
      <c r="EL14" s="206" t="s">
        <v>108</v>
      </c>
      <c r="EM14" s="206" t="s">
        <v>108</v>
      </c>
      <c r="EN14" s="206" t="s">
        <v>108</v>
      </c>
      <c r="EO14" s="206" t="s">
        <v>108</v>
      </c>
      <c r="EP14" s="206" t="s">
        <v>108</v>
      </c>
      <c r="EQ14" s="206" t="s">
        <v>108</v>
      </c>
      <c r="ER14" s="206" t="s">
        <v>108</v>
      </c>
      <c r="ES14" s="206" t="s">
        <v>108</v>
      </c>
      <c r="ET14" s="206" t="s">
        <v>108</v>
      </c>
      <c r="EU14" s="206" t="s">
        <v>108</v>
      </c>
      <c r="EV14" s="206" t="s">
        <v>108</v>
      </c>
      <c r="EW14" s="206" t="s">
        <v>108</v>
      </c>
    </row>
    <row r="15" spans="1:153" s="318" customFormat="1">
      <c r="A15" s="310" t="s">
        <v>117</v>
      </c>
      <c r="B15" s="311">
        <v>42.976910000000004</v>
      </c>
      <c r="C15" s="262" t="s">
        <v>68</v>
      </c>
      <c r="D15" s="206">
        <v>2016</v>
      </c>
      <c r="E15" s="314" t="s">
        <v>52</v>
      </c>
      <c r="F15" s="206">
        <f t="shared" si="2"/>
        <v>100</v>
      </c>
      <c r="G15" s="206">
        <v>100</v>
      </c>
      <c r="H15" s="262" t="s">
        <v>2272</v>
      </c>
      <c r="I15" s="262" t="s">
        <v>2274</v>
      </c>
      <c r="J15" s="206">
        <f t="shared" si="3"/>
        <v>60</v>
      </c>
      <c r="K15" s="206">
        <v>10</v>
      </c>
      <c r="L15" s="206">
        <v>20</v>
      </c>
      <c r="M15" s="206">
        <v>10</v>
      </c>
      <c r="N15" s="206">
        <v>0</v>
      </c>
      <c r="O15" s="206">
        <v>20</v>
      </c>
      <c r="P15" s="262" t="s">
        <v>2408</v>
      </c>
      <c r="Q15" s="262" t="s">
        <v>2273</v>
      </c>
      <c r="R15" s="206">
        <f t="shared" si="4"/>
        <v>25</v>
      </c>
      <c r="S15" s="206">
        <v>25</v>
      </c>
      <c r="T15" s="206">
        <v>0</v>
      </c>
      <c r="U15" s="262" t="s">
        <v>613</v>
      </c>
      <c r="V15" s="262" t="s">
        <v>614</v>
      </c>
      <c r="W15" s="206">
        <f t="shared" si="5"/>
        <v>0</v>
      </c>
      <c r="X15" s="206">
        <v>0</v>
      </c>
      <c r="Y15" s="206">
        <v>0</v>
      </c>
      <c r="Z15" s="206">
        <v>0</v>
      </c>
      <c r="AA15" s="262" t="s">
        <v>621</v>
      </c>
      <c r="AB15" s="262" t="s">
        <v>622</v>
      </c>
      <c r="AC15" s="206">
        <f t="shared" si="6"/>
        <v>25</v>
      </c>
      <c r="AD15" s="206">
        <v>0</v>
      </c>
      <c r="AE15" s="206">
        <v>25</v>
      </c>
      <c r="AF15" s="262" t="s">
        <v>2794</v>
      </c>
      <c r="AG15" s="262" t="s">
        <v>2793</v>
      </c>
      <c r="AH15" s="314">
        <f t="shared" si="7"/>
        <v>50</v>
      </c>
      <c r="AI15" s="206">
        <v>0</v>
      </c>
      <c r="AJ15" s="206">
        <v>25</v>
      </c>
      <c r="AK15" s="206">
        <v>25</v>
      </c>
      <c r="AL15" s="206">
        <v>0</v>
      </c>
      <c r="AM15" s="262" t="s">
        <v>630</v>
      </c>
      <c r="AN15" s="262" t="s">
        <v>631</v>
      </c>
      <c r="AO15" s="206">
        <f t="shared" si="8"/>
        <v>0</v>
      </c>
      <c r="AP15" s="206">
        <v>0</v>
      </c>
      <c r="AQ15" s="206">
        <v>0</v>
      </c>
      <c r="AR15" s="262" t="s">
        <v>636</v>
      </c>
      <c r="AS15" s="262" t="s">
        <v>637</v>
      </c>
      <c r="AT15" s="206">
        <f t="shared" si="9"/>
        <v>12.5</v>
      </c>
      <c r="AU15" s="206">
        <v>12.5</v>
      </c>
      <c r="AV15" s="206">
        <v>0</v>
      </c>
      <c r="AW15" s="206">
        <v>0</v>
      </c>
      <c r="AX15" s="206">
        <v>0</v>
      </c>
      <c r="AY15" s="262" t="s">
        <v>2434</v>
      </c>
      <c r="AZ15" s="262" t="s">
        <v>2336</v>
      </c>
      <c r="BA15" s="206">
        <f t="shared" si="1"/>
        <v>50</v>
      </c>
      <c r="BB15" s="206">
        <v>50</v>
      </c>
      <c r="BC15" s="262" t="s">
        <v>642</v>
      </c>
      <c r="BD15" s="262" t="s">
        <v>643</v>
      </c>
      <c r="BE15" s="206">
        <f t="shared" si="10"/>
        <v>0</v>
      </c>
      <c r="BF15" s="206">
        <v>0</v>
      </c>
      <c r="BG15" s="206">
        <v>0</v>
      </c>
      <c r="BH15" s="206">
        <v>0</v>
      </c>
      <c r="BI15" s="262" t="s">
        <v>535</v>
      </c>
      <c r="BJ15" s="262" t="s">
        <v>108</v>
      </c>
      <c r="BK15" s="206">
        <f t="shared" si="11"/>
        <v>0</v>
      </c>
      <c r="BL15" s="206">
        <v>0</v>
      </c>
      <c r="BM15" s="206">
        <v>0</v>
      </c>
      <c r="BN15" s="206">
        <v>0</v>
      </c>
      <c r="BO15" s="262" t="s">
        <v>535</v>
      </c>
      <c r="BP15" s="262" t="s">
        <v>108</v>
      </c>
      <c r="BQ15" s="206">
        <f t="shared" si="12"/>
        <v>0</v>
      </c>
      <c r="BR15" s="206">
        <v>0</v>
      </c>
      <c r="BS15" s="206">
        <v>0</v>
      </c>
      <c r="BT15" s="262" t="s">
        <v>535</v>
      </c>
      <c r="BU15" s="262" t="s">
        <v>108</v>
      </c>
      <c r="BV15" s="206">
        <f t="shared" si="13"/>
        <v>0</v>
      </c>
      <c r="BW15" s="206">
        <v>0</v>
      </c>
      <c r="BX15" s="206">
        <v>0</v>
      </c>
      <c r="BY15" s="262" t="s">
        <v>535</v>
      </c>
      <c r="BZ15" s="262" t="s">
        <v>108</v>
      </c>
      <c r="CA15" s="206">
        <f t="shared" si="14"/>
        <v>0</v>
      </c>
      <c r="CB15" s="206">
        <v>0</v>
      </c>
      <c r="CC15" s="206">
        <v>0</v>
      </c>
      <c r="CD15" s="206">
        <v>0</v>
      </c>
      <c r="CE15" s="262" t="s">
        <v>535</v>
      </c>
      <c r="CF15" s="262" t="s">
        <v>108</v>
      </c>
      <c r="CG15" s="206">
        <f t="shared" si="15"/>
        <v>0</v>
      </c>
      <c r="CH15" s="206">
        <v>0</v>
      </c>
      <c r="CI15" s="206">
        <v>0</v>
      </c>
      <c r="CJ15" s="206">
        <v>0</v>
      </c>
      <c r="CK15" s="206">
        <v>0</v>
      </c>
      <c r="CL15" s="262" t="s">
        <v>535</v>
      </c>
      <c r="CM15" s="262"/>
      <c r="CN15" s="206">
        <f t="shared" si="16"/>
        <v>0</v>
      </c>
      <c r="CO15" s="206">
        <v>0</v>
      </c>
      <c r="CP15" s="206">
        <v>0</v>
      </c>
      <c r="CQ15" s="206">
        <v>0</v>
      </c>
      <c r="CR15" s="206">
        <v>0</v>
      </c>
      <c r="CS15" s="262" t="s">
        <v>535</v>
      </c>
      <c r="CT15" s="262" t="s">
        <v>108</v>
      </c>
      <c r="CU15" s="206">
        <f t="shared" si="17"/>
        <v>20</v>
      </c>
      <c r="CV15" s="206">
        <v>20</v>
      </c>
      <c r="CW15" s="206">
        <v>0</v>
      </c>
      <c r="CX15" s="206">
        <v>0</v>
      </c>
      <c r="CY15" s="206">
        <v>0</v>
      </c>
      <c r="CZ15" s="206">
        <v>0</v>
      </c>
      <c r="DA15" s="262" t="s">
        <v>1620</v>
      </c>
      <c r="DB15" s="262" t="s">
        <v>651</v>
      </c>
      <c r="DC15" s="206">
        <f t="shared" si="18"/>
        <v>10</v>
      </c>
      <c r="DD15" s="206">
        <v>0</v>
      </c>
      <c r="DE15" s="206">
        <v>10</v>
      </c>
      <c r="DF15" s="206">
        <v>0</v>
      </c>
      <c r="DG15" s="206">
        <v>0</v>
      </c>
      <c r="DH15" s="206">
        <v>0</v>
      </c>
      <c r="DI15" s="262" t="s">
        <v>2563</v>
      </c>
      <c r="DJ15" s="262" t="s">
        <v>2564</v>
      </c>
      <c r="DK15" s="206">
        <f t="shared" si="19"/>
        <v>0</v>
      </c>
      <c r="DL15" s="206">
        <v>0</v>
      </c>
      <c r="DM15" s="206">
        <v>0</v>
      </c>
      <c r="DN15" s="206">
        <v>0</v>
      </c>
      <c r="DO15" s="206">
        <v>0</v>
      </c>
      <c r="DP15" s="206">
        <v>0</v>
      </c>
      <c r="DQ15" s="262" t="s">
        <v>552</v>
      </c>
      <c r="DR15" s="262" t="s">
        <v>108</v>
      </c>
      <c r="DS15" s="314">
        <f t="shared" si="20"/>
        <v>0</v>
      </c>
      <c r="DT15" s="206">
        <v>0</v>
      </c>
      <c r="DU15" s="206">
        <v>0</v>
      </c>
      <c r="DV15" s="206">
        <v>0</v>
      </c>
      <c r="DW15" s="206">
        <v>0</v>
      </c>
      <c r="DX15" s="262" t="s">
        <v>1818</v>
      </c>
      <c r="DY15" s="262" t="s">
        <v>656</v>
      </c>
      <c r="DZ15" s="206">
        <v>0</v>
      </c>
      <c r="EA15" s="206">
        <f t="shared" si="21"/>
        <v>0</v>
      </c>
      <c r="EB15" s="206">
        <v>0</v>
      </c>
      <c r="EC15" s="206">
        <v>0</v>
      </c>
      <c r="ED15" s="262" t="s">
        <v>1621</v>
      </c>
      <c r="EE15" s="315" t="s">
        <v>657</v>
      </c>
      <c r="EF15" s="206" t="s">
        <v>108</v>
      </c>
      <c r="EG15" s="206" t="s">
        <v>108</v>
      </c>
      <c r="EH15" s="206" t="s">
        <v>108</v>
      </c>
      <c r="EI15" s="206" t="s">
        <v>108</v>
      </c>
      <c r="EJ15" s="206" t="s">
        <v>108</v>
      </c>
      <c r="EK15" s="206" t="s">
        <v>108</v>
      </c>
      <c r="EL15" s="206" t="s">
        <v>108</v>
      </c>
      <c r="EM15" s="206" t="s">
        <v>108</v>
      </c>
      <c r="EN15" s="206" t="s">
        <v>108</v>
      </c>
      <c r="EO15" s="206" t="s">
        <v>108</v>
      </c>
      <c r="EP15" s="206" t="s">
        <v>108</v>
      </c>
      <c r="EQ15" s="206" t="s">
        <v>108</v>
      </c>
      <c r="ER15" s="206" t="s">
        <v>108</v>
      </c>
      <c r="ES15" s="206" t="s">
        <v>108</v>
      </c>
      <c r="ET15" s="206" t="s">
        <v>108</v>
      </c>
      <c r="EU15" s="206" t="s">
        <v>108</v>
      </c>
      <c r="EV15" s="206" t="s">
        <v>108</v>
      </c>
      <c r="EW15" s="206" t="s">
        <v>108</v>
      </c>
    </row>
    <row r="16" spans="1:153" s="318" customFormat="1">
      <c r="A16" s="310" t="s">
        <v>141</v>
      </c>
      <c r="B16" s="311">
        <v>205.35805999999999</v>
      </c>
      <c r="C16" s="262" t="s">
        <v>66</v>
      </c>
      <c r="D16" s="206">
        <v>2016</v>
      </c>
      <c r="E16" s="314" t="s">
        <v>52</v>
      </c>
      <c r="F16" s="206">
        <f t="shared" si="2"/>
        <v>100</v>
      </c>
      <c r="G16" s="206">
        <v>100</v>
      </c>
      <c r="H16" s="262" t="s">
        <v>542</v>
      </c>
      <c r="I16" s="262" t="s">
        <v>543</v>
      </c>
      <c r="J16" s="206">
        <f t="shared" si="3"/>
        <v>90</v>
      </c>
      <c r="K16" s="206">
        <v>10</v>
      </c>
      <c r="L16" s="206">
        <v>20</v>
      </c>
      <c r="M16" s="206">
        <v>20</v>
      </c>
      <c r="N16" s="206">
        <v>20</v>
      </c>
      <c r="O16" s="206">
        <v>20</v>
      </c>
      <c r="P16" s="262" t="s">
        <v>2291</v>
      </c>
      <c r="Q16" s="262" t="s">
        <v>2037</v>
      </c>
      <c r="R16" s="206">
        <f t="shared" si="4"/>
        <v>75</v>
      </c>
      <c r="S16" s="206">
        <v>50</v>
      </c>
      <c r="T16" s="206">
        <v>25</v>
      </c>
      <c r="U16" s="262" t="s">
        <v>2048</v>
      </c>
      <c r="V16" s="262" t="s">
        <v>2049</v>
      </c>
      <c r="W16" s="206">
        <f t="shared" si="5"/>
        <v>30</v>
      </c>
      <c r="X16" s="206">
        <v>15</v>
      </c>
      <c r="Y16" s="206">
        <v>15</v>
      </c>
      <c r="Z16" s="206">
        <v>0</v>
      </c>
      <c r="AA16" s="262" t="s">
        <v>2990</v>
      </c>
      <c r="AB16" s="262" t="s">
        <v>2057</v>
      </c>
      <c r="AC16" s="206">
        <f t="shared" si="6"/>
        <v>50</v>
      </c>
      <c r="AD16" s="206">
        <v>0</v>
      </c>
      <c r="AE16" s="206">
        <v>50</v>
      </c>
      <c r="AF16" s="262" t="s">
        <v>2069</v>
      </c>
      <c r="AG16" s="262" t="s">
        <v>2070</v>
      </c>
      <c r="AH16" s="314">
        <f t="shared" si="7"/>
        <v>75</v>
      </c>
      <c r="AI16" s="206">
        <v>12.5</v>
      </c>
      <c r="AJ16" s="206">
        <v>25</v>
      </c>
      <c r="AK16" s="206">
        <v>25</v>
      </c>
      <c r="AL16" s="206">
        <v>12.5</v>
      </c>
      <c r="AM16" s="262" t="s">
        <v>2326</v>
      </c>
      <c r="AN16" s="262" t="s">
        <v>2077</v>
      </c>
      <c r="AO16" s="206">
        <f t="shared" si="8"/>
        <v>75</v>
      </c>
      <c r="AP16" s="206">
        <v>50</v>
      </c>
      <c r="AQ16" s="206">
        <v>25</v>
      </c>
      <c r="AR16" s="262" t="s">
        <v>2837</v>
      </c>
      <c r="AS16" s="262" t="s">
        <v>2086</v>
      </c>
      <c r="AT16" s="206">
        <f t="shared" si="9"/>
        <v>25</v>
      </c>
      <c r="AU16" s="206">
        <v>12.5</v>
      </c>
      <c r="AV16" s="206">
        <v>0</v>
      </c>
      <c r="AW16" s="206">
        <v>12.5</v>
      </c>
      <c r="AX16" s="206">
        <v>0</v>
      </c>
      <c r="AY16" s="262" t="s">
        <v>2838</v>
      </c>
      <c r="AZ16" s="262" t="s">
        <v>2379</v>
      </c>
      <c r="BA16" s="206">
        <f t="shared" si="1"/>
        <v>0</v>
      </c>
      <c r="BB16" s="206">
        <v>0</v>
      </c>
      <c r="BC16" s="262" t="s">
        <v>1770</v>
      </c>
      <c r="BD16" s="262" t="s">
        <v>551</v>
      </c>
      <c r="BE16" s="206">
        <f t="shared" si="10"/>
        <v>15</v>
      </c>
      <c r="BF16" s="206">
        <v>15</v>
      </c>
      <c r="BG16" s="206">
        <v>0</v>
      </c>
      <c r="BH16" s="206">
        <v>0</v>
      </c>
      <c r="BI16" s="262" t="s">
        <v>2839</v>
      </c>
      <c r="BJ16" s="262" t="s">
        <v>2840</v>
      </c>
      <c r="BK16" s="206">
        <f t="shared" si="11"/>
        <v>0</v>
      </c>
      <c r="BL16" s="206">
        <v>0</v>
      </c>
      <c r="BM16" s="206">
        <v>0</v>
      </c>
      <c r="BN16" s="206">
        <v>0</v>
      </c>
      <c r="BO16" s="262" t="s">
        <v>727</v>
      </c>
      <c r="BP16" s="262" t="s">
        <v>2117</v>
      </c>
      <c r="BQ16" s="206">
        <f t="shared" si="12"/>
        <v>100</v>
      </c>
      <c r="BR16" s="206">
        <v>50</v>
      </c>
      <c r="BS16" s="206">
        <v>50</v>
      </c>
      <c r="BT16" s="262" t="s">
        <v>2991</v>
      </c>
      <c r="BU16" s="262" t="s">
        <v>2124</v>
      </c>
      <c r="BV16" s="206">
        <f t="shared" si="13"/>
        <v>25</v>
      </c>
      <c r="BW16" s="206">
        <v>25</v>
      </c>
      <c r="BX16" s="206">
        <v>0</v>
      </c>
      <c r="BY16" s="262" t="s">
        <v>2533</v>
      </c>
      <c r="BZ16" s="262" t="s">
        <v>2131</v>
      </c>
      <c r="CA16" s="206">
        <f t="shared" si="14"/>
        <v>45</v>
      </c>
      <c r="CB16" s="206">
        <v>15</v>
      </c>
      <c r="CC16" s="206">
        <v>30</v>
      </c>
      <c r="CD16" s="206">
        <v>0</v>
      </c>
      <c r="CE16" s="262" t="s">
        <v>2992</v>
      </c>
      <c r="CF16" s="262" t="s">
        <v>2135</v>
      </c>
      <c r="CG16" s="206">
        <f t="shared" si="15"/>
        <v>12.5</v>
      </c>
      <c r="CH16" s="206">
        <v>12.5</v>
      </c>
      <c r="CI16" s="206">
        <v>0</v>
      </c>
      <c r="CJ16" s="206">
        <v>0</v>
      </c>
      <c r="CK16" s="206">
        <v>0</v>
      </c>
      <c r="CL16" s="315" t="s">
        <v>2814</v>
      </c>
      <c r="CM16" s="262" t="s">
        <v>2368</v>
      </c>
      <c r="CN16" s="206">
        <f t="shared" si="16"/>
        <v>0</v>
      </c>
      <c r="CO16" s="206">
        <v>0</v>
      </c>
      <c r="CP16" s="206">
        <v>0</v>
      </c>
      <c r="CQ16" s="206">
        <v>0</v>
      </c>
      <c r="CR16" s="206">
        <v>0</v>
      </c>
      <c r="CS16" s="262" t="s">
        <v>2472</v>
      </c>
      <c r="CT16" s="262" t="s">
        <v>563</v>
      </c>
      <c r="CU16" s="206">
        <f t="shared" si="17"/>
        <v>30</v>
      </c>
      <c r="CV16" s="206">
        <v>20</v>
      </c>
      <c r="CW16" s="206">
        <v>10</v>
      </c>
      <c r="CX16" s="206">
        <v>0</v>
      </c>
      <c r="CY16" s="206">
        <v>0</v>
      </c>
      <c r="CZ16" s="206">
        <v>0</v>
      </c>
      <c r="DA16" s="262" t="s">
        <v>2841</v>
      </c>
      <c r="DB16" s="262" t="s">
        <v>2152</v>
      </c>
      <c r="DC16" s="206">
        <f t="shared" si="18"/>
        <v>70</v>
      </c>
      <c r="DD16" s="206">
        <v>0</v>
      </c>
      <c r="DE16" s="206">
        <v>20</v>
      </c>
      <c r="DF16" s="206">
        <v>10</v>
      </c>
      <c r="DG16" s="206">
        <v>20</v>
      </c>
      <c r="DH16" s="206">
        <v>20</v>
      </c>
      <c r="DI16" s="262" t="s">
        <v>2163</v>
      </c>
      <c r="DJ16" s="262" t="s">
        <v>2565</v>
      </c>
      <c r="DK16" s="206">
        <f t="shared" si="19"/>
        <v>60</v>
      </c>
      <c r="DL16" s="206">
        <v>0</v>
      </c>
      <c r="DM16" s="206">
        <v>0</v>
      </c>
      <c r="DN16" s="206">
        <v>20</v>
      </c>
      <c r="DO16" s="206">
        <v>20</v>
      </c>
      <c r="DP16" s="206">
        <v>20</v>
      </c>
      <c r="DQ16" s="262" t="s">
        <v>2940</v>
      </c>
      <c r="DR16" s="262" t="s">
        <v>2941</v>
      </c>
      <c r="DS16" s="314">
        <f t="shared" si="20"/>
        <v>100</v>
      </c>
      <c r="DT16" s="206">
        <v>25</v>
      </c>
      <c r="DU16" s="206">
        <v>25</v>
      </c>
      <c r="DV16" s="206">
        <v>25</v>
      </c>
      <c r="DW16" s="206">
        <v>25</v>
      </c>
      <c r="DX16" s="262" t="s">
        <v>2993</v>
      </c>
      <c r="DY16" s="262" t="s">
        <v>2169</v>
      </c>
      <c r="DZ16" s="206">
        <v>0</v>
      </c>
      <c r="EA16" s="206">
        <f t="shared" si="21"/>
        <v>50</v>
      </c>
      <c r="EB16" s="206">
        <v>0</v>
      </c>
      <c r="EC16" s="206">
        <v>50</v>
      </c>
      <c r="ED16" s="262" t="s">
        <v>2842</v>
      </c>
      <c r="EE16" s="315" t="s">
        <v>2177</v>
      </c>
      <c r="EF16" s="206" t="s">
        <v>108</v>
      </c>
      <c r="EG16" s="206" t="s">
        <v>108</v>
      </c>
      <c r="EH16" s="206" t="s">
        <v>108</v>
      </c>
      <c r="EI16" s="206" t="s">
        <v>108</v>
      </c>
      <c r="EJ16" s="206" t="s">
        <v>108</v>
      </c>
      <c r="EK16" s="206" t="s">
        <v>108</v>
      </c>
      <c r="EL16" s="206" t="s">
        <v>108</v>
      </c>
      <c r="EM16" s="206" t="s">
        <v>108</v>
      </c>
      <c r="EN16" s="206" t="s">
        <v>108</v>
      </c>
      <c r="EO16" s="206" t="s">
        <v>108</v>
      </c>
      <c r="EP16" s="206" t="s">
        <v>108</v>
      </c>
      <c r="EQ16" s="206" t="s">
        <v>108</v>
      </c>
      <c r="ER16" s="206" t="s">
        <v>108</v>
      </c>
      <c r="ES16" s="206" t="s">
        <v>108</v>
      </c>
      <c r="ET16" s="206" t="s">
        <v>108</v>
      </c>
      <c r="EU16" s="206" t="s">
        <v>108</v>
      </c>
      <c r="EV16" s="206" t="s">
        <v>108</v>
      </c>
      <c r="EW16" s="206" t="s">
        <v>108</v>
      </c>
    </row>
    <row r="17" spans="1:153" s="318" customFormat="1">
      <c r="A17" s="310" t="s">
        <v>154</v>
      </c>
      <c r="B17" s="311">
        <v>26.786759999999997</v>
      </c>
      <c r="C17" s="262" t="s">
        <v>66</v>
      </c>
      <c r="D17" s="206">
        <v>2018</v>
      </c>
      <c r="E17" s="314" t="s">
        <v>52</v>
      </c>
      <c r="F17" s="206">
        <f t="shared" si="2"/>
        <v>100</v>
      </c>
      <c r="G17" s="206">
        <v>100</v>
      </c>
      <c r="H17" s="262" t="s">
        <v>2275</v>
      </c>
      <c r="I17" s="262" t="s">
        <v>2276</v>
      </c>
      <c r="J17" s="206">
        <f t="shared" si="3"/>
        <v>90</v>
      </c>
      <c r="K17" s="206">
        <v>10</v>
      </c>
      <c r="L17" s="206">
        <v>20</v>
      </c>
      <c r="M17" s="206">
        <v>20</v>
      </c>
      <c r="N17" s="206">
        <v>20</v>
      </c>
      <c r="O17" s="206">
        <v>20</v>
      </c>
      <c r="P17" s="262" t="s">
        <v>2297</v>
      </c>
      <c r="Q17" s="262" t="s">
        <v>2038</v>
      </c>
      <c r="R17" s="206">
        <f t="shared" si="4"/>
        <v>100</v>
      </c>
      <c r="S17" s="206">
        <v>50</v>
      </c>
      <c r="T17" s="206">
        <v>50</v>
      </c>
      <c r="U17" s="262" t="s">
        <v>2383</v>
      </c>
      <c r="V17" s="262" t="s">
        <v>2050</v>
      </c>
      <c r="W17" s="206">
        <f t="shared" si="5"/>
        <v>45</v>
      </c>
      <c r="X17" s="206">
        <v>30</v>
      </c>
      <c r="Y17" s="206">
        <v>15</v>
      </c>
      <c r="Z17" s="206">
        <v>0</v>
      </c>
      <c r="AA17" s="262" t="s">
        <v>2310</v>
      </c>
      <c r="AB17" s="262" t="s">
        <v>2058</v>
      </c>
      <c r="AC17" s="206">
        <f t="shared" si="6"/>
        <v>0</v>
      </c>
      <c r="AD17" s="206">
        <v>0</v>
      </c>
      <c r="AE17" s="206">
        <v>0</v>
      </c>
      <c r="AF17" s="262" t="s">
        <v>2901</v>
      </c>
      <c r="AG17" s="262" t="s">
        <v>1021</v>
      </c>
      <c r="AH17" s="314">
        <f t="shared" si="7"/>
        <v>50</v>
      </c>
      <c r="AI17" s="206">
        <v>0</v>
      </c>
      <c r="AJ17" s="206">
        <v>25</v>
      </c>
      <c r="AK17" s="206">
        <v>25</v>
      </c>
      <c r="AL17" s="206">
        <v>0</v>
      </c>
      <c r="AM17" s="262" t="s">
        <v>2078</v>
      </c>
      <c r="AN17" s="262" t="s">
        <v>2079</v>
      </c>
      <c r="AO17" s="206">
        <f t="shared" si="8"/>
        <v>0</v>
      </c>
      <c r="AP17" s="206">
        <v>0</v>
      </c>
      <c r="AQ17" s="206">
        <v>0</v>
      </c>
      <c r="AR17" s="262" t="s">
        <v>2350</v>
      </c>
      <c r="AS17" s="262" t="s">
        <v>2757</v>
      </c>
      <c r="AT17" s="206">
        <f t="shared" si="9"/>
        <v>62.5</v>
      </c>
      <c r="AU17" s="206">
        <v>12.5</v>
      </c>
      <c r="AV17" s="206">
        <v>25</v>
      </c>
      <c r="AW17" s="206">
        <v>0</v>
      </c>
      <c r="AX17" s="206">
        <v>25</v>
      </c>
      <c r="AY17" s="262" t="s">
        <v>3048</v>
      </c>
      <c r="AZ17" s="262" t="s">
        <v>2902</v>
      </c>
      <c r="BA17" s="206">
        <f t="shared" si="1"/>
        <v>50</v>
      </c>
      <c r="BB17" s="206">
        <v>50</v>
      </c>
      <c r="BC17" s="262" t="s">
        <v>2355</v>
      </c>
      <c r="BD17" s="262" t="s">
        <v>2100</v>
      </c>
      <c r="BE17" s="206">
        <f t="shared" si="10"/>
        <v>45</v>
      </c>
      <c r="BF17" s="206">
        <v>15</v>
      </c>
      <c r="BG17" s="206">
        <v>15</v>
      </c>
      <c r="BH17" s="206">
        <v>15</v>
      </c>
      <c r="BI17" s="262" t="s">
        <v>2110</v>
      </c>
      <c r="BJ17" s="262" t="s">
        <v>2111</v>
      </c>
      <c r="BK17" s="206">
        <f t="shared" si="11"/>
        <v>15</v>
      </c>
      <c r="BL17" s="206">
        <v>0</v>
      </c>
      <c r="BM17" s="206">
        <v>15</v>
      </c>
      <c r="BN17" s="206">
        <v>0</v>
      </c>
      <c r="BO17" s="262" t="s">
        <v>3049</v>
      </c>
      <c r="BP17" s="262" t="s">
        <v>2118</v>
      </c>
      <c r="BQ17" s="206">
        <f t="shared" si="12"/>
        <v>75</v>
      </c>
      <c r="BR17" s="206">
        <v>50</v>
      </c>
      <c r="BS17" s="206">
        <v>25</v>
      </c>
      <c r="BT17" s="262" t="s">
        <v>1041</v>
      </c>
      <c r="BU17" s="262" t="s">
        <v>1042</v>
      </c>
      <c r="BV17" s="206">
        <f t="shared" si="13"/>
        <v>25</v>
      </c>
      <c r="BW17" s="206">
        <v>25</v>
      </c>
      <c r="BX17" s="206">
        <v>0</v>
      </c>
      <c r="BY17" s="262" t="s">
        <v>1752</v>
      </c>
      <c r="BZ17" s="262" t="s">
        <v>1046</v>
      </c>
      <c r="CA17" s="206">
        <f t="shared" si="14"/>
        <v>15</v>
      </c>
      <c r="CB17" s="206">
        <v>0</v>
      </c>
      <c r="CC17" s="206">
        <v>15</v>
      </c>
      <c r="CD17" s="206">
        <v>0</v>
      </c>
      <c r="CE17" s="262" t="s">
        <v>1049</v>
      </c>
      <c r="CF17" s="262" t="s">
        <v>1034</v>
      </c>
      <c r="CG17" s="206">
        <f t="shared" si="15"/>
        <v>0</v>
      </c>
      <c r="CH17" s="206">
        <v>0</v>
      </c>
      <c r="CI17" s="206">
        <v>0</v>
      </c>
      <c r="CJ17" s="206">
        <v>0</v>
      </c>
      <c r="CK17" s="206">
        <v>0</v>
      </c>
      <c r="CL17" s="262" t="s">
        <v>717</v>
      </c>
      <c r="CM17" s="262" t="s">
        <v>1052</v>
      </c>
      <c r="CN17" s="206">
        <f t="shared" si="16"/>
        <v>0</v>
      </c>
      <c r="CO17" s="206">
        <v>0</v>
      </c>
      <c r="CP17" s="206">
        <v>0</v>
      </c>
      <c r="CQ17" s="206">
        <v>0</v>
      </c>
      <c r="CR17" s="206">
        <v>0</v>
      </c>
      <c r="CS17" s="262" t="s">
        <v>717</v>
      </c>
      <c r="CT17" s="262" t="s">
        <v>1056</v>
      </c>
      <c r="CU17" s="206">
        <f t="shared" si="17"/>
        <v>20</v>
      </c>
      <c r="CV17" s="206">
        <v>10</v>
      </c>
      <c r="CW17" s="206">
        <v>10</v>
      </c>
      <c r="CX17" s="206">
        <v>0</v>
      </c>
      <c r="CY17" s="206">
        <v>0</v>
      </c>
      <c r="CZ17" s="206">
        <v>0</v>
      </c>
      <c r="DA17" s="262" t="s">
        <v>2784</v>
      </c>
      <c r="DB17" s="262" t="s">
        <v>2783</v>
      </c>
      <c r="DC17" s="206">
        <f t="shared" si="18"/>
        <v>50</v>
      </c>
      <c r="DD17" s="206">
        <v>0</v>
      </c>
      <c r="DE17" s="206">
        <v>10</v>
      </c>
      <c r="DF17" s="206">
        <v>20</v>
      </c>
      <c r="DG17" s="206">
        <v>20</v>
      </c>
      <c r="DH17" s="206">
        <v>0</v>
      </c>
      <c r="DI17" s="262" t="s">
        <v>2566</v>
      </c>
      <c r="DJ17" s="262" t="s">
        <v>2567</v>
      </c>
      <c r="DK17" s="206">
        <f t="shared" si="19"/>
        <v>20</v>
      </c>
      <c r="DL17" s="206">
        <v>0</v>
      </c>
      <c r="DM17" s="206">
        <v>0</v>
      </c>
      <c r="DN17" s="206">
        <v>10</v>
      </c>
      <c r="DO17" s="206">
        <v>10</v>
      </c>
      <c r="DP17" s="206">
        <v>0</v>
      </c>
      <c r="DQ17" s="262" t="s">
        <v>3050</v>
      </c>
      <c r="DR17" s="262" t="s">
        <v>2164</v>
      </c>
      <c r="DS17" s="314">
        <f t="shared" si="20"/>
        <v>75</v>
      </c>
      <c r="DT17" s="206">
        <v>25</v>
      </c>
      <c r="DU17" s="206">
        <v>25</v>
      </c>
      <c r="DV17" s="206">
        <v>25</v>
      </c>
      <c r="DW17" s="206">
        <v>0</v>
      </c>
      <c r="DX17" s="262" t="s">
        <v>2903</v>
      </c>
      <c r="DY17" s="262" t="s">
        <v>2170</v>
      </c>
      <c r="DZ17" s="206">
        <v>0</v>
      </c>
      <c r="EA17" s="206">
        <f t="shared" si="21"/>
        <v>0</v>
      </c>
      <c r="EB17" s="206">
        <v>0</v>
      </c>
      <c r="EC17" s="206">
        <v>0</v>
      </c>
      <c r="ED17" s="262" t="s">
        <v>2178</v>
      </c>
      <c r="EE17" s="315" t="s">
        <v>2179</v>
      </c>
      <c r="EF17" s="206" t="s">
        <v>108</v>
      </c>
      <c r="EG17" s="206" t="s">
        <v>108</v>
      </c>
      <c r="EH17" s="206" t="s">
        <v>108</v>
      </c>
      <c r="EI17" s="206" t="s">
        <v>108</v>
      </c>
      <c r="EJ17" s="206" t="s">
        <v>108</v>
      </c>
      <c r="EK17" s="206" t="s">
        <v>108</v>
      </c>
      <c r="EL17" s="206" t="s">
        <v>108</v>
      </c>
      <c r="EM17" s="206" t="s">
        <v>108</v>
      </c>
      <c r="EN17" s="206" t="s">
        <v>108</v>
      </c>
      <c r="EO17" s="206" t="s">
        <v>108</v>
      </c>
      <c r="EP17" s="206" t="s">
        <v>108</v>
      </c>
      <c r="EQ17" s="206" t="s">
        <v>108</v>
      </c>
      <c r="ER17" s="206" t="s">
        <v>108</v>
      </c>
      <c r="ES17" s="206" t="s">
        <v>108</v>
      </c>
      <c r="ET17" s="206" t="s">
        <v>108</v>
      </c>
      <c r="EU17" s="206" t="s">
        <v>108</v>
      </c>
      <c r="EV17" s="206" t="s">
        <v>108</v>
      </c>
      <c r="EW17" s="206" t="s">
        <v>108</v>
      </c>
    </row>
    <row r="18" spans="1:153" s="318" customFormat="1">
      <c r="A18" s="310" t="s">
        <v>173</v>
      </c>
      <c r="B18" s="311">
        <v>38.99</v>
      </c>
      <c r="C18" s="262" t="s">
        <v>66</v>
      </c>
      <c r="D18" s="206">
        <v>2020</v>
      </c>
      <c r="E18" s="314" t="s">
        <v>52</v>
      </c>
      <c r="F18" s="206">
        <f t="shared" si="2"/>
        <v>100</v>
      </c>
      <c r="G18" s="206">
        <v>100</v>
      </c>
      <c r="H18" s="262" t="s">
        <v>1369</v>
      </c>
      <c r="I18" s="262" t="s">
        <v>1370</v>
      </c>
      <c r="J18" s="206">
        <f t="shared" si="3"/>
        <v>90</v>
      </c>
      <c r="K18" s="206">
        <v>10</v>
      </c>
      <c r="L18" s="206">
        <v>20</v>
      </c>
      <c r="M18" s="206">
        <v>20</v>
      </c>
      <c r="N18" s="206">
        <v>20</v>
      </c>
      <c r="O18" s="206">
        <v>20</v>
      </c>
      <c r="P18" s="262" t="s">
        <v>3020</v>
      </c>
      <c r="Q18" s="262" t="s">
        <v>2190</v>
      </c>
      <c r="R18" s="206">
        <f t="shared" si="4"/>
        <v>50</v>
      </c>
      <c r="S18" s="206">
        <v>50</v>
      </c>
      <c r="T18" s="206">
        <v>0</v>
      </c>
      <c r="U18" s="262" t="s">
        <v>2880</v>
      </c>
      <c r="V18" s="262" t="s">
        <v>2193</v>
      </c>
      <c r="W18" s="206">
        <f t="shared" si="5"/>
        <v>75</v>
      </c>
      <c r="X18" s="206">
        <v>30</v>
      </c>
      <c r="Y18" s="206">
        <v>15</v>
      </c>
      <c r="Z18" s="206">
        <v>30</v>
      </c>
      <c r="AA18" s="262" t="s">
        <v>2881</v>
      </c>
      <c r="AB18" s="262" t="s">
        <v>2197</v>
      </c>
      <c r="AC18" s="206">
        <f t="shared" si="6"/>
        <v>50</v>
      </c>
      <c r="AD18" s="206">
        <v>0</v>
      </c>
      <c r="AE18" s="206">
        <v>50</v>
      </c>
      <c r="AF18" s="262" t="s">
        <v>1383</v>
      </c>
      <c r="AG18" s="262" t="s">
        <v>1384</v>
      </c>
      <c r="AH18" s="314">
        <f t="shared" si="7"/>
        <v>75</v>
      </c>
      <c r="AI18" s="206">
        <v>25</v>
      </c>
      <c r="AJ18" s="206">
        <v>25</v>
      </c>
      <c r="AK18" s="206">
        <v>25</v>
      </c>
      <c r="AL18" s="206">
        <v>0</v>
      </c>
      <c r="AM18" s="262" t="s">
        <v>1388</v>
      </c>
      <c r="AN18" s="262" t="s">
        <v>1389</v>
      </c>
      <c r="AO18" s="206">
        <f t="shared" si="8"/>
        <v>50</v>
      </c>
      <c r="AP18" s="206">
        <v>50</v>
      </c>
      <c r="AQ18" s="206">
        <v>0</v>
      </c>
      <c r="AR18" s="262" t="s">
        <v>1716</v>
      </c>
      <c r="AS18" s="262" t="s">
        <v>1394</v>
      </c>
      <c r="AT18" s="206">
        <f t="shared" si="9"/>
        <v>37.5</v>
      </c>
      <c r="AU18" s="206">
        <v>12.5</v>
      </c>
      <c r="AV18" s="206">
        <v>0</v>
      </c>
      <c r="AW18" s="206">
        <v>25</v>
      </c>
      <c r="AX18" s="206">
        <v>0</v>
      </c>
      <c r="AY18" s="262" t="s">
        <v>3021</v>
      </c>
      <c r="AZ18" s="262" t="s">
        <v>2217</v>
      </c>
      <c r="BA18" s="206">
        <f t="shared" si="1"/>
        <v>50</v>
      </c>
      <c r="BB18" s="206">
        <v>50</v>
      </c>
      <c r="BC18" s="262" t="s">
        <v>2222</v>
      </c>
      <c r="BD18" s="262" t="s">
        <v>2223</v>
      </c>
      <c r="BE18" s="206">
        <f t="shared" si="10"/>
        <v>15</v>
      </c>
      <c r="BF18" s="206">
        <v>15</v>
      </c>
      <c r="BG18" s="206">
        <v>0</v>
      </c>
      <c r="BH18" s="206">
        <v>0</v>
      </c>
      <c r="BI18" s="262" t="s">
        <v>1404</v>
      </c>
      <c r="BJ18" s="262" t="s">
        <v>1405</v>
      </c>
      <c r="BK18" s="206">
        <f t="shared" si="11"/>
        <v>15</v>
      </c>
      <c r="BL18" s="206">
        <v>15</v>
      </c>
      <c r="BM18" s="206">
        <v>0</v>
      </c>
      <c r="BN18" s="206">
        <v>0</v>
      </c>
      <c r="BO18" s="262" t="s">
        <v>3022</v>
      </c>
      <c r="BP18" s="262" t="s">
        <v>2236</v>
      </c>
      <c r="BQ18" s="206">
        <f t="shared" si="12"/>
        <v>100</v>
      </c>
      <c r="BR18" s="206">
        <v>50</v>
      </c>
      <c r="BS18" s="206">
        <v>50</v>
      </c>
      <c r="BT18" s="262" t="s">
        <v>1746</v>
      </c>
      <c r="BU18" s="262" t="s">
        <v>1407</v>
      </c>
      <c r="BV18" s="206">
        <f t="shared" si="13"/>
        <v>75</v>
      </c>
      <c r="BW18" s="206">
        <v>25</v>
      </c>
      <c r="BX18" s="206">
        <v>50</v>
      </c>
      <c r="BY18" s="262" t="s">
        <v>3023</v>
      </c>
      <c r="BZ18" s="262" t="s">
        <v>2247</v>
      </c>
      <c r="CA18" s="206">
        <f t="shared" si="14"/>
        <v>60</v>
      </c>
      <c r="CB18" s="206">
        <v>30</v>
      </c>
      <c r="CC18" s="206">
        <v>30</v>
      </c>
      <c r="CD18" s="206">
        <v>0</v>
      </c>
      <c r="CE18" s="262" t="s">
        <v>3024</v>
      </c>
      <c r="CF18" s="262" t="s">
        <v>2500</v>
      </c>
      <c r="CG18" s="206">
        <f t="shared" si="15"/>
        <v>100</v>
      </c>
      <c r="CH18" s="206">
        <v>25</v>
      </c>
      <c r="CI18" s="206">
        <v>25</v>
      </c>
      <c r="CJ18" s="206">
        <v>25</v>
      </c>
      <c r="CK18" s="206">
        <v>25</v>
      </c>
      <c r="CL18" s="262" t="s">
        <v>2255</v>
      </c>
      <c r="CM18" s="262" t="s">
        <v>2256</v>
      </c>
      <c r="CN18" s="206">
        <f t="shared" si="16"/>
        <v>0</v>
      </c>
      <c r="CO18" s="206">
        <v>0</v>
      </c>
      <c r="CP18" s="206">
        <v>0</v>
      </c>
      <c r="CQ18" s="206">
        <v>0</v>
      </c>
      <c r="CR18" s="206">
        <v>0</v>
      </c>
      <c r="CS18" s="262" t="s">
        <v>717</v>
      </c>
      <c r="CT18" s="262" t="s">
        <v>108</v>
      </c>
      <c r="CU18" s="206">
        <f t="shared" si="17"/>
        <v>40</v>
      </c>
      <c r="CV18" s="206">
        <v>20</v>
      </c>
      <c r="CW18" s="206">
        <v>10</v>
      </c>
      <c r="CX18" s="206">
        <v>0</v>
      </c>
      <c r="CY18" s="206">
        <v>0</v>
      </c>
      <c r="CZ18" s="206">
        <v>10</v>
      </c>
      <c r="DA18" s="262" t="s">
        <v>3025</v>
      </c>
      <c r="DB18" s="262" t="s">
        <v>2259</v>
      </c>
      <c r="DC18" s="206">
        <f t="shared" si="18"/>
        <v>90</v>
      </c>
      <c r="DD18" s="206">
        <v>20</v>
      </c>
      <c r="DE18" s="206">
        <v>20</v>
      </c>
      <c r="DF18" s="206">
        <v>10</v>
      </c>
      <c r="DG18" s="206">
        <v>20</v>
      </c>
      <c r="DH18" s="206">
        <v>20</v>
      </c>
      <c r="DI18" s="262" t="s">
        <v>3026</v>
      </c>
      <c r="DJ18" s="262" t="s">
        <v>2569</v>
      </c>
      <c r="DK18" s="206">
        <f t="shared" si="19"/>
        <v>60</v>
      </c>
      <c r="DL18" s="206">
        <v>0</v>
      </c>
      <c r="DM18" s="206">
        <v>0</v>
      </c>
      <c r="DN18" s="206">
        <v>20</v>
      </c>
      <c r="DO18" s="206">
        <v>20</v>
      </c>
      <c r="DP18" s="206">
        <v>20</v>
      </c>
      <c r="DQ18" s="262" t="s">
        <v>3027</v>
      </c>
      <c r="DR18" s="262" t="s">
        <v>2627</v>
      </c>
      <c r="DS18" s="206">
        <f t="shared" si="20"/>
        <v>100</v>
      </c>
      <c r="DT18" s="206">
        <v>25</v>
      </c>
      <c r="DU18" s="206">
        <v>25</v>
      </c>
      <c r="DV18" s="206">
        <v>25</v>
      </c>
      <c r="DW18" s="206">
        <v>25</v>
      </c>
      <c r="DX18" s="262" t="s">
        <v>2661</v>
      </c>
      <c r="DY18" s="262" t="s">
        <v>2662</v>
      </c>
      <c r="DZ18" s="206">
        <v>0</v>
      </c>
      <c r="EA18" s="314">
        <f t="shared" si="21"/>
        <v>75</v>
      </c>
      <c r="EB18" s="206">
        <v>25</v>
      </c>
      <c r="EC18" s="206">
        <v>50</v>
      </c>
      <c r="ED18" s="262" t="s">
        <v>2882</v>
      </c>
      <c r="EE18" s="262" t="s">
        <v>2501</v>
      </c>
      <c r="EF18" s="206" t="s">
        <v>108</v>
      </c>
      <c r="EG18" s="206" t="s">
        <v>108</v>
      </c>
      <c r="EH18" s="206" t="s">
        <v>108</v>
      </c>
      <c r="EI18" s="206" t="s">
        <v>108</v>
      </c>
      <c r="EJ18" s="206" t="s">
        <v>108</v>
      </c>
      <c r="EK18" s="206" t="s">
        <v>108</v>
      </c>
      <c r="EL18" s="206" t="s">
        <v>108</v>
      </c>
      <c r="EM18" s="206" t="s">
        <v>108</v>
      </c>
      <c r="EN18" s="206" t="s">
        <v>108</v>
      </c>
      <c r="EO18" s="206" t="s">
        <v>108</v>
      </c>
      <c r="EP18" s="206" t="s">
        <v>108</v>
      </c>
      <c r="EQ18" s="206" t="s">
        <v>108</v>
      </c>
      <c r="ER18" s="206" t="s">
        <v>108</v>
      </c>
      <c r="ES18" s="206" t="s">
        <v>108</v>
      </c>
      <c r="ET18" s="206" t="s">
        <v>108</v>
      </c>
      <c r="EU18" s="206" t="s">
        <v>108</v>
      </c>
      <c r="EV18" s="206" t="s">
        <v>108</v>
      </c>
      <c r="EW18" s="206" t="s">
        <v>108</v>
      </c>
    </row>
    <row r="19" spans="1:153" s="318" customFormat="1">
      <c r="A19" s="310" t="s">
        <v>174</v>
      </c>
      <c r="B19" s="311">
        <v>16.664639999999999</v>
      </c>
      <c r="C19" s="262" t="s">
        <v>68</v>
      </c>
      <c r="D19" s="206">
        <v>2020</v>
      </c>
      <c r="E19" s="206" t="s">
        <v>53</v>
      </c>
      <c r="F19" s="206" t="s">
        <v>23</v>
      </c>
      <c r="G19" s="206" t="s">
        <v>23</v>
      </c>
      <c r="H19" s="206" t="s">
        <v>23</v>
      </c>
      <c r="I19" s="206" t="s">
        <v>23</v>
      </c>
      <c r="J19" s="206" t="s">
        <v>3147</v>
      </c>
      <c r="K19" s="206" t="s">
        <v>3095</v>
      </c>
      <c r="L19" s="206" t="s">
        <v>23</v>
      </c>
      <c r="M19" s="206" t="s">
        <v>23</v>
      </c>
      <c r="N19" s="206" t="s">
        <v>23</v>
      </c>
      <c r="O19" s="206" t="s">
        <v>23</v>
      </c>
      <c r="P19" s="262" t="s">
        <v>1451</v>
      </c>
      <c r="Q19" s="262" t="s">
        <v>1452</v>
      </c>
      <c r="R19" s="206" t="s">
        <v>3148</v>
      </c>
      <c r="S19" s="206" t="s">
        <v>3148</v>
      </c>
      <c r="T19" s="206" t="s">
        <v>3148</v>
      </c>
      <c r="U19" s="262" t="s">
        <v>2927</v>
      </c>
      <c r="V19" s="262" t="s">
        <v>1573</v>
      </c>
      <c r="W19" s="206" t="s">
        <v>23</v>
      </c>
      <c r="X19" s="206" t="s">
        <v>23</v>
      </c>
      <c r="Y19" s="206" t="s">
        <v>23</v>
      </c>
      <c r="Z19" s="206" t="s">
        <v>23</v>
      </c>
      <c r="AA19" s="206" t="s">
        <v>23</v>
      </c>
      <c r="AB19" s="206" t="s">
        <v>23</v>
      </c>
      <c r="AC19" s="206" t="s">
        <v>3148</v>
      </c>
      <c r="AD19" s="206" t="s">
        <v>3148</v>
      </c>
      <c r="AE19" s="206" t="s">
        <v>3148</v>
      </c>
      <c r="AF19" s="262" t="s">
        <v>2928</v>
      </c>
      <c r="AG19" s="262" t="s">
        <v>1472</v>
      </c>
      <c r="AH19" s="314" t="s">
        <v>3148</v>
      </c>
      <c r="AI19" s="206" t="s">
        <v>3148</v>
      </c>
      <c r="AJ19" s="206" t="s">
        <v>23</v>
      </c>
      <c r="AK19" s="206" t="s">
        <v>23</v>
      </c>
      <c r="AL19" s="206" t="s">
        <v>3148</v>
      </c>
      <c r="AM19" s="262" t="s">
        <v>1481</v>
      </c>
      <c r="AN19" s="262" t="s">
        <v>1482</v>
      </c>
      <c r="AO19" s="206" t="s">
        <v>3148</v>
      </c>
      <c r="AP19" s="206" t="s">
        <v>3148</v>
      </c>
      <c r="AQ19" s="206" t="s">
        <v>3148</v>
      </c>
      <c r="AR19" s="315" t="s">
        <v>1493</v>
      </c>
      <c r="AS19" s="315" t="s">
        <v>1494</v>
      </c>
      <c r="AT19" s="206" t="s">
        <v>3148</v>
      </c>
      <c r="AU19" s="206" t="s">
        <v>23</v>
      </c>
      <c r="AV19" s="206" t="s">
        <v>3148</v>
      </c>
      <c r="AW19" s="206" t="s">
        <v>3148</v>
      </c>
      <c r="AX19" s="206" t="s">
        <v>23</v>
      </c>
      <c r="AY19" s="262" t="s">
        <v>1505</v>
      </c>
      <c r="AZ19" s="262" t="s">
        <v>1506</v>
      </c>
      <c r="BA19" s="206" t="str">
        <f t="shared" si="1"/>
        <v>n/a</v>
      </c>
      <c r="BB19" s="206" t="s">
        <v>23</v>
      </c>
      <c r="BC19" s="206" t="s">
        <v>23</v>
      </c>
      <c r="BD19" s="206" t="s">
        <v>23</v>
      </c>
      <c r="BE19" s="206" t="s">
        <v>3148</v>
      </c>
      <c r="BF19" s="206" t="s">
        <v>3148</v>
      </c>
      <c r="BG19" s="206" t="s">
        <v>23</v>
      </c>
      <c r="BH19" s="206" t="s">
        <v>23</v>
      </c>
      <c r="BI19" s="262" t="s">
        <v>1517</v>
      </c>
      <c r="BJ19" s="262" t="s">
        <v>1518</v>
      </c>
      <c r="BK19" s="321" t="s">
        <v>23</v>
      </c>
      <c r="BL19" s="321" t="s">
        <v>23</v>
      </c>
      <c r="BM19" s="321" t="s">
        <v>23</v>
      </c>
      <c r="BN19" s="321" t="s">
        <v>23</v>
      </c>
      <c r="BO19" s="321" t="s">
        <v>23</v>
      </c>
      <c r="BP19" s="321" t="s">
        <v>23</v>
      </c>
      <c r="BQ19" s="206" t="s">
        <v>3147</v>
      </c>
      <c r="BR19" s="206" t="s">
        <v>3147</v>
      </c>
      <c r="BS19" s="206" t="s">
        <v>3148</v>
      </c>
      <c r="BT19" s="262" t="s">
        <v>2440</v>
      </c>
      <c r="BU19" s="262" t="s">
        <v>1527</v>
      </c>
      <c r="BV19" s="321" t="s">
        <v>23</v>
      </c>
      <c r="BW19" s="321" t="s">
        <v>23</v>
      </c>
      <c r="BX19" s="321" t="s">
        <v>23</v>
      </c>
      <c r="BY19" s="321" t="s">
        <v>23</v>
      </c>
      <c r="BZ19" s="321" t="s">
        <v>23</v>
      </c>
      <c r="CA19" s="321" t="s">
        <v>23</v>
      </c>
      <c r="CB19" s="321" t="s">
        <v>23</v>
      </c>
      <c r="CC19" s="321" t="s">
        <v>23</v>
      </c>
      <c r="CD19" s="321" t="s">
        <v>23</v>
      </c>
      <c r="CE19" s="321" t="s">
        <v>23</v>
      </c>
      <c r="CF19" s="321" t="s">
        <v>23</v>
      </c>
      <c r="CG19" s="321" t="s">
        <v>23</v>
      </c>
      <c r="CH19" s="321" t="s">
        <v>23</v>
      </c>
      <c r="CI19" s="321" t="s">
        <v>23</v>
      </c>
      <c r="CJ19" s="321" t="s">
        <v>23</v>
      </c>
      <c r="CK19" s="321" t="s">
        <v>23</v>
      </c>
      <c r="CL19" s="321" t="s">
        <v>23</v>
      </c>
      <c r="CM19" s="321" t="s">
        <v>23</v>
      </c>
      <c r="CN19" s="206" t="s">
        <v>3148</v>
      </c>
      <c r="CO19" s="206" t="s">
        <v>3148</v>
      </c>
      <c r="CP19" s="206" t="s">
        <v>23</v>
      </c>
      <c r="CQ19" s="206" t="s">
        <v>23</v>
      </c>
      <c r="CR19" s="206" t="s">
        <v>3148</v>
      </c>
      <c r="CS19" s="262" t="s">
        <v>1535</v>
      </c>
      <c r="CT19" s="315" t="s">
        <v>1536</v>
      </c>
      <c r="CU19" s="206" t="s">
        <v>3147</v>
      </c>
      <c r="CV19" s="206" t="s">
        <v>3095</v>
      </c>
      <c r="CW19" s="206" t="s">
        <v>23</v>
      </c>
      <c r="CX19" s="206" t="s">
        <v>23</v>
      </c>
      <c r="CY19" s="206" t="s">
        <v>3148</v>
      </c>
      <c r="CZ19" s="206" t="s">
        <v>23</v>
      </c>
      <c r="DA19" s="262" t="s">
        <v>3077</v>
      </c>
      <c r="DB19" s="316" t="s">
        <v>1544</v>
      </c>
      <c r="DC19" s="321" t="s">
        <v>23</v>
      </c>
      <c r="DD19" s="206" t="s">
        <v>23</v>
      </c>
      <c r="DE19" s="206" t="s">
        <v>23</v>
      </c>
      <c r="DF19" s="206" t="s">
        <v>23</v>
      </c>
      <c r="DG19" s="206" t="s">
        <v>23</v>
      </c>
      <c r="DH19" s="206" t="s">
        <v>23</v>
      </c>
      <c r="DI19" s="206" t="s">
        <v>23</v>
      </c>
      <c r="DJ19" s="206" t="s">
        <v>23</v>
      </c>
      <c r="DK19" s="206" t="s">
        <v>23</v>
      </c>
      <c r="DL19" s="206" t="s">
        <v>23</v>
      </c>
      <c r="DM19" s="206" t="s">
        <v>23</v>
      </c>
      <c r="DN19" s="206" t="s">
        <v>23</v>
      </c>
      <c r="DO19" s="206" t="s">
        <v>23</v>
      </c>
      <c r="DP19" s="206" t="s">
        <v>23</v>
      </c>
      <c r="DQ19" s="206" t="s">
        <v>23</v>
      </c>
      <c r="DR19" s="206" t="s">
        <v>23</v>
      </c>
      <c r="DS19" s="321" t="s">
        <v>23</v>
      </c>
      <c r="DT19" s="206" t="s">
        <v>23</v>
      </c>
      <c r="DU19" s="206" t="s">
        <v>23</v>
      </c>
      <c r="DV19" s="206" t="s">
        <v>23</v>
      </c>
      <c r="DW19" s="206" t="s">
        <v>23</v>
      </c>
      <c r="DX19" s="206" t="s">
        <v>23</v>
      </c>
      <c r="DY19" s="206" t="s">
        <v>23</v>
      </c>
      <c r="DZ19" s="206">
        <v>0</v>
      </c>
      <c r="EA19" s="314" t="s">
        <v>3148</v>
      </c>
      <c r="EB19" s="206" t="s">
        <v>3148</v>
      </c>
      <c r="EC19" s="206" t="s">
        <v>3148</v>
      </c>
      <c r="ED19" s="315" t="s">
        <v>1632</v>
      </c>
      <c r="EE19" s="315" t="s">
        <v>1552</v>
      </c>
      <c r="EF19" s="206" t="s">
        <v>108</v>
      </c>
      <c r="EG19" s="206" t="s">
        <v>108</v>
      </c>
      <c r="EH19" s="206" t="s">
        <v>108</v>
      </c>
      <c r="EI19" s="206" t="s">
        <v>108</v>
      </c>
      <c r="EJ19" s="206" t="s">
        <v>108</v>
      </c>
      <c r="EK19" s="206" t="s">
        <v>108</v>
      </c>
      <c r="EL19" s="206" t="s">
        <v>108</v>
      </c>
      <c r="EM19" s="206" t="s">
        <v>108</v>
      </c>
      <c r="EN19" s="206" t="s">
        <v>108</v>
      </c>
      <c r="EO19" s="206" t="s">
        <v>108</v>
      </c>
      <c r="EP19" s="206" t="s">
        <v>108</v>
      </c>
      <c r="EQ19" s="206" t="s">
        <v>108</v>
      </c>
      <c r="ER19" s="206" t="s">
        <v>108</v>
      </c>
      <c r="ES19" s="206" t="s">
        <v>108</v>
      </c>
      <c r="ET19" s="206" t="s">
        <v>108</v>
      </c>
      <c r="EU19" s="206" t="s">
        <v>108</v>
      </c>
      <c r="EV19" s="206" t="s">
        <v>108</v>
      </c>
      <c r="EW19" s="206" t="s">
        <v>108</v>
      </c>
    </row>
    <row r="20" spans="1:153" s="318" customFormat="1">
      <c r="A20" s="310" t="s">
        <v>2800</v>
      </c>
      <c r="B20" s="311">
        <v>58.566609999999997</v>
      </c>
      <c r="C20" s="262" t="s">
        <v>67</v>
      </c>
      <c r="D20" s="206">
        <v>2020</v>
      </c>
      <c r="E20" s="314" t="s">
        <v>52</v>
      </c>
      <c r="F20" s="206">
        <f t="shared" ref="F20:F29" si="22">G20</f>
        <v>100</v>
      </c>
      <c r="G20" s="206">
        <v>100</v>
      </c>
      <c r="H20" s="262" t="s">
        <v>2856</v>
      </c>
      <c r="I20" s="262" t="s">
        <v>2788</v>
      </c>
      <c r="J20" s="206">
        <f t="shared" ref="J20:J29" si="23">SUM(K20:O20)</f>
        <v>0</v>
      </c>
      <c r="K20" s="206">
        <v>0</v>
      </c>
      <c r="L20" s="206">
        <v>0</v>
      </c>
      <c r="M20" s="206">
        <v>0</v>
      </c>
      <c r="N20" s="206">
        <v>0</v>
      </c>
      <c r="O20" s="206">
        <v>0</v>
      </c>
      <c r="P20" s="262" t="s">
        <v>792</v>
      </c>
      <c r="Q20" s="262" t="s">
        <v>108</v>
      </c>
      <c r="R20" s="206">
        <f t="shared" ref="R20:R29" si="24">SUM(S20:T20)</f>
        <v>0</v>
      </c>
      <c r="S20" s="206">
        <v>0</v>
      </c>
      <c r="T20" s="206">
        <v>0</v>
      </c>
      <c r="U20" s="262" t="s">
        <v>2786</v>
      </c>
      <c r="V20" s="262" t="s">
        <v>2787</v>
      </c>
      <c r="W20" s="206">
        <f t="shared" ref="W20:W29" si="25">SUM(X20:Z20)</f>
        <v>0</v>
      </c>
      <c r="X20" s="206">
        <v>0</v>
      </c>
      <c r="Y20" s="206">
        <v>0</v>
      </c>
      <c r="Z20" s="206">
        <v>0</v>
      </c>
      <c r="AA20" s="262" t="s">
        <v>795</v>
      </c>
      <c r="AB20" s="262" t="s">
        <v>796</v>
      </c>
      <c r="AC20" s="206">
        <f t="shared" ref="AC20:AC29" si="26">SUM(AD20:AE20)</f>
        <v>0</v>
      </c>
      <c r="AD20" s="206">
        <v>0</v>
      </c>
      <c r="AE20" s="206">
        <v>0</v>
      </c>
      <c r="AF20" s="262" t="s">
        <v>535</v>
      </c>
      <c r="AG20" s="262" t="s">
        <v>108</v>
      </c>
      <c r="AH20" s="314">
        <f t="shared" ref="AH20:AH29" si="27">SUM(AI20:AL20)</f>
        <v>0</v>
      </c>
      <c r="AI20" s="206">
        <v>0</v>
      </c>
      <c r="AJ20" s="206">
        <v>0</v>
      </c>
      <c r="AK20" s="206">
        <v>0</v>
      </c>
      <c r="AL20" s="206">
        <v>0</v>
      </c>
      <c r="AM20" s="262" t="s">
        <v>797</v>
      </c>
      <c r="AN20" s="262" t="s">
        <v>798</v>
      </c>
      <c r="AO20" s="206">
        <f t="shared" ref="AO20:AO29" si="28">SUM(AP20:AQ20)</f>
        <v>0</v>
      </c>
      <c r="AP20" s="206">
        <v>0</v>
      </c>
      <c r="AQ20" s="206">
        <v>0</v>
      </c>
      <c r="AR20" s="262" t="s">
        <v>535</v>
      </c>
      <c r="AS20" s="262" t="s">
        <v>108</v>
      </c>
      <c r="AT20" s="206">
        <f t="shared" ref="AT20:AT29" si="29">SUM(AU20:AX20)</f>
        <v>0</v>
      </c>
      <c r="AU20" s="206">
        <v>0</v>
      </c>
      <c r="AV20" s="206">
        <v>0</v>
      </c>
      <c r="AW20" s="206">
        <v>0</v>
      </c>
      <c r="AX20" s="206">
        <v>0</v>
      </c>
      <c r="AY20" s="262" t="s">
        <v>2687</v>
      </c>
      <c r="AZ20" s="262" t="s">
        <v>799</v>
      </c>
      <c r="BA20" s="206">
        <f t="shared" si="1"/>
        <v>0</v>
      </c>
      <c r="BB20" s="206">
        <v>0</v>
      </c>
      <c r="BC20" s="262" t="s">
        <v>800</v>
      </c>
      <c r="BD20" s="262" t="s">
        <v>798</v>
      </c>
      <c r="BE20" s="206">
        <f t="shared" ref="BE20:BE29" si="30">SUM(BF20:BH20)</f>
        <v>0</v>
      </c>
      <c r="BF20" s="206">
        <v>0</v>
      </c>
      <c r="BG20" s="206">
        <v>0</v>
      </c>
      <c r="BH20" s="206">
        <v>0</v>
      </c>
      <c r="BI20" s="262" t="s">
        <v>801</v>
      </c>
      <c r="BJ20" s="262" t="s">
        <v>802</v>
      </c>
      <c r="BK20" s="206">
        <f t="shared" ref="BK20:BK29" si="31">SUM(BL20:BN20)</f>
        <v>0</v>
      </c>
      <c r="BL20" s="206">
        <v>0</v>
      </c>
      <c r="BM20" s="206">
        <v>0</v>
      </c>
      <c r="BN20" s="206">
        <v>0</v>
      </c>
      <c r="BO20" s="262" t="s">
        <v>535</v>
      </c>
      <c r="BP20" s="262" t="s">
        <v>108</v>
      </c>
      <c r="BQ20" s="206">
        <f t="shared" ref="BQ20:BQ29" si="32">SUM(BR20:BS20)</f>
        <v>0</v>
      </c>
      <c r="BR20" s="206">
        <v>0</v>
      </c>
      <c r="BS20" s="206">
        <v>0</v>
      </c>
      <c r="BT20" s="262" t="s">
        <v>535</v>
      </c>
      <c r="BU20" s="262" t="s">
        <v>108</v>
      </c>
      <c r="BV20" s="206">
        <f t="shared" ref="BV20:BV29" si="33">SUM(BW20:BX20)</f>
        <v>0</v>
      </c>
      <c r="BW20" s="206">
        <v>0</v>
      </c>
      <c r="BX20" s="206">
        <v>0</v>
      </c>
      <c r="BY20" s="262" t="s">
        <v>535</v>
      </c>
      <c r="BZ20" s="262" t="s">
        <v>108</v>
      </c>
      <c r="CA20" s="206">
        <f t="shared" ref="CA20:CA29" si="34">SUM(CB20:CD20)</f>
        <v>0</v>
      </c>
      <c r="CB20" s="206">
        <v>0</v>
      </c>
      <c r="CC20" s="206">
        <v>0</v>
      </c>
      <c r="CD20" s="206">
        <v>0</v>
      </c>
      <c r="CE20" s="262" t="s">
        <v>552</v>
      </c>
      <c r="CF20" s="262" t="s">
        <v>108</v>
      </c>
      <c r="CG20" s="206">
        <f t="shared" ref="CG20:CG29" si="35">SUM(CH20:CK20)</f>
        <v>0</v>
      </c>
      <c r="CH20" s="206">
        <v>0</v>
      </c>
      <c r="CI20" s="206">
        <v>0</v>
      </c>
      <c r="CJ20" s="206">
        <v>0</v>
      </c>
      <c r="CK20" s="206">
        <v>0</v>
      </c>
      <c r="CL20" s="262" t="s">
        <v>535</v>
      </c>
      <c r="CM20" s="262" t="s">
        <v>108</v>
      </c>
      <c r="CN20" s="206">
        <f t="shared" ref="CN20:CN29" si="36">SUM(CO20:CR20)</f>
        <v>0</v>
      </c>
      <c r="CO20" s="206">
        <v>0</v>
      </c>
      <c r="CP20" s="206">
        <v>0</v>
      </c>
      <c r="CQ20" s="206">
        <v>0</v>
      </c>
      <c r="CR20" s="206">
        <v>0</v>
      </c>
      <c r="CS20" s="262" t="s">
        <v>2857</v>
      </c>
      <c r="CT20" s="262" t="s">
        <v>791</v>
      </c>
      <c r="CU20" s="206">
        <f t="shared" ref="CU20:CU29" si="37">SUM(CV20:CZ20)</f>
        <v>0</v>
      </c>
      <c r="CV20" s="206">
        <v>0</v>
      </c>
      <c r="CW20" s="206">
        <v>0</v>
      </c>
      <c r="CX20" s="206">
        <v>0</v>
      </c>
      <c r="CY20" s="206">
        <v>0</v>
      </c>
      <c r="CZ20" s="206">
        <v>0</v>
      </c>
      <c r="DA20" s="262" t="s">
        <v>808</v>
      </c>
      <c r="DB20" s="262" t="s">
        <v>809</v>
      </c>
      <c r="DC20" s="206">
        <f t="shared" ref="DC20:DC29" si="38">SUM(DD20:DH20)</f>
        <v>0</v>
      </c>
      <c r="DD20" s="206">
        <v>0</v>
      </c>
      <c r="DE20" s="206">
        <v>0</v>
      </c>
      <c r="DF20" s="206">
        <v>0</v>
      </c>
      <c r="DG20" s="206">
        <v>0</v>
      </c>
      <c r="DH20" s="206">
        <v>0</v>
      </c>
      <c r="DI20" s="315" t="s">
        <v>1787</v>
      </c>
      <c r="DJ20" s="262" t="s">
        <v>2570</v>
      </c>
      <c r="DK20" s="206">
        <f t="shared" ref="DK20:DK29" si="39">SUM(DL20:DP20)</f>
        <v>0</v>
      </c>
      <c r="DL20" s="206">
        <v>0</v>
      </c>
      <c r="DM20" s="206">
        <v>0</v>
      </c>
      <c r="DN20" s="206">
        <v>0</v>
      </c>
      <c r="DO20" s="206">
        <v>0</v>
      </c>
      <c r="DP20" s="206">
        <v>0</v>
      </c>
      <c r="DQ20" s="262" t="s">
        <v>535</v>
      </c>
      <c r="DR20" s="262" t="s">
        <v>108</v>
      </c>
      <c r="DS20" s="206">
        <f t="shared" ref="DS20:DS29" si="40">SUM(DT20:DW20)</f>
        <v>0</v>
      </c>
      <c r="DT20" s="206">
        <v>0</v>
      </c>
      <c r="DU20" s="206">
        <v>0</v>
      </c>
      <c r="DV20" s="206">
        <v>0</v>
      </c>
      <c r="DW20" s="206">
        <v>0</v>
      </c>
      <c r="DX20" s="262" t="s">
        <v>535</v>
      </c>
      <c r="DY20" s="262" t="s">
        <v>108</v>
      </c>
      <c r="DZ20" s="321">
        <v>0</v>
      </c>
      <c r="EA20" s="314">
        <f t="shared" ref="EA20:EA25" si="41">SUM(EB20:EI20)</f>
        <v>0</v>
      </c>
      <c r="EB20" s="206">
        <v>0</v>
      </c>
      <c r="EC20" s="321">
        <v>0</v>
      </c>
      <c r="ED20" s="262" t="s">
        <v>535</v>
      </c>
      <c r="EE20" s="262" t="s">
        <v>108</v>
      </c>
      <c r="EF20" s="206" t="s">
        <v>108</v>
      </c>
      <c r="EG20" s="206" t="s">
        <v>108</v>
      </c>
      <c r="EH20" s="206" t="s">
        <v>108</v>
      </c>
      <c r="EI20" s="206" t="s">
        <v>108</v>
      </c>
      <c r="EJ20" s="206" t="s">
        <v>108</v>
      </c>
      <c r="EK20" s="206" t="s">
        <v>108</v>
      </c>
      <c r="EL20" s="206" t="s">
        <v>108</v>
      </c>
      <c r="EM20" s="206" t="s">
        <v>108</v>
      </c>
      <c r="EN20" s="206" t="s">
        <v>108</v>
      </c>
      <c r="EO20" s="206" t="s">
        <v>108</v>
      </c>
      <c r="EP20" s="206" t="s">
        <v>108</v>
      </c>
      <c r="EQ20" s="206" t="s">
        <v>108</v>
      </c>
      <c r="ER20" s="206" t="s">
        <v>108</v>
      </c>
      <c r="ES20" s="206" t="s">
        <v>108</v>
      </c>
      <c r="ET20" s="206" t="s">
        <v>108</v>
      </c>
      <c r="EU20" s="206" t="s">
        <v>108</v>
      </c>
      <c r="EV20" s="206" t="s">
        <v>108</v>
      </c>
      <c r="EW20" s="206" t="s">
        <v>108</v>
      </c>
    </row>
    <row r="21" spans="1:153" s="318" customFormat="1">
      <c r="A21" s="310" t="s">
        <v>155</v>
      </c>
      <c r="B21" s="311">
        <v>26.139720000000001</v>
      </c>
      <c r="C21" s="262" t="s">
        <v>66</v>
      </c>
      <c r="D21" s="206">
        <v>2018</v>
      </c>
      <c r="E21" s="314" t="s">
        <v>52</v>
      </c>
      <c r="F21" s="206">
        <f t="shared" si="22"/>
        <v>100</v>
      </c>
      <c r="G21" s="206">
        <v>100</v>
      </c>
      <c r="H21" s="262" t="s">
        <v>1006</v>
      </c>
      <c r="I21" s="262" t="s">
        <v>1007</v>
      </c>
      <c r="J21" s="206">
        <f t="shared" si="23"/>
        <v>100</v>
      </c>
      <c r="K21" s="206">
        <v>20</v>
      </c>
      <c r="L21" s="206">
        <v>20</v>
      </c>
      <c r="M21" s="206">
        <v>20</v>
      </c>
      <c r="N21" s="206">
        <v>20</v>
      </c>
      <c r="O21" s="206">
        <v>20</v>
      </c>
      <c r="P21" s="262" t="s">
        <v>2039</v>
      </c>
      <c r="Q21" s="262" t="s">
        <v>2040</v>
      </c>
      <c r="R21" s="206">
        <f t="shared" si="24"/>
        <v>75</v>
      </c>
      <c r="S21" s="206">
        <v>50</v>
      </c>
      <c r="T21" s="206">
        <v>25</v>
      </c>
      <c r="U21" s="262" t="s">
        <v>2389</v>
      </c>
      <c r="V21" s="262" t="s">
        <v>1568</v>
      </c>
      <c r="W21" s="206">
        <f t="shared" si="25"/>
        <v>75</v>
      </c>
      <c r="X21" s="206">
        <v>30</v>
      </c>
      <c r="Y21" s="206">
        <v>15</v>
      </c>
      <c r="Z21" s="206">
        <v>30</v>
      </c>
      <c r="AA21" s="262" t="s">
        <v>3051</v>
      </c>
      <c r="AB21" s="262" t="s">
        <v>2059</v>
      </c>
      <c r="AC21" s="206">
        <f t="shared" si="26"/>
        <v>100</v>
      </c>
      <c r="AD21" s="206">
        <v>50</v>
      </c>
      <c r="AE21" s="206">
        <v>50</v>
      </c>
      <c r="AF21" s="262" t="s">
        <v>2437</v>
      </c>
      <c r="AG21" s="262" t="s">
        <v>2071</v>
      </c>
      <c r="AH21" s="314">
        <f t="shared" si="27"/>
        <v>87.5</v>
      </c>
      <c r="AI21" s="206">
        <v>25</v>
      </c>
      <c r="AJ21" s="206">
        <v>25</v>
      </c>
      <c r="AK21" s="206">
        <v>25</v>
      </c>
      <c r="AL21" s="206">
        <v>12.5</v>
      </c>
      <c r="AM21" s="262" t="s">
        <v>3052</v>
      </c>
      <c r="AN21" s="312" t="s">
        <v>1025</v>
      </c>
      <c r="AO21" s="206">
        <f t="shared" si="28"/>
        <v>75</v>
      </c>
      <c r="AP21" s="206">
        <v>50</v>
      </c>
      <c r="AQ21" s="206">
        <v>25</v>
      </c>
      <c r="AR21" s="316" t="s">
        <v>2905</v>
      </c>
      <c r="AS21" s="262" t="s">
        <v>2087</v>
      </c>
      <c r="AT21" s="206">
        <f t="shared" si="29"/>
        <v>62.5</v>
      </c>
      <c r="AU21" s="206">
        <v>12.5</v>
      </c>
      <c r="AV21" s="206">
        <v>25</v>
      </c>
      <c r="AW21" s="206">
        <v>25</v>
      </c>
      <c r="AX21" s="206">
        <v>0</v>
      </c>
      <c r="AY21" s="262" t="s">
        <v>3053</v>
      </c>
      <c r="AZ21" s="262" t="s">
        <v>2380</v>
      </c>
      <c r="BA21" s="206">
        <f t="shared" si="1"/>
        <v>50</v>
      </c>
      <c r="BB21" s="206">
        <v>50</v>
      </c>
      <c r="BC21" s="262" t="s">
        <v>2356</v>
      </c>
      <c r="BD21" s="262" t="s">
        <v>2101</v>
      </c>
      <c r="BE21" s="206">
        <f t="shared" si="30"/>
        <v>30</v>
      </c>
      <c r="BF21" s="206">
        <v>30</v>
      </c>
      <c r="BG21" s="206">
        <v>0</v>
      </c>
      <c r="BH21" s="206">
        <v>0</v>
      </c>
      <c r="BI21" s="262" t="s">
        <v>2112</v>
      </c>
      <c r="BJ21" s="262" t="s">
        <v>2113</v>
      </c>
      <c r="BK21" s="206">
        <f t="shared" si="31"/>
        <v>75</v>
      </c>
      <c r="BL21" s="206">
        <v>30</v>
      </c>
      <c r="BM21" s="206">
        <v>30</v>
      </c>
      <c r="BN21" s="206">
        <v>15</v>
      </c>
      <c r="BO21" s="262" t="s">
        <v>2529</v>
      </c>
      <c r="BP21" s="262" t="s">
        <v>1039</v>
      </c>
      <c r="BQ21" s="206">
        <f t="shared" si="32"/>
        <v>100</v>
      </c>
      <c r="BR21" s="206">
        <v>50</v>
      </c>
      <c r="BS21" s="206">
        <v>50</v>
      </c>
      <c r="BT21" s="262" t="s">
        <v>3054</v>
      </c>
      <c r="BU21" s="262" t="s">
        <v>1747</v>
      </c>
      <c r="BV21" s="206">
        <f t="shared" si="33"/>
        <v>75</v>
      </c>
      <c r="BW21" s="206">
        <v>25</v>
      </c>
      <c r="BX21" s="206">
        <v>50</v>
      </c>
      <c r="BY21" s="262" t="s">
        <v>3055</v>
      </c>
      <c r="BZ21" s="262" t="s">
        <v>1753</v>
      </c>
      <c r="CA21" s="206">
        <f t="shared" si="34"/>
        <v>60</v>
      </c>
      <c r="CB21" s="206">
        <v>30</v>
      </c>
      <c r="CC21" s="206">
        <v>30</v>
      </c>
      <c r="CD21" s="206">
        <v>0</v>
      </c>
      <c r="CE21" s="262" t="s">
        <v>3056</v>
      </c>
      <c r="CF21" s="262" t="s">
        <v>2366</v>
      </c>
      <c r="CG21" s="314">
        <f t="shared" si="35"/>
        <v>62.5</v>
      </c>
      <c r="CH21" s="206">
        <v>12.5</v>
      </c>
      <c r="CI21" s="206">
        <v>25</v>
      </c>
      <c r="CJ21" s="206">
        <v>25</v>
      </c>
      <c r="CK21" s="206">
        <v>0</v>
      </c>
      <c r="CL21" s="262" t="s">
        <v>2540</v>
      </c>
      <c r="CM21" s="262" t="s">
        <v>2367</v>
      </c>
      <c r="CN21" s="206">
        <f t="shared" si="36"/>
        <v>0</v>
      </c>
      <c r="CO21" s="206">
        <v>0</v>
      </c>
      <c r="CP21" s="206">
        <v>0</v>
      </c>
      <c r="CQ21" s="206">
        <v>0</v>
      </c>
      <c r="CR21" s="206">
        <v>0</v>
      </c>
      <c r="CS21" s="262" t="s">
        <v>1057</v>
      </c>
      <c r="CT21" s="262" t="s">
        <v>1058</v>
      </c>
      <c r="CU21" s="206">
        <f t="shared" si="37"/>
        <v>30</v>
      </c>
      <c r="CV21" s="206">
        <v>20</v>
      </c>
      <c r="CW21" s="206">
        <v>10</v>
      </c>
      <c r="CX21" s="206">
        <v>0</v>
      </c>
      <c r="CY21" s="206">
        <v>0</v>
      </c>
      <c r="CZ21" s="206">
        <v>0</v>
      </c>
      <c r="DA21" s="262" t="s">
        <v>2484</v>
      </c>
      <c r="DB21" s="262" t="s">
        <v>2473</v>
      </c>
      <c r="DC21" s="206">
        <f t="shared" si="38"/>
        <v>90</v>
      </c>
      <c r="DD21" s="206">
        <v>20</v>
      </c>
      <c r="DE21" s="206">
        <v>20</v>
      </c>
      <c r="DF21" s="206">
        <v>10</v>
      </c>
      <c r="DG21" s="206">
        <v>20</v>
      </c>
      <c r="DH21" s="206">
        <v>20</v>
      </c>
      <c r="DI21" s="262" t="s">
        <v>2571</v>
      </c>
      <c r="DJ21" s="262" t="s">
        <v>2572</v>
      </c>
      <c r="DK21" s="206">
        <f t="shared" si="39"/>
        <v>60</v>
      </c>
      <c r="DL21" s="206">
        <v>0</v>
      </c>
      <c r="DM21" s="206">
        <v>0</v>
      </c>
      <c r="DN21" s="206">
        <v>20</v>
      </c>
      <c r="DO21" s="206">
        <v>20</v>
      </c>
      <c r="DP21" s="206">
        <v>20</v>
      </c>
      <c r="DQ21" s="262" t="s">
        <v>3057</v>
      </c>
      <c r="DR21" s="262" t="s">
        <v>2165</v>
      </c>
      <c r="DS21" s="314">
        <f t="shared" si="40"/>
        <v>75</v>
      </c>
      <c r="DT21" s="206">
        <v>25</v>
      </c>
      <c r="DU21" s="206">
        <v>25</v>
      </c>
      <c r="DV21" s="206">
        <v>0</v>
      </c>
      <c r="DW21" s="206">
        <v>25</v>
      </c>
      <c r="DX21" s="262" t="s">
        <v>3058</v>
      </c>
      <c r="DY21" s="262" t="s">
        <v>2344</v>
      </c>
      <c r="DZ21" s="206">
        <v>0</v>
      </c>
      <c r="EA21" s="314">
        <f t="shared" si="41"/>
        <v>100</v>
      </c>
      <c r="EB21" s="206">
        <v>50</v>
      </c>
      <c r="EC21" s="206">
        <v>50</v>
      </c>
      <c r="ED21" s="262" t="s">
        <v>3059</v>
      </c>
      <c r="EE21" s="315" t="s">
        <v>2180</v>
      </c>
      <c r="EF21" s="206" t="s">
        <v>108</v>
      </c>
      <c r="EG21" s="206" t="s">
        <v>108</v>
      </c>
      <c r="EH21" s="206" t="s">
        <v>108</v>
      </c>
      <c r="EI21" s="206" t="s">
        <v>108</v>
      </c>
      <c r="EJ21" s="206" t="s">
        <v>108</v>
      </c>
      <c r="EK21" s="206" t="s">
        <v>108</v>
      </c>
      <c r="EL21" s="206" t="s">
        <v>108</v>
      </c>
      <c r="EM21" s="206" t="s">
        <v>108</v>
      </c>
      <c r="EN21" s="206" t="s">
        <v>108</v>
      </c>
      <c r="EO21" s="206" t="s">
        <v>108</v>
      </c>
      <c r="EP21" s="206" t="s">
        <v>108</v>
      </c>
      <c r="EQ21" s="206" t="s">
        <v>108</v>
      </c>
      <c r="ER21" s="206" t="s">
        <v>108</v>
      </c>
      <c r="ES21" s="206" t="s">
        <v>108</v>
      </c>
      <c r="ET21" s="206" t="s">
        <v>108</v>
      </c>
      <c r="EU21" s="206" t="s">
        <v>108</v>
      </c>
      <c r="EV21" s="206" t="s">
        <v>108</v>
      </c>
      <c r="EW21" s="206" t="s">
        <v>108</v>
      </c>
    </row>
    <row r="22" spans="1:153" s="318" customFormat="1">
      <c r="A22" s="310" t="s">
        <v>176</v>
      </c>
      <c r="B22" s="311">
        <v>21.49945</v>
      </c>
      <c r="C22" s="262" t="s">
        <v>69</v>
      </c>
      <c r="D22" s="206">
        <v>2020</v>
      </c>
      <c r="E22" s="314" t="s">
        <v>52</v>
      </c>
      <c r="F22" s="206">
        <f t="shared" si="22"/>
        <v>100</v>
      </c>
      <c r="G22" s="206">
        <v>100</v>
      </c>
      <c r="H22" s="262" t="s">
        <v>1371</v>
      </c>
      <c r="I22" s="262" t="s">
        <v>1372</v>
      </c>
      <c r="J22" s="206">
        <f t="shared" si="23"/>
        <v>10</v>
      </c>
      <c r="K22" s="206">
        <v>10</v>
      </c>
      <c r="L22" s="206">
        <v>0</v>
      </c>
      <c r="M22" s="206">
        <v>0</v>
      </c>
      <c r="N22" s="206">
        <v>0</v>
      </c>
      <c r="O22" s="206">
        <v>0</v>
      </c>
      <c r="P22" s="262" t="s">
        <v>2292</v>
      </c>
      <c r="Q22" s="262" t="s">
        <v>1377</v>
      </c>
      <c r="R22" s="206">
        <f t="shared" si="24"/>
        <v>0</v>
      </c>
      <c r="S22" s="206">
        <v>0</v>
      </c>
      <c r="T22" s="206">
        <v>0</v>
      </c>
      <c r="U22" s="262" t="s">
        <v>1583</v>
      </c>
      <c r="V22" s="262" t="s">
        <v>1380</v>
      </c>
      <c r="W22" s="206">
        <f t="shared" si="25"/>
        <v>15</v>
      </c>
      <c r="X22" s="206">
        <v>15</v>
      </c>
      <c r="Y22" s="206">
        <v>0</v>
      </c>
      <c r="Z22" s="206">
        <v>0</v>
      </c>
      <c r="AA22" s="262" t="s">
        <v>2312</v>
      </c>
      <c r="AB22" s="262" t="s">
        <v>1382</v>
      </c>
      <c r="AC22" s="206">
        <f t="shared" si="26"/>
        <v>0</v>
      </c>
      <c r="AD22" s="206">
        <v>0</v>
      </c>
      <c r="AE22" s="206">
        <v>0</v>
      </c>
      <c r="AF22" s="262" t="s">
        <v>740</v>
      </c>
      <c r="AG22" s="262" t="s">
        <v>108</v>
      </c>
      <c r="AH22" s="314">
        <f t="shared" si="27"/>
        <v>0</v>
      </c>
      <c r="AI22" s="206">
        <v>0</v>
      </c>
      <c r="AJ22" s="206">
        <v>0</v>
      </c>
      <c r="AK22" s="206">
        <v>0</v>
      </c>
      <c r="AL22" s="206">
        <v>0</v>
      </c>
      <c r="AM22" s="262" t="s">
        <v>1390</v>
      </c>
      <c r="AN22" s="262" t="s">
        <v>1391</v>
      </c>
      <c r="AO22" s="206">
        <f t="shared" si="28"/>
        <v>0</v>
      </c>
      <c r="AP22" s="206">
        <v>0</v>
      </c>
      <c r="AQ22" s="206">
        <v>0</v>
      </c>
      <c r="AR22" s="262" t="s">
        <v>1395</v>
      </c>
      <c r="AS22" s="262" t="s">
        <v>1396</v>
      </c>
      <c r="AT22" s="206">
        <f t="shared" si="29"/>
        <v>0</v>
      </c>
      <c r="AU22" s="206">
        <v>0</v>
      </c>
      <c r="AV22" s="206">
        <v>0</v>
      </c>
      <c r="AW22" s="206">
        <v>0</v>
      </c>
      <c r="AX22" s="206">
        <v>0</v>
      </c>
      <c r="AY22" s="262" t="s">
        <v>2689</v>
      </c>
      <c r="AZ22" s="262" t="s">
        <v>2690</v>
      </c>
      <c r="BA22" s="206">
        <f t="shared" si="1"/>
        <v>50</v>
      </c>
      <c r="BB22" s="206">
        <v>50</v>
      </c>
      <c r="BC22" s="262" t="s">
        <v>1402</v>
      </c>
      <c r="BD22" s="262" t="s">
        <v>1403</v>
      </c>
      <c r="BE22" s="206">
        <f t="shared" si="30"/>
        <v>0</v>
      </c>
      <c r="BF22" s="206">
        <v>0</v>
      </c>
      <c r="BG22" s="206">
        <v>0</v>
      </c>
      <c r="BH22" s="206">
        <v>0</v>
      </c>
      <c r="BI22" s="262" t="s">
        <v>727</v>
      </c>
      <c r="BJ22" s="262" t="s">
        <v>108</v>
      </c>
      <c r="BK22" s="206">
        <f t="shared" si="31"/>
        <v>0</v>
      </c>
      <c r="BL22" s="206">
        <v>0</v>
      </c>
      <c r="BM22" s="206">
        <v>0</v>
      </c>
      <c r="BN22" s="206">
        <v>0</v>
      </c>
      <c r="BO22" s="262" t="s">
        <v>727</v>
      </c>
      <c r="BP22" s="262" t="s">
        <v>108</v>
      </c>
      <c r="BQ22" s="206">
        <f t="shared" si="32"/>
        <v>0</v>
      </c>
      <c r="BR22" s="206">
        <v>0</v>
      </c>
      <c r="BS22" s="206">
        <v>0</v>
      </c>
      <c r="BT22" s="262" t="s">
        <v>740</v>
      </c>
      <c r="BU22" s="262" t="s">
        <v>108</v>
      </c>
      <c r="BV22" s="206">
        <f t="shared" si="33"/>
        <v>0</v>
      </c>
      <c r="BW22" s="206">
        <v>0</v>
      </c>
      <c r="BX22" s="206">
        <v>0</v>
      </c>
      <c r="BY22" s="262" t="s">
        <v>740</v>
      </c>
      <c r="BZ22" s="262" t="s">
        <v>108</v>
      </c>
      <c r="CA22" s="206">
        <f t="shared" si="34"/>
        <v>0</v>
      </c>
      <c r="CB22" s="206">
        <v>0</v>
      </c>
      <c r="CC22" s="206">
        <v>0</v>
      </c>
      <c r="CD22" s="206">
        <v>0</v>
      </c>
      <c r="CE22" s="262" t="s">
        <v>727</v>
      </c>
      <c r="CF22" s="262" t="s">
        <v>108</v>
      </c>
      <c r="CG22" s="206">
        <f t="shared" si="35"/>
        <v>0</v>
      </c>
      <c r="CH22" s="206">
        <v>0</v>
      </c>
      <c r="CI22" s="206">
        <v>0</v>
      </c>
      <c r="CJ22" s="206">
        <v>0</v>
      </c>
      <c r="CK22" s="206">
        <v>0</v>
      </c>
      <c r="CL22" s="262" t="s">
        <v>717</v>
      </c>
      <c r="CM22" s="262" t="s">
        <v>108</v>
      </c>
      <c r="CN22" s="206">
        <f t="shared" si="36"/>
        <v>0</v>
      </c>
      <c r="CO22" s="206">
        <v>0</v>
      </c>
      <c r="CP22" s="206">
        <v>0</v>
      </c>
      <c r="CQ22" s="206">
        <v>0</v>
      </c>
      <c r="CR22" s="206">
        <v>0</v>
      </c>
      <c r="CS22" s="262" t="s">
        <v>717</v>
      </c>
      <c r="CT22" s="262" t="s">
        <v>108</v>
      </c>
      <c r="CU22" s="206">
        <f t="shared" si="37"/>
        <v>0</v>
      </c>
      <c r="CV22" s="206">
        <v>0</v>
      </c>
      <c r="CW22" s="206">
        <v>0</v>
      </c>
      <c r="CX22" s="206">
        <v>0</v>
      </c>
      <c r="CY22" s="206">
        <v>0</v>
      </c>
      <c r="CZ22" s="206">
        <v>0</v>
      </c>
      <c r="DA22" s="262" t="s">
        <v>3062</v>
      </c>
      <c r="DB22" s="262" t="s">
        <v>1417</v>
      </c>
      <c r="DC22" s="206">
        <f t="shared" si="38"/>
        <v>10</v>
      </c>
      <c r="DD22" s="206">
        <v>0</v>
      </c>
      <c r="DE22" s="206">
        <v>0</v>
      </c>
      <c r="DF22" s="206">
        <v>0</v>
      </c>
      <c r="DG22" s="206">
        <v>10</v>
      </c>
      <c r="DH22" s="206">
        <v>0</v>
      </c>
      <c r="DI22" s="262" t="s">
        <v>2908</v>
      </c>
      <c r="DJ22" s="262" t="s">
        <v>2573</v>
      </c>
      <c r="DK22" s="206">
        <f t="shared" si="39"/>
        <v>0</v>
      </c>
      <c r="DL22" s="206">
        <v>0</v>
      </c>
      <c r="DM22" s="206">
        <v>0</v>
      </c>
      <c r="DN22" s="206">
        <v>0</v>
      </c>
      <c r="DO22" s="206">
        <v>0</v>
      </c>
      <c r="DP22" s="206">
        <v>0</v>
      </c>
      <c r="DQ22" s="262" t="s">
        <v>2628</v>
      </c>
      <c r="DR22" s="262" t="s">
        <v>1422</v>
      </c>
      <c r="DS22" s="206">
        <f t="shared" si="40"/>
        <v>25</v>
      </c>
      <c r="DT22" s="206">
        <v>25</v>
      </c>
      <c r="DU22" s="206">
        <v>0</v>
      </c>
      <c r="DV22" s="206">
        <v>0</v>
      </c>
      <c r="DW22" s="206">
        <v>0</v>
      </c>
      <c r="DX22" s="262" t="s">
        <v>2664</v>
      </c>
      <c r="DY22" s="262" t="s">
        <v>1425</v>
      </c>
      <c r="DZ22" s="321">
        <v>0</v>
      </c>
      <c r="EA22" s="314">
        <f t="shared" si="41"/>
        <v>0</v>
      </c>
      <c r="EB22" s="206">
        <v>0</v>
      </c>
      <c r="EC22" s="206">
        <v>0</v>
      </c>
      <c r="ED22" s="262" t="s">
        <v>535</v>
      </c>
      <c r="EE22" s="262" t="s">
        <v>108</v>
      </c>
      <c r="EF22" s="206" t="s">
        <v>108</v>
      </c>
      <c r="EG22" s="206" t="s">
        <v>108</v>
      </c>
      <c r="EH22" s="206" t="s">
        <v>108</v>
      </c>
      <c r="EI22" s="206" t="s">
        <v>108</v>
      </c>
      <c r="EJ22" s="206" t="s">
        <v>108</v>
      </c>
      <c r="EK22" s="206" t="s">
        <v>108</v>
      </c>
      <c r="EL22" s="206" t="s">
        <v>108</v>
      </c>
      <c r="EM22" s="206" t="s">
        <v>108</v>
      </c>
      <c r="EN22" s="206" t="s">
        <v>108</v>
      </c>
      <c r="EO22" s="206" t="s">
        <v>108</v>
      </c>
      <c r="EP22" s="206" t="s">
        <v>108</v>
      </c>
      <c r="EQ22" s="206" t="s">
        <v>108</v>
      </c>
      <c r="ER22" s="206" t="s">
        <v>108</v>
      </c>
      <c r="ES22" s="206" t="s">
        <v>108</v>
      </c>
      <c r="ET22" s="206" t="s">
        <v>108</v>
      </c>
      <c r="EU22" s="206" t="s">
        <v>108</v>
      </c>
      <c r="EV22" s="206" t="s">
        <v>108</v>
      </c>
      <c r="EW22" s="206" t="s">
        <v>108</v>
      </c>
    </row>
    <row r="23" spans="1:153" s="318" customFormat="1">
      <c r="A23" s="310" t="s">
        <v>142</v>
      </c>
      <c r="B23" s="311">
        <v>38.280680000000004</v>
      </c>
      <c r="C23" s="262" t="s">
        <v>68</v>
      </c>
      <c r="D23" s="206">
        <v>2016</v>
      </c>
      <c r="E23" s="314" t="s">
        <v>52</v>
      </c>
      <c r="F23" s="206">
        <f t="shared" si="22"/>
        <v>100</v>
      </c>
      <c r="G23" s="206">
        <v>100</v>
      </c>
      <c r="H23" s="262" t="s">
        <v>1266</v>
      </c>
      <c r="I23" s="262" t="s">
        <v>1267</v>
      </c>
      <c r="J23" s="206">
        <f t="shared" si="23"/>
        <v>90</v>
      </c>
      <c r="K23" s="206">
        <v>10</v>
      </c>
      <c r="L23" s="206">
        <v>20</v>
      </c>
      <c r="M23" s="206">
        <v>20</v>
      </c>
      <c r="N23" s="206">
        <v>20</v>
      </c>
      <c r="O23" s="206">
        <v>20</v>
      </c>
      <c r="P23" s="262" t="s">
        <v>3036</v>
      </c>
      <c r="Q23" s="262" t="s">
        <v>2191</v>
      </c>
      <c r="R23" s="206">
        <f t="shared" si="24"/>
        <v>50</v>
      </c>
      <c r="S23" s="206">
        <v>50</v>
      </c>
      <c r="T23" s="206">
        <v>0</v>
      </c>
      <c r="U23" s="262" t="s">
        <v>1569</v>
      </c>
      <c r="V23" s="262" t="s">
        <v>1278</v>
      </c>
      <c r="W23" s="206">
        <f t="shared" si="25"/>
        <v>45</v>
      </c>
      <c r="X23" s="206">
        <v>30</v>
      </c>
      <c r="Y23" s="206">
        <v>15</v>
      </c>
      <c r="Z23" s="206">
        <v>0</v>
      </c>
      <c r="AA23" s="262" t="s">
        <v>2796</v>
      </c>
      <c r="AB23" s="262" t="s">
        <v>2199</v>
      </c>
      <c r="AC23" s="206">
        <f t="shared" si="26"/>
        <v>50</v>
      </c>
      <c r="AD23" s="206">
        <v>0</v>
      </c>
      <c r="AE23" s="206">
        <v>50</v>
      </c>
      <c r="AF23" s="262" t="s">
        <v>2884</v>
      </c>
      <c r="AG23" s="262" t="s">
        <v>1288</v>
      </c>
      <c r="AH23" s="314">
        <f t="shared" si="27"/>
        <v>0</v>
      </c>
      <c r="AI23" s="206">
        <v>0</v>
      </c>
      <c r="AJ23" s="206">
        <v>0</v>
      </c>
      <c r="AK23" s="206">
        <v>0</v>
      </c>
      <c r="AL23" s="206">
        <v>0</v>
      </c>
      <c r="AM23" s="262" t="s">
        <v>1293</v>
      </c>
      <c r="AN23" s="262" t="s">
        <v>1294</v>
      </c>
      <c r="AO23" s="206">
        <f t="shared" si="28"/>
        <v>25</v>
      </c>
      <c r="AP23" s="206">
        <v>0</v>
      </c>
      <c r="AQ23" s="206">
        <v>25</v>
      </c>
      <c r="AR23" s="262" t="s">
        <v>3037</v>
      </c>
      <c r="AS23" s="262" t="s">
        <v>1300</v>
      </c>
      <c r="AT23" s="206">
        <f t="shared" si="29"/>
        <v>0</v>
      </c>
      <c r="AU23" s="206">
        <v>0</v>
      </c>
      <c r="AV23" s="206">
        <v>0</v>
      </c>
      <c r="AW23" s="206">
        <v>0</v>
      </c>
      <c r="AX23" s="206">
        <v>0</v>
      </c>
      <c r="AY23" s="262" t="s">
        <v>2697</v>
      </c>
      <c r="AZ23" s="262" t="s">
        <v>2218</v>
      </c>
      <c r="BA23" s="206">
        <f t="shared" si="1"/>
        <v>50</v>
      </c>
      <c r="BB23" s="206">
        <v>50</v>
      </c>
      <c r="BC23" s="262" t="s">
        <v>1306</v>
      </c>
      <c r="BD23" s="262" t="s">
        <v>1307</v>
      </c>
      <c r="BE23" s="206">
        <f t="shared" si="30"/>
        <v>0</v>
      </c>
      <c r="BF23" s="206">
        <v>0</v>
      </c>
      <c r="BG23" s="206">
        <v>0</v>
      </c>
      <c r="BH23" s="206">
        <v>0</v>
      </c>
      <c r="BI23" s="262" t="s">
        <v>535</v>
      </c>
      <c r="BJ23" s="262" t="s">
        <v>108</v>
      </c>
      <c r="BK23" s="206">
        <f t="shared" si="31"/>
        <v>0</v>
      </c>
      <c r="BL23" s="206">
        <v>0</v>
      </c>
      <c r="BM23" s="206">
        <v>0</v>
      </c>
      <c r="BN23" s="206">
        <v>0</v>
      </c>
      <c r="BO23" s="262" t="s">
        <v>535</v>
      </c>
      <c r="BP23" s="262" t="s">
        <v>108</v>
      </c>
      <c r="BQ23" s="206">
        <f t="shared" si="32"/>
        <v>75</v>
      </c>
      <c r="BR23" s="206">
        <v>50</v>
      </c>
      <c r="BS23" s="206">
        <v>25</v>
      </c>
      <c r="BT23" s="262" t="s">
        <v>1320</v>
      </c>
      <c r="BU23" s="262" t="s">
        <v>1267</v>
      </c>
      <c r="BV23" s="206">
        <f t="shared" si="33"/>
        <v>0</v>
      </c>
      <c r="BW23" s="206">
        <v>0</v>
      </c>
      <c r="BX23" s="206">
        <v>0</v>
      </c>
      <c r="BY23" s="262" t="s">
        <v>1754</v>
      </c>
      <c r="BZ23" s="262" t="s">
        <v>1325</v>
      </c>
      <c r="CA23" s="206">
        <f t="shared" si="34"/>
        <v>30</v>
      </c>
      <c r="CB23" s="206">
        <v>15</v>
      </c>
      <c r="CC23" s="206">
        <v>15</v>
      </c>
      <c r="CD23" s="206">
        <v>0</v>
      </c>
      <c r="CE23" s="262" t="s">
        <v>1759</v>
      </c>
      <c r="CF23" s="262" t="s">
        <v>1329</v>
      </c>
      <c r="CG23" s="206">
        <f t="shared" si="35"/>
        <v>12.5</v>
      </c>
      <c r="CH23" s="206">
        <v>12.5</v>
      </c>
      <c r="CI23" s="206">
        <v>0</v>
      </c>
      <c r="CJ23" s="206">
        <v>0</v>
      </c>
      <c r="CK23" s="206">
        <v>0</v>
      </c>
      <c r="CL23" s="262" t="s">
        <v>2468</v>
      </c>
      <c r="CM23" s="262" t="s">
        <v>1267</v>
      </c>
      <c r="CN23" s="206">
        <f t="shared" si="36"/>
        <v>0</v>
      </c>
      <c r="CO23" s="206">
        <v>0</v>
      </c>
      <c r="CP23" s="206">
        <v>0</v>
      </c>
      <c r="CQ23" s="206">
        <v>0</v>
      </c>
      <c r="CR23" s="206">
        <v>0</v>
      </c>
      <c r="CS23" s="262" t="s">
        <v>535</v>
      </c>
      <c r="CT23" s="262" t="s">
        <v>108</v>
      </c>
      <c r="CU23" s="206">
        <f t="shared" si="37"/>
        <v>10</v>
      </c>
      <c r="CV23" s="206">
        <v>10</v>
      </c>
      <c r="CW23" s="206">
        <v>0</v>
      </c>
      <c r="CX23" s="206">
        <v>0</v>
      </c>
      <c r="CY23" s="206">
        <v>0</v>
      </c>
      <c r="CZ23" s="206">
        <v>0</v>
      </c>
      <c r="DA23" s="262" t="s">
        <v>1624</v>
      </c>
      <c r="DB23" s="262" t="s">
        <v>1599</v>
      </c>
      <c r="DC23" s="206">
        <f t="shared" si="38"/>
        <v>70</v>
      </c>
      <c r="DD23" s="206">
        <v>20</v>
      </c>
      <c r="DE23" s="206">
        <v>20</v>
      </c>
      <c r="DF23" s="206">
        <v>10</v>
      </c>
      <c r="DG23" s="206">
        <v>20</v>
      </c>
      <c r="DH23" s="206">
        <v>0</v>
      </c>
      <c r="DI23" s="262" t="s">
        <v>1337</v>
      </c>
      <c r="DJ23" s="262" t="s">
        <v>1789</v>
      </c>
      <c r="DK23" s="206">
        <f t="shared" si="39"/>
        <v>20</v>
      </c>
      <c r="DL23" s="206">
        <v>0</v>
      </c>
      <c r="DM23" s="206">
        <v>0</v>
      </c>
      <c r="DN23" s="206">
        <v>0</v>
      </c>
      <c r="DO23" s="206">
        <v>10</v>
      </c>
      <c r="DP23" s="206">
        <v>10</v>
      </c>
      <c r="DQ23" s="262" t="s">
        <v>1804</v>
      </c>
      <c r="DR23" s="262" t="s">
        <v>1338</v>
      </c>
      <c r="DS23" s="314">
        <f t="shared" si="40"/>
        <v>25</v>
      </c>
      <c r="DT23" s="206">
        <v>25</v>
      </c>
      <c r="DU23" s="206">
        <v>0</v>
      </c>
      <c r="DV23" s="206">
        <v>0</v>
      </c>
      <c r="DW23" s="206">
        <v>0</v>
      </c>
      <c r="DX23" s="262" t="s">
        <v>1340</v>
      </c>
      <c r="DY23" s="262" t="s">
        <v>1341</v>
      </c>
      <c r="DZ23" s="206">
        <v>1</v>
      </c>
      <c r="EA23" s="314">
        <f t="shared" si="41"/>
        <v>0</v>
      </c>
      <c r="EB23" s="314">
        <v>0</v>
      </c>
      <c r="EC23" s="206" t="s">
        <v>108</v>
      </c>
      <c r="ED23" s="315" t="s">
        <v>1345</v>
      </c>
      <c r="EE23" s="315" t="s">
        <v>108</v>
      </c>
      <c r="EF23" s="320" t="s">
        <v>576</v>
      </c>
      <c r="EG23" s="206">
        <v>0</v>
      </c>
      <c r="EH23" s="206">
        <v>0</v>
      </c>
      <c r="EI23" s="206">
        <v>0</v>
      </c>
      <c r="EJ23" s="262" t="s">
        <v>2795</v>
      </c>
      <c r="EK23" s="315" t="s">
        <v>2269</v>
      </c>
      <c r="EL23" s="206" t="s">
        <v>108</v>
      </c>
      <c r="EM23" s="206" t="s">
        <v>108</v>
      </c>
      <c r="EN23" s="206" t="s">
        <v>108</v>
      </c>
      <c r="EO23" s="206" t="s">
        <v>108</v>
      </c>
      <c r="EP23" s="206" t="s">
        <v>108</v>
      </c>
      <c r="EQ23" s="206" t="s">
        <v>108</v>
      </c>
      <c r="ER23" s="206" t="s">
        <v>108</v>
      </c>
      <c r="ES23" s="206" t="s">
        <v>108</v>
      </c>
      <c r="ET23" s="206" t="s">
        <v>108</v>
      </c>
      <c r="EU23" s="206" t="s">
        <v>108</v>
      </c>
      <c r="EV23" s="206" t="s">
        <v>108</v>
      </c>
      <c r="EW23" s="206" t="s">
        <v>108</v>
      </c>
    </row>
    <row r="24" spans="1:153" s="318" customFormat="1">
      <c r="A24" s="310" t="s">
        <v>143</v>
      </c>
      <c r="B24" s="311">
        <v>54.772129999999997</v>
      </c>
      <c r="C24" s="262" t="s">
        <v>70</v>
      </c>
      <c r="D24" s="206">
        <v>2016</v>
      </c>
      <c r="E24" s="314" t="s">
        <v>52</v>
      </c>
      <c r="F24" s="206">
        <f t="shared" si="22"/>
        <v>100</v>
      </c>
      <c r="G24" s="206">
        <v>100</v>
      </c>
      <c r="H24" s="262" t="s">
        <v>1080</v>
      </c>
      <c r="I24" s="262" t="s">
        <v>1682</v>
      </c>
      <c r="J24" s="206">
        <f t="shared" si="23"/>
        <v>70</v>
      </c>
      <c r="K24" s="206">
        <v>10</v>
      </c>
      <c r="L24" s="206">
        <v>0</v>
      </c>
      <c r="M24" s="206">
        <v>20</v>
      </c>
      <c r="N24" s="206">
        <v>20</v>
      </c>
      <c r="O24" s="206">
        <v>20</v>
      </c>
      <c r="P24" s="262" t="s">
        <v>2859</v>
      </c>
      <c r="Q24" s="262" t="s">
        <v>2860</v>
      </c>
      <c r="R24" s="206">
        <f t="shared" si="24"/>
        <v>25</v>
      </c>
      <c r="S24" s="206">
        <v>25</v>
      </c>
      <c r="T24" s="206">
        <v>0</v>
      </c>
      <c r="U24" s="262" t="s">
        <v>1585</v>
      </c>
      <c r="V24" s="262" t="s">
        <v>1089</v>
      </c>
      <c r="W24" s="206">
        <f t="shared" si="25"/>
        <v>30</v>
      </c>
      <c r="X24" s="206">
        <v>15</v>
      </c>
      <c r="Y24" s="206">
        <v>15</v>
      </c>
      <c r="Z24" s="206">
        <v>0</v>
      </c>
      <c r="AA24" s="262" t="s">
        <v>2060</v>
      </c>
      <c r="AB24" s="262" t="s">
        <v>2061</v>
      </c>
      <c r="AC24" s="206">
        <f t="shared" si="26"/>
        <v>25</v>
      </c>
      <c r="AD24" s="206">
        <v>0</v>
      </c>
      <c r="AE24" s="206">
        <v>25</v>
      </c>
      <c r="AF24" s="262" t="s">
        <v>1703</v>
      </c>
      <c r="AG24" s="262" t="s">
        <v>2767</v>
      </c>
      <c r="AH24" s="314">
        <f t="shared" si="27"/>
        <v>12.5</v>
      </c>
      <c r="AI24" s="206">
        <v>0</v>
      </c>
      <c r="AJ24" s="206">
        <v>0</v>
      </c>
      <c r="AK24" s="206">
        <v>12.5</v>
      </c>
      <c r="AL24" s="206">
        <v>0</v>
      </c>
      <c r="AM24" s="262" t="s">
        <v>1708</v>
      </c>
      <c r="AN24" s="262" t="s">
        <v>1709</v>
      </c>
      <c r="AO24" s="206">
        <f t="shared" si="28"/>
        <v>25</v>
      </c>
      <c r="AP24" s="206">
        <v>25</v>
      </c>
      <c r="AQ24" s="206">
        <v>0</v>
      </c>
      <c r="AR24" s="262" t="s">
        <v>2861</v>
      </c>
      <c r="AS24" s="262" t="s">
        <v>2089</v>
      </c>
      <c r="AT24" s="206">
        <f t="shared" si="29"/>
        <v>0</v>
      </c>
      <c r="AU24" s="206">
        <v>0</v>
      </c>
      <c r="AV24" s="206">
        <v>0</v>
      </c>
      <c r="AW24" s="206">
        <v>0</v>
      </c>
      <c r="AX24" s="206">
        <v>0</v>
      </c>
      <c r="AY24" s="262" t="s">
        <v>2808</v>
      </c>
      <c r="AZ24" s="262" t="s">
        <v>2097</v>
      </c>
      <c r="BA24" s="206">
        <f t="shared" si="1"/>
        <v>50</v>
      </c>
      <c r="BB24" s="206">
        <v>50</v>
      </c>
      <c r="BC24" s="262" t="s">
        <v>2102</v>
      </c>
      <c r="BD24" s="262" t="s">
        <v>2103</v>
      </c>
      <c r="BE24" s="206">
        <f t="shared" si="30"/>
        <v>0</v>
      </c>
      <c r="BF24" s="206">
        <v>0</v>
      </c>
      <c r="BG24" s="206">
        <v>0</v>
      </c>
      <c r="BH24" s="206">
        <v>0</v>
      </c>
      <c r="BI24" s="262" t="s">
        <v>1737</v>
      </c>
      <c r="BJ24" s="262" t="s">
        <v>1738</v>
      </c>
      <c r="BK24" s="206">
        <f t="shared" si="31"/>
        <v>0</v>
      </c>
      <c r="BL24" s="206">
        <v>0</v>
      </c>
      <c r="BM24" s="206">
        <v>0</v>
      </c>
      <c r="BN24" s="206">
        <v>0</v>
      </c>
      <c r="BO24" s="262" t="s">
        <v>1103</v>
      </c>
      <c r="BP24" s="262" t="s">
        <v>2768</v>
      </c>
      <c r="BQ24" s="206">
        <f t="shared" si="32"/>
        <v>75</v>
      </c>
      <c r="BR24" s="206">
        <v>50</v>
      </c>
      <c r="BS24" s="206">
        <v>25</v>
      </c>
      <c r="BT24" s="262" t="s">
        <v>1107</v>
      </c>
      <c r="BU24" s="262" t="s">
        <v>1748</v>
      </c>
      <c r="BV24" s="206">
        <f t="shared" si="33"/>
        <v>0</v>
      </c>
      <c r="BW24" s="206">
        <v>0</v>
      </c>
      <c r="BX24" s="206">
        <v>0</v>
      </c>
      <c r="BY24" s="262" t="s">
        <v>1108</v>
      </c>
      <c r="BZ24" s="262" t="s">
        <v>2768</v>
      </c>
      <c r="CA24" s="206">
        <f t="shared" si="34"/>
        <v>30</v>
      </c>
      <c r="CB24" s="206">
        <v>15</v>
      </c>
      <c r="CC24" s="206">
        <v>15</v>
      </c>
      <c r="CD24" s="206">
        <v>0</v>
      </c>
      <c r="CE24" s="262" t="s">
        <v>1110</v>
      </c>
      <c r="CF24" s="262" t="s">
        <v>1760</v>
      </c>
      <c r="CG24" s="206">
        <f t="shared" si="35"/>
        <v>0</v>
      </c>
      <c r="CH24" s="206">
        <v>0</v>
      </c>
      <c r="CI24" s="206">
        <v>0</v>
      </c>
      <c r="CJ24" s="206">
        <v>0</v>
      </c>
      <c r="CK24" s="206">
        <v>0</v>
      </c>
      <c r="CL24" s="262" t="s">
        <v>2141</v>
      </c>
      <c r="CM24" s="262" t="s">
        <v>2142</v>
      </c>
      <c r="CN24" s="206">
        <f t="shared" si="36"/>
        <v>0</v>
      </c>
      <c r="CO24" s="206">
        <v>0</v>
      </c>
      <c r="CP24" s="206">
        <v>0</v>
      </c>
      <c r="CQ24" s="206">
        <v>0</v>
      </c>
      <c r="CR24" s="206">
        <v>0</v>
      </c>
      <c r="CS24" s="262" t="s">
        <v>2147</v>
      </c>
      <c r="CT24" s="262" t="s">
        <v>2148</v>
      </c>
      <c r="CU24" s="206">
        <f t="shared" si="37"/>
        <v>10</v>
      </c>
      <c r="CV24" s="206">
        <v>10</v>
      </c>
      <c r="CW24" s="206">
        <v>0</v>
      </c>
      <c r="CX24" s="206">
        <v>0</v>
      </c>
      <c r="CY24" s="206">
        <v>0</v>
      </c>
      <c r="CZ24" s="206">
        <v>0</v>
      </c>
      <c r="DA24" s="262" t="s">
        <v>2153</v>
      </c>
      <c r="DB24" s="262" t="s">
        <v>2154</v>
      </c>
      <c r="DC24" s="206">
        <f t="shared" si="38"/>
        <v>60</v>
      </c>
      <c r="DD24" s="206">
        <v>20</v>
      </c>
      <c r="DE24" s="206">
        <v>10</v>
      </c>
      <c r="DF24" s="206">
        <v>10</v>
      </c>
      <c r="DG24" s="206">
        <v>20</v>
      </c>
      <c r="DH24" s="206">
        <v>0</v>
      </c>
      <c r="DI24" s="262" t="s">
        <v>2862</v>
      </c>
      <c r="DJ24" s="262" t="s">
        <v>2769</v>
      </c>
      <c r="DK24" s="206">
        <f t="shared" si="39"/>
        <v>30</v>
      </c>
      <c r="DL24" s="206">
        <v>20</v>
      </c>
      <c r="DM24" s="206">
        <v>0</v>
      </c>
      <c r="DN24" s="206">
        <v>0</v>
      </c>
      <c r="DO24" s="206">
        <v>0</v>
      </c>
      <c r="DP24" s="206">
        <v>10</v>
      </c>
      <c r="DQ24" s="262" t="s">
        <v>2629</v>
      </c>
      <c r="DR24" s="262" t="s">
        <v>2630</v>
      </c>
      <c r="DS24" s="314">
        <f t="shared" si="40"/>
        <v>75</v>
      </c>
      <c r="DT24" s="206">
        <v>25</v>
      </c>
      <c r="DU24" s="206">
        <v>25</v>
      </c>
      <c r="DV24" s="206">
        <v>25</v>
      </c>
      <c r="DW24" s="206">
        <v>0</v>
      </c>
      <c r="DX24" s="262" t="s">
        <v>2171</v>
      </c>
      <c r="DY24" s="262" t="s">
        <v>2172</v>
      </c>
      <c r="DZ24" s="206">
        <v>0</v>
      </c>
      <c r="EA24" s="206">
        <f t="shared" si="41"/>
        <v>0</v>
      </c>
      <c r="EB24" s="206">
        <v>0</v>
      </c>
      <c r="EC24" s="206">
        <v>0</v>
      </c>
      <c r="ED24" s="315" t="s">
        <v>2863</v>
      </c>
      <c r="EE24" s="315" t="s">
        <v>2182</v>
      </c>
      <c r="EF24" s="206" t="s">
        <v>108</v>
      </c>
      <c r="EG24" s="206" t="s">
        <v>108</v>
      </c>
      <c r="EH24" s="206" t="s">
        <v>108</v>
      </c>
      <c r="EI24" s="206" t="s">
        <v>108</v>
      </c>
      <c r="EJ24" s="206" t="s">
        <v>108</v>
      </c>
      <c r="EK24" s="206" t="s">
        <v>108</v>
      </c>
      <c r="EL24" s="206" t="s">
        <v>108</v>
      </c>
      <c r="EM24" s="206" t="s">
        <v>108</v>
      </c>
      <c r="EN24" s="206" t="s">
        <v>108</v>
      </c>
      <c r="EO24" s="206" t="s">
        <v>108</v>
      </c>
      <c r="EP24" s="206" t="s">
        <v>108</v>
      </c>
      <c r="EQ24" s="206" t="s">
        <v>108</v>
      </c>
      <c r="ER24" s="206" t="s">
        <v>108</v>
      </c>
      <c r="ES24" s="206" t="s">
        <v>108</v>
      </c>
      <c r="ET24" s="206" t="s">
        <v>108</v>
      </c>
      <c r="EU24" s="206" t="s">
        <v>108</v>
      </c>
      <c r="EV24" s="206" t="s">
        <v>108</v>
      </c>
      <c r="EW24" s="206" t="s">
        <v>108</v>
      </c>
    </row>
    <row r="25" spans="1:153" s="318" customFormat="1">
      <c r="A25" s="310" t="s">
        <v>156</v>
      </c>
      <c r="B25" s="311">
        <v>19.340310000000002</v>
      </c>
      <c r="C25" s="262" t="s">
        <v>68</v>
      </c>
      <c r="D25" s="206">
        <v>2018</v>
      </c>
      <c r="E25" s="314" t="s">
        <v>52</v>
      </c>
      <c r="F25" s="206">
        <f t="shared" si="22"/>
        <v>100</v>
      </c>
      <c r="G25" s="206">
        <v>100</v>
      </c>
      <c r="H25" s="262" t="s">
        <v>605</v>
      </c>
      <c r="I25" s="262" t="s">
        <v>596</v>
      </c>
      <c r="J25" s="206">
        <f t="shared" si="23"/>
        <v>60</v>
      </c>
      <c r="K25" s="206">
        <v>10</v>
      </c>
      <c r="L25" s="206">
        <v>20</v>
      </c>
      <c r="M25" s="206">
        <v>0</v>
      </c>
      <c r="N25" s="206">
        <v>10</v>
      </c>
      <c r="O25" s="206">
        <v>20</v>
      </c>
      <c r="P25" s="316" t="s">
        <v>3071</v>
      </c>
      <c r="Q25" s="262" t="s">
        <v>610</v>
      </c>
      <c r="R25" s="206">
        <f t="shared" si="24"/>
        <v>25</v>
      </c>
      <c r="S25" s="206">
        <v>25</v>
      </c>
      <c r="T25" s="206">
        <v>0</v>
      </c>
      <c r="U25" s="262" t="s">
        <v>615</v>
      </c>
      <c r="V25" s="262" t="s">
        <v>616</v>
      </c>
      <c r="W25" s="206">
        <f t="shared" si="25"/>
        <v>30</v>
      </c>
      <c r="X25" s="206">
        <v>30</v>
      </c>
      <c r="Y25" s="206">
        <v>0</v>
      </c>
      <c r="Z25" s="206">
        <v>0</v>
      </c>
      <c r="AA25" s="262" t="s">
        <v>623</v>
      </c>
      <c r="AB25" s="262" t="s">
        <v>624</v>
      </c>
      <c r="AC25" s="206">
        <f t="shared" si="26"/>
        <v>0</v>
      </c>
      <c r="AD25" s="206">
        <v>0</v>
      </c>
      <c r="AE25" s="206">
        <v>0</v>
      </c>
      <c r="AF25" s="262" t="s">
        <v>535</v>
      </c>
      <c r="AG25" s="262" t="s">
        <v>108</v>
      </c>
      <c r="AH25" s="314">
        <f t="shared" si="27"/>
        <v>0</v>
      </c>
      <c r="AI25" s="206">
        <v>0</v>
      </c>
      <c r="AJ25" s="206">
        <v>0</v>
      </c>
      <c r="AK25" s="206">
        <v>0</v>
      </c>
      <c r="AL25" s="206">
        <v>0</v>
      </c>
      <c r="AM25" s="262" t="s">
        <v>535</v>
      </c>
      <c r="AN25" s="262" t="s">
        <v>108</v>
      </c>
      <c r="AO25" s="206">
        <f t="shared" si="28"/>
        <v>0</v>
      </c>
      <c r="AP25" s="206">
        <v>0</v>
      </c>
      <c r="AQ25" s="206">
        <v>0</v>
      </c>
      <c r="AR25" s="262" t="s">
        <v>638</v>
      </c>
      <c r="AS25" s="262" t="s">
        <v>639</v>
      </c>
      <c r="AT25" s="206">
        <f t="shared" si="29"/>
        <v>0</v>
      </c>
      <c r="AU25" s="206">
        <v>0</v>
      </c>
      <c r="AV25" s="206">
        <v>0</v>
      </c>
      <c r="AW25" s="206">
        <v>0</v>
      </c>
      <c r="AX25" s="206">
        <v>0</v>
      </c>
      <c r="AY25" s="262" t="s">
        <v>535</v>
      </c>
      <c r="AZ25" s="262" t="s">
        <v>2688</v>
      </c>
      <c r="BA25" s="206">
        <f t="shared" si="1"/>
        <v>50</v>
      </c>
      <c r="BB25" s="206">
        <v>50</v>
      </c>
      <c r="BC25" s="262" t="s">
        <v>644</v>
      </c>
      <c r="BD25" s="262" t="s">
        <v>596</v>
      </c>
      <c r="BE25" s="206">
        <f t="shared" si="30"/>
        <v>15</v>
      </c>
      <c r="BF25" s="206">
        <v>15</v>
      </c>
      <c r="BG25" s="206">
        <v>0</v>
      </c>
      <c r="BH25" s="206">
        <v>0</v>
      </c>
      <c r="BI25" s="262" t="s">
        <v>1739</v>
      </c>
      <c r="BJ25" s="262" t="s">
        <v>596</v>
      </c>
      <c r="BK25" s="206">
        <f t="shared" si="31"/>
        <v>0</v>
      </c>
      <c r="BL25" s="206">
        <v>0</v>
      </c>
      <c r="BM25" s="206">
        <v>0</v>
      </c>
      <c r="BN25" s="206">
        <v>0</v>
      </c>
      <c r="BO25" s="262" t="s">
        <v>535</v>
      </c>
      <c r="BP25" s="262" t="s">
        <v>108</v>
      </c>
      <c r="BQ25" s="206">
        <f t="shared" si="32"/>
        <v>0</v>
      </c>
      <c r="BR25" s="206">
        <v>0</v>
      </c>
      <c r="BS25" s="206">
        <v>0</v>
      </c>
      <c r="BT25" s="262" t="s">
        <v>535</v>
      </c>
      <c r="BU25" s="262" t="s">
        <v>108</v>
      </c>
      <c r="BV25" s="206">
        <f t="shared" si="33"/>
        <v>0</v>
      </c>
      <c r="BW25" s="206">
        <v>0</v>
      </c>
      <c r="BX25" s="206">
        <v>0</v>
      </c>
      <c r="BY25" s="262" t="s">
        <v>535</v>
      </c>
      <c r="BZ25" s="262" t="s">
        <v>108</v>
      </c>
      <c r="CA25" s="206">
        <f t="shared" si="34"/>
        <v>0</v>
      </c>
      <c r="CB25" s="206">
        <v>0</v>
      </c>
      <c r="CC25" s="206">
        <v>0</v>
      </c>
      <c r="CD25" s="206">
        <v>0</v>
      </c>
      <c r="CE25" s="262" t="s">
        <v>535</v>
      </c>
      <c r="CF25" s="262" t="s">
        <v>108</v>
      </c>
      <c r="CG25" s="206">
        <f t="shared" si="35"/>
        <v>0</v>
      </c>
      <c r="CH25" s="206">
        <v>0</v>
      </c>
      <c r="CI25" s="206">
        <v>0</v>
      </c>
      <c r="CJ25" s="206">
        <v>0</v>
      </c>
      <c r="CK25" s="206">
        <v>0</v>
      </c>
      <c r="CL25" s="262" t="s">
        <v>535</v>
      </c>
      <c r="CM25" s="262"/>
      <c r="CN25" s="206">
        <f t="shared" si="36"/>
        <v>0</v>
      </c>
      <c r="CO25" s="206">
        <v>0</v>
      </c>
      <c r="CP25" s="206">
        <v>0</v>
      </c>
      <c r="CQ25" s="206">
        <v>0</v>
      </c>
      <c r="CR25" s="206">
        <v>0</v>
      </c>
      <c r="CS25" s="262" t="s">
        <v>535</v>
      </c>
      <c r="CT25" s="262" t="s">
        <v>108</v>
      </c>
      <c r="CU25" s="206">
        <f t="shared" si="37"/>
        <v>20</v>
      </c>
      <c r="CV25" s="206">
        <v>20</v>
      </c>
      <c r="CW25" s="206">
        <v>0</v>
      </c>
      <c r="CX25" s="206">
        <v>0</v>
      </c>
      <c r="CY25" s="206">
        <v>0</v>
      </c>
      <c r="CZ25" s="206">
        <v>0</v>
      </c>
      <c r="DA25" s="262" t="s">
        <v>1618</v>
      </c>
      <c r="DB25" s="262" t="s">
        <v>652</v>
      </c>
      <c r="DC25" s="206">
        <f t="shared" si="38"/>
        <v>10</v>
      </c>
      <c r="DD25" s="206">
        <v>0</v>
      </c>
      <c r="DE25" s="206">
        <v>10</v>
      </c>
      <c r="DF25" s="206">
        <v>0</v>
      </c>
      <c r="DG25" s="206">
        <v>0</v>
      </c>
      <c r="DH25" s="206">
        <v>0</v>
      </c>
      <c r="DI25" s="262" t="s">
        <v>1790</v>
      </c>
      <c r="DJ25" s="262" t="s">
        <v>2575</v>
      </c>
      <c r="DK25" s="206">
        <f t="shared" si="39"/>
        <v>0</v>
      </c>
      <c r="DL25" s="206">
        <v>0</v>
      </c>
      <c r="DM25" s="206">
        <v>0</v>
      </c>
      <c r="DN25" s="206">
        <v>0</v>
      </c>
      <c r="DO25" s="206">
        <v>0</v>
      </c>
      <c r="DP25" s="206">
        <v>0</v>
      </c>
      <c r="DQ25" s="262" t="s">
        <v>535</v>
      </c>
      <c r="DR25" s="262" t="s">
        <v>108</v>
      </c>
      <c r="DS25" s="314">
        <f t="shared" si="40"/>
        <v>0</v>
      </c>
      <c r="DT25" s="206">
        <v>0</v>
      </c>
      <c r="DU25" s="206">
        <v>0</v>
      </c>
      <c r="DV25" s="206">
        <v>0</v>
      </c>
      <c r="DW25" s="206">
        <v>0</v>
      </c>
      <c r="DX25" s="262" t="s">
        <v>1819</v>
      </c>
      <c r="DY25" s="262" t="s">
        <v>639</v>
      </c>
      <c r="DZ25" s="206">
        <v>0</v>
      </c>
      <c r="EA25" s="206">
        <f t="shared" si="41"/>
        <v>25</v>
      </c>
      <c r="EB25" s="206">
        <v>25</v>
      </c>
      <c r="EC25" s="206">
        <v>0</v>
      </c>
      <c r="ED25" s="262" t="s">
        <v>1619</v>
      </c>
      <c r="EE25" s="315" t="s">
        <v>624</v>
      </c>
      <c r="EF25" s="206" t="s">
        <v>108</v>
      </c>
      <c r="EG25" s="206" t="s">
        <v>108</v>
      </c>
      <c r="EH25" s="206" t="s">
        <v>108</v>
      </c>
      <c r="EI25" s="206" t="s">
        <v>108</v>
      </c>
      <c r="EJ25" s="206" t="s">
        <v>108</v>
      </c>
      <c r="EK25" s="206" t="s">
        <v>108</v>
      </c>
      <c r="EL25" s="206" t="s">
        <v>108</v>
      </c>
      <c r="EM25" s="206" t="s">
        <v>108</v>
      </c>
      <c r="EN25" s="206" t="s">
        <v>108</v>
      </c>
      <c r="EO25" s="206" t="s">
        <v>108</v>
      </c>
      <c r="EP25" s="206" t="s">
        <v>108</v>
      </c>
      <c r="EQ25" s="206" t="s">
        <v>108</v>
      </c>
      <c r="ER25" s="206" t="s">
        <v>108</v>
      </c>
      <c r="ES25" s="206" t="s">
        <v>108</v>
      </c>
      <c r="ET25" s="206" t="s">
        <v>108</v>
      </c>
      <c r="EU25" s="206" t="s">
        <v>108</v>
      </c>
      <c r="EV25" s="206" t="s">
        <v>108</v>
      </c>
      <c r="EW25" s="206" t="s">
        <v>108</v>
      </c>
    </row>
    <row r="26" spans="1:153" s="318" customFormat="1">
      <c r="A26" s="310" t="s">
        <v>118</v>
      </c>
      <c r="B26" s="311">
        <v>38.366730000000004</v>
      </c>
      <c r="C26" s="262" t="s">
        <v>66</v>
      </c>
      <c r="D26" s="206">
        <v>2016</v>
      </c>
      <c r="E26" s="314" t="s">
        <v>52</v>
      </c>
      <c r="F26" s="206">
        <f t="shared" si="22"/>
        <v>100</v>
      </c>
      <c r="G26" s="206">
        <v>100</v>
      </c>
      <c r="H26" s="262" t="s">
        <v>922</v>
      </c>
      <c r="I26" s="262" t="s">
        <v>923</v>
      </c>
      <c r="J26" s="206">
        <f t="shared" si="23"/>
        <v>90</v>
      </c>
      <c r="K26" s="206">
        <v>10</v>
      </c>
      <c r="L26" s="206">
        <v>20</v>
      </c>
      <c r="M26" s="206">
        <v>20</v>
      </c>
      <c r="N26" s="206">
        <v>20</v>
      </c>
      <c r="O26" s="206">
        <v>20</v>
      </c>
      <c r="P26" s="262" t="s">
        <v>929</v>
      </c>
      <c r="Q26" s="262" t="s">
        <v>930</v>
      </c>
      <c r="R26" s="206">
        <f t="shared" si="24"/>
        <v>100</v>
      </c>
      <c r="S26" s="206">
        <v>50</v>
      </c>
      <c r="T26" s="206">
        <v>50</v>
      </c>
      <c r="U26" s="262" t="s">
        <v>2305</v>
      </c>
      <c r="V26" s="262" t="s">
        <v>2546</v>
      </c>
      <c r="W26" s="206">
        <f t="shared" si="25"/>
        <v>100</v>
      </c>
      <c r="X26" s="206">
        <v>30</v>
      </c>
      <c r="Y26" s="206">
        <v>30</v>
      </c>
      <c r="Z26" s="206">
        <v>40</v>
      </c>
      <c r="AA26" s="262" t="s">
        <v>2314</v>
      </c>
      <c r="AB26" s="262" t="s">
        <v>2200</v>
      </c>
      <c r="AC26" s="206">
        <f t="shared" si="26"/>
        <v>100</v>
      </c>
      <c r="AD26" s="206">
        <v>50</v>
      </c>
      <c r="AE26" s="206">
        <v>50</v>
      </c>
      <c r="AF26" s="262" t="s">
        <v>2436</v>
      </c>
      <c r="AG26" s="262" t="s">
        <v>2203</v>
      </c>
      <c r="AH26" s="314">
        <f t="shared" si="27"/>
        <v>100</v>
      </c>
      <c r="AI26" s="206">
        <v>25</v>
      </c>
      <c r="AJ26" s="206">
        <v>25</v>
      </c>
      <c r="AK26" s="206">
        <v>25</v>
      </c>
      <c r="AL26" s="206">
        <v>25</v>
      </c>
      <c r="AM26" s="262" t="s">
        <v>940</v>
      </c>
      <c r="AN26" s="262" t="s">
        <v>941</v>
      </c>
      <c r="AO26" s="206">
        <f t="shared" si="28"/>
        <v>75</v>
      </c>
      <c r="AP26" s="206">
        <v>50</v>
      </c>
      <c r="AQ26" s="206">
        <v>25</v>
      </c>
      <c r="AR26" s="262" t="s">
        <v>2213</v>
      </c>
      <c r="AS26" s="262" t="s">
        <v>2214</v>
      </c>
      <c r="AT26" s="206">
        <f t="shared" si="29"/>
        <v>87.5</v>
      </c>
      <c r="AU26" s="206">
        <v>12.5</v>
      </c>
      <c r="AV26" s="206">
        <v>25</v>
      </c>
      <c r="AW26" s="206">
        <v>25</v>
      </c>
      <c r="AX26" s="206">
        <v>25</v>
      </c>
      <c r="AY26" s="262" t="s">
        <v>3028</v>
      </c>
      <c r="AZ26" s="262" t="s">
        <v>2695</v>
      </c>
      <c r="BA26" s="206">
        <f t="shared" si="1"/>
        <v>50</v>
      </c>
      <c r="BB26" s="206">
        <v>50</v>
      </c>
      <c r="BC26" s="262" t="s">
        <v>3029</v>
      </c>
      <c r="BD26" s="262" t="s">
        <v>2224</v>
      </c>
      <c r="BE26" s="206">
        <f t="shared" si="30"/>
        <v>30</v>
      </c>
      <c r="BF26" s="206">
        <v>15</v>
      </c>
      <c r="BG26" s="206">
        <v>0</v>
      </c>
      <c r="BH26" s="206">
        <v>15</v>
      </c>
      <c r="BI26" s="262" t="s">
        <v>3030</v>
      </c>
      <c r="BJ26" s="262" t="s">
        <v>2228</v>
      </c>
      <c r="BK26" s="206">
        <f t="shared" si="31"/>
        <v>60</v>
      </c>
      <c r="BL26" s="206">
        <v>30</v>
      </c>
      <c r="BM26" s="206">
        <v>15</v>
      </c>
      <c r="BN26" s="206">
        <v>15</v>
      </c>
      <c r="BO26" s="262" t="s">
        <v>2421</v>
      </c>
      <c r="BP26" s="262" t="s">
        <v>2237</v>
      </c>
      <c r="BQ26" s="206">
        <f t="shared" si="32"/>
        <v>100</v>
      </c>
      <c r="BR26" s="206">
        <v>50</v>
      </c>
      <c r="BS26" s="206">
        <v>50</v>
      </c>
      <c r="BT26" s="262" t="s">
        <v>3031</v>
      </c>
      <c r="BU26" s="262" t="s">
        <v>2241</v>
      </c>
      <c r="BV26" s="206">
        <f t="shared" si="33"/>
        <v>75</v>
      </c>
      <c r="BW26" s="206">
        <v>25</v>
      </c>
      <c r="BX26" s="206">
        <v>50</v>
      </c>
      <c r="BY26" s="315" t="s">
        <v>2248</v>
      </c>
      <c r="BZ26" s="262" t="s">
        <v>2249</v>
      </c>
      <c r="CA26" s="206">
        <f t="shared" si="34"/>
        <v>75</v>
      </c>
      <c r="CB26" s="206">
        <v>30</v>
      </c>
      <c r="CC26" s="206">
        <v>30</v>
      </c>
      <c r="CD26" s="206">
        <v>15</v>
      </c>
      <c r="CE26" s="262" t="s">
        <v>3032</v>
      </c>
      <c r="CF26" s="262" t="s">
        <v>2251</v>
      </c>
      <c r="CG26" s="314">
        <f t="shared" si="35"/>
        <v>25</v>
      </c>
      <c r="CH26" s="206">
        <v>25</v>
      </c>
      <c r="CI26" s="206">
        <v>0</v>
      </c>
      <c r="CJ26" s="206">
        <v>0</v>
      </c>
      <c r="CK26" s="206">
        <v>0</v>
      </c>
      <c r="CL26" s="262" t="s">
        <v>3033</v>
      </c>
      <c r="CM26" s="262" t="s">
        <v>2257</v>
      </c>
      <c r="CN26" s="314">
        <f t="shared" si="36"/>
        <v>0</v>
      </c>
      <c r="CO26" s="206">
        <v>0</v>
      </c>
      <c r="CP26" s="206">
        <v>0</v>
      </c>
      <c r="CQ26" s="206">
        <v>0</v>
      </c>
      <c r="CR26" s="206">
        <v>0</v>
      </c>
      <c r="CS26" s="262" t="s">
        <v>535</v>
      </c>
      <c r="CT26" s="262" t="s">
        <v>108</v>
      </c>
      <c r="CU26" s="206">
        <f t="shared" si="37"/>
        <v>50</v>
      </c>
      <c r="CV26" s="206">
        <v>20</v>
      </c>
      <c r="CW26" s="206">
        <v>20</v>
      </c>
      <c r="CX26" s="206">
        <v>10</v>
      </c>
      <c r="CY26" s="206">
        <v>0</v>
      </c>
      <c r="CZ26" s="206">
        <v>0</v>
      </c>
      <c r="DA26" s="262" t="s">
        <v>2483</v>
      </c>
      <c r="DB26" s="262" t="s">
        <v>1609</v>
      </c>
      <c r="DC26" s="206">
        <f t="shared" si="38"/>
        <v>90</v>
      </c>
      <c r="DD26" s="206">
        <v>20</v>
      </c>
      <c r="DE26" s="206">
        <v>20</v>
      </c>
      <c r="DF26" s="206">
        <v>10</v>
      </c>
      <c r="DG26" s="206">
        <v>20</v>
      </c>
      <c r="DH26" s="206">
        <v>20</v>
      </c>
      <c r="DI26" s="262" t="s">
        <v>3034</v>
      </c>
      <c r="DJ26" s="262" t="s">
        <v>2577</v>
      </c>
      <c r="DK26" s="206">
        <f t="shared" si="39"/>
        <v>60</v>
      </c>
      <c r="DL26" s="206">
        <v>0</v>
      </c>
      <c r="DM26" s="206">
        <v>0</v>
      </c>
      <c r="DN26" s="206">
        <v>20</v>
      </c>
      <c r="DO26" s="206">
        <v>20</v>
      </c>
      <c r="DP26" s="206">
        <v>20</v>
      </c>
      <c r="DQ26" s="262" t="s">
        <v>2631</v>
      </c>
      <c r="DR26" s="262" t="s">
        <v>2264</v>
      </c>
      <c r="DS26" s="314">
        <f t="shared" si="40"/>
        <v>100</v>
      </c>
      <c r="DT26" s="206">
        <v>25</v>
      </c>
      <c r="DU26" s="206">
        <v>25</v>
      </c>
      <c r="DV26" s="206">
        <v>25</v>
      </c>
      <c r="DW26" s="206">
        <v>25</v>
      </c>
      <c r="DX26" s="262" t="s">
        <v>3035</v>
      </c>
      <c r="DY26" s="262" t="s">
        <v>2266</v>
      </c>
      <c r="DZ26" s="206">
        <v>2</v>
      </c>
      <c r="EA26" s="377">
        <f>EB26+AVERAGE(EG26,EM26)+AVERAGE(EH26,EN26)+AVERAGE(EI26,EO26)</f>
        <v>31.25</v>
      </c>
      <c r="EB26" s="314">
        <v>12.5</v>
      </c>
      <c r="EC26" s="206" t="s">
        <v>108</v>
      </c>
      <c r="ED26" s="315" t="s">
        <v>2506</v>
      </c>
      <c r="EE26" s="315" t="s">
        <v>2267</v>
      </c>
      <c r="EF26" s="316" t="s">
        <v>578</v>
      </c>
      <c r="EG26" s="206">
        <v>0</v>
      </c>
      <c r="EH26" s="206">
        <v>25</v>
      </c>
      <c r="EI26" s="206">
        <v>12.5</v>
      </c>
      <c r="EJ26" s="262" t="s">
        <v>1637</v>
      </c>
      <c r="EK26" s="315" t="s">
        <v>1636</v>
      </c>
      <c r="EL26" s="316" t="s">
        <v>2883</v>
      </c>
      <c r="EM26" s="206">
        <v>0</v>
      </c>
      <c r="EN26" s="206">
        <v>0</v>
      </c>
      <c r="EO26" s="206">
        <v>0</v>
      </c>
      <c r="EP26" s="262" t="s">
        <v>535</v>
      </c>
      <c r="EQ26" s="206" t="s">
        <v>108</v>
      </c>
      <c r="ER26" s="206" t="s">
        <v>108</v>
      </c>
      <c r="ES26" s="206" t="s">
        <v>108</v>
      </c>
      <c r="ET26" s="206" t="s">
        <v>108</v>
      </c>
      <c r="EU26" s="206" t="s">
        <v>108</v>
      </c>
      <c r="EV26" s="206" t="s">
        <v>108</v>
      </c>
      <c r="EW26" s="206" t="s">
        <v>108</v>
      </c>
    </row>
    <row r="27" spans="1:153" s="318" customFormat="1">
      <c r="A27" s="310" t="s">
        <v>119</v>
      </c>
      <c r="B27" s="311">
        <v>32.912059999999997</v>
      </c>
      <c r="C27" s="262" t="s">
        <v>71</v>
      </c>
      <c r="D27" s="206">
        <v>2018</v>
      </c>
      <c r="E27" s="314" t="s">
        <v>52</v>
      </c>
      <c r="F27" s="206">
        <f t="shared" si="22"/>
        <v>100</v>
      </c>
      <c r="G27" s="206">
        <v>100</v>
      </c>
      <c r="H27" s="262" t="s">
        <v>1268</v>
      </c>
      <c r="I27" s="262" t="s">
        <v>1260</v>
      </c>
      <c r="J27" s="206">
        <f t="shared" si="23"/>
        <v>50</v>
      </c>
      <c r="K27" s="206">
        <v>10</v>
      </c>
      <c r="L27" s="206">
        <v>20</v>
      </c>
      <c r="M27" s="206">
        <v>0</v>
      </c>
      <c r="N27" s="206">
        <v>0</v>
      </c>
      <c r="O27" s="206">
        <v>20</v>
      </c>
      <c r="P27" s="262" t="s">
        <v>1272</v>
      </c>
      <c r="Q27" s="262" t="s">
        <v>1273</v>
      </c>
      <c r="R27" s="206">
        <f t="shared" si="24"/>
        <v>25</v>
      </c>
      <c r="S27" s="206">
        <v>25</v>
      </c>
      <c r="T27" s="206">
        <v>0</v>
      </c>
      <c r="U27" s="262" t="s">
        <v>1577</v>
      </c>
      <c r="V27" s="262" t="s">
        <v>1279</v>
      </c>
      <c r="W27" s="206">
        <f t="shared" si="25"/>
        <v>15</v>
      </c>
      <c r="X27" s="206">
        <v>15</v>
      </c>
      <c r="Y27" s="206">
        <v>0</v>
      </c>
      <c r="Z27" s="206">
        <v>0</v>
      </c>
      <c r="AA27" s="262" t="s">
        <v>1694</v>
      </c>
      <c r="AB27" s="262" t="s">
        <v>1283</v>
      </c>
      <c r="AC27" s="206">
        <f t="shared" si="26"/>
        <v>0</v>
      </c>
      <c r="AD27" s="206">
        <v>0</v>
      </c>
      <c r="AE27" s="206">
        <v>0</v>
      </c>
      <c r="AF27" s="262" t="s">
        <v>535</v>
      </c>
      <c r="AG27" s="262" t="s">
        <v>108</v>
      </c>
      <c r="AH27" s="314">
        <f t="shared" si="27"/>
        <v>12.5</v>
      </c>
      <c r="AI27" s="206">
        <v>0</v>
      </c>
      <c r="AJ27" s="206">
        <v>0</v>
      </c>
      <c r="AK27" s="206">
        <v>12.5</v>
      </c>
      <c r="AL27" s="206">
        <v>0</v>
      </c>
      <c r="AM27" s="262" t="s">
        <v>1295</v>
      </c>
      <c r="AN27" s="262" t="s">
        <v>1296</v>
      </c>
      <c r="AO27" s="206">
        <f t="shared" si="28"/>
        <v>0</v>
      </c>
      <c r="AP27" s="206">
        <v>0</v>
      </c>
      <c r="AQ27" s="206">
        <v>0</v>
      </c>
      <c r="AR27" s="262" t="s">
        <v>1301</v>
      </c>
      <c r="AS27" s="262" t="s">
        <v>1302</v>
      </c>
      <c r="AT27" s="206">
        <f t="shared" si="29"/>
        <v>12.5</v>
      </c>
      <c r="AU27" s="206">
        <v>12.5</v>
      </c>
      <c r="AV27" s="206">
        <v>0</v>
      </c>
      <c r="AW27" s="206">
        <v>0</v>
      </c>
      <c r="AX27" s="206">
        <v>0</v>
      </c>
      <c r="AY27" s="262" t="s">
        <v>2892</v>
      </c>
      <c r="AZ27" s="262" t="s">
        <v>2681</v>
      </c>
      <c r="BA27" s="206">
        <f t="shared" si="1"/>
        <v>50</v>
      </c>
      <c r="BB27" s="206">
        <v>50</v>
      </c>
      <c r="BC27" s="262" t="s">
        <v>2790</v>
      </c>
      <c r="BD27" s="262" t="s">
        <v>1309</v>
      </c>
      <c r="BE27" s="206">
        <f t="shared" si="30"/>
        <v>0</v>
      </c>
      <c r="BF27" s="206">
        <v>0</v>
      </c>
      <c r="BG27" s="206">
        <v>0</v>
      </c>
      <c r="BH27" s="206">
        <v>0</v>
      </c>
      <c r="BI27" s="262" t="s">
        <v>2893</v>
      </c>
      <c r="BJ27" s="262" t="s">
        <v>1313</v>
      </c>
      <c r="BK27" s="206">
        <f t="shared" si="31"/>
        <v>0</v>
      </c>
      <c r="BL27" s="206">
        <v>0</v>
      </c>
      <c r="BM27" s="206">
        <v>0</v>
      </c>
      <c r="BN27" s="206">
        <v>0</v>
      </c>
      <c r="BO27" s="262" t="s">
        <v>535</v>
      </c>
      <c r="BP27" s="262" t="s">
        <v>108</v>
      </c>
      <c r="BQ27" s="206">
        <f t="shared" si="32"/>
        <v>0</v>
      </c>
      <c r="BR27" s="206">
        <v>0</v>
      </c>
      <c r="BS27" s="206">
        <v>0</v>
      </c>
      <c r="BT27" s="262" t="s">
        <v>535</v>
      </c>
      <c r="BU27" s="262" t="s">
        <v>108</v>
      </c>
      <c r="BV27" s="206">
        <f t="shared" si="33"/>
        <v>0</v>
      </c>
      <c r="BW27" s="206">
        <v>0</v>
      </c>
      <c r="BX27" s="206">
        <v>0</v>
      </c>
      <c r="BY27" s="262" t="s">
        <v>535</v>
      </c>
      <c r="BZ27" s="262" t="s">
        <v>108</v>
      </c>
      <c r="CA27" s="206">
        <f t="shared" si="34"/>
        <v>0</v>
      </c>
      <c r="CB27" s="206">
        <v>0</v>
      </c>
      <c r="CC27" s="206">
        <v>0</v>
      </c>
      <c r="CD27" s="206">
        <v>0</v>
      </c>
      <c r="CE27" s="262" t="s">
        <v>535</v>
      </c>
      <c r="CF27" s="262" t="s">
        <v>108</v>
      </c>
      <c r="CG27" s="206">
        <f t="shared" si="35"/>
        <v>0</v>
      </c>
      <c r="CH27" s="206">
        <v>0</v>
      </c>
      <c r="CI27" s="206">
        <v>0</v>
      </c>
      <c r="CJ27" s="206">
        <v>0</v>
      </c>
      <c r="CK27" s="206">
        <v>0</v>
      </c>
      <c r="CL27" s="262" t="s">
        <v>535</v>
      </c>
      <c r="CM27" s="262" t="s">
        <v>108</v>
      </c>
      <c r="CN27" s="206">
        <f t="shared" si="36"/>
        <v>0</v>
      </c>
      <c r="CO27" s="206">
        <v>0</v>
      </c>
      <c r="CP27" s="206">
        <v>0</v>
      </c>
      <c r="CQ27" s="206">
        <v>0</v>
      </c>
      <c r="CR27" s="206">
        <v>0</v>
      </c>
      <c r="CS27" s="262" t="s">
        <v>535</v>
      </c>
      <c r="CT27" s="262" t="s">
        <v>108</v>
      </c>
      <c r="CU27" s="206">
        <f t="shared" si="37"/>
        <v>0</v>
      </c>
      <c r="CV27" s="206">
        <v>0</v>
      </c>
      <c r="CW27" s="206">
        <v>0</v>
      </c>
      <c r="CX27" s="206">
        <v>0</v>
      </c>
      <c r="CY27" s="206">
        <v>0</v>
      </c>
      <c r="CZ27" s="206">
        <v>0</v>
      </c>
      <c r="DA27" s="262" t="s">
        <v>2818</v>
      </c>
      <c r="DB27" s="262" t="s">
        <v>1334</v>
      </c>
      <c r="DC27" s="206">
        <f t="shared" si="38"/>
        <v>0</v>
      </c>
      <c r="DD27" s="206">
        <v>0</v>
      </c>
      <c r="DE27" s="206">
        <v>0</v>
      </c>
      <c r="DF27" s="206">
        <v>0</v>
      </c>
      <c r="DG27" s="206">
        <v>0</v>
      </c>
      <c r="DH27" s="206">
        <v>0</v>
      </c>
      <c r="DI27" s="262" t="s">
        <v>2578</v>
      </c>
      <c r="DJ27" s="262" t="s">
        <v>1791</v>
      </c>
      <c r="DK27" s="206">
        <f t="shared" si="39"/>
        <v>0</v>
      </c>
      <c r="DL27" s="206">
        <v>0</v>
      </c>
      <c r="DM27" s="206">
        <v>0</v>
      </c>
      <c r="DN27" s="206">
        <v>0</v>
      </c>
      <c r="DO27" s="206">
        <v>0</v>
      </c>
      <c r="DP27" s="206">
        <v>0</v>
      </c>
      <c r="DQ27" s="262" t="s">
        <v>1339</v>
      </c>
      <c r="DR27" s="262" t="s">
        <v>2632</v>
      </c>
      <c r="DS27" s="314">
        <f t="shared" si="40"/>
        <v>0</v>
      </c>
      <c r="DT27" s="206">
        <v>0</v>
      </c>
      <c r="DU27" s="206">
        <v>0</v>
      </c>
      <c r="DV27" s="206">
        <v>0</v>
      </c>
      <c r="DW27" s="206">
        <v>0</v>
      </c>
      <c r="DX27" s="262" t="s">
        <v>1820</v>
      </c>
      <c r="DY27" s="262" t="s">
        <v>1342</v>
      </c>
      <c r="DZ27" s="206">
        <v>1</v>
      </c>
      <c r="EA27" s="314">
        <f>SUM(EB27:EI27)</f>
        <v>0</v>
      </c>
      <c r="EB27" s="314">
        <v>0</v>
      </c>
      <c r="EC27" s="206" t="s">
        <v>108</v>
      </c>
      <c r="ED27" s="315" t="s">
        <v>1346</v>
      </c>
      <c r="EE27" s="315" t="s">
        <v>1347</v>
      </c>
      <c r="EF27" s="320" t="s">
        <v>2894</v>
      </c>
      <c r="EG27" s="206">
        <v>0</v>
      </c>
      <c r="EH27" s="206">
        <v>0</v>
      </c>
      <c r="EI27" s="206">
        <v>0</v>
      </c>
      <c r="EJ27" s="262" t="s">
        <v>1562</v>
      </c>
      <c r="EK27" s="315" t="s">
        <v>1563</v>
      </c>
      <c r="EL27" s="206" t="s">
        <v>108</v>
      </c>
      <c r="EM27" s="206" t="s">
        <v>108</v>
      </c>
      <c r="EN27" s="206" t="s">
        <v>108</v>
      </c>
      <c r="EO27" s="206" t="s">
        <v>108</v>
      </c>
      <c r="EP27" s="206" t="s">
        <v>108</v>
      </c>
      <c r="EQ27" s="206" t="s">
        <v>108</v>
      </c>
      <c r="ER27" s="206" t="s">
        <v>108</v>
      </c>
      <c r="ES27" s="206" t="s">
        <v>108</v>
      </c>
      <c r="ET27" s="206" t="s">
        <v>108</v>
      </c>
      <c r="EU27" s="206" t="s">
        <v>108</v>
      </c>
      <c r="EV27" s="206" t="s">
        <v>108</v>
      </c>
      <c r="EW27" s="206" t="s">
        <v>108</v>
      </c>
    </row>
    <row r="28" spans="1:153" s="318" customFormat="1">
      <c r="A28" s="310" t="s">
        <v>144</v>
      </c>
      <c r="B28" s="311">
        <v>225.29520000000002</v>
      </c>
      <c r="C28" s="262" t="s">
        <v>66</v>
      </c>
      <c r="D28" s="206">
        <v>2016</v>
      </c>
      <c r="E28" s="314" t="s">
        <v>52</v>
      </c>
      <c r="F28" s="206">
        <f t="shared" si="22"/>
        <v>100</v>
      </c>
      <c r="G28" s="206">
        <v>100</v>
      </c>
      <c r="H28" s="262" t="s">
        <v>770</v>
      </c>
      <c r="I28" s="262" t="s">
        <v>771</v>
      </c>
      <c r="J28" s="206">
        <f t="shared" si="23"/>
        <v>90</v>
      </c>
      <c r="K28" s="206">
        <v>10</v>
      </c>
      <c r="L28" s="206">
        <v>20</v>
      </c>
      <c r="M28" s="206">
        <v>20</v>
      </c>
      <c r="N28" s="206">
        <v>20</v>
      </c>
      <c r="O28" s="206">
        <v>20</v>
      </c>
      <c r="P28" s="262" t="s">
        <v>2980</v>
      </c>
      <c r="Q28" s="262" t="s">
        <v>1958</v>
      </c>
      <c r="R28" s="206">
        <f t="shared" si="24"/>
        <v>75</v>
      </c>
      <c r="S28" s="206">
        <v>50</v>
      </c>
      <c r="T28" s="206">
        <v>25</v>
      </c>
      <c r="U28" s="262" t="s">
        <v>2981</v>
      </c>
      <c r="V28" s="262" t="s">
        <v>1951</v>
      </c>
      <c r="W28" s="206">
        <f t="shared" si="25"/>
        <v>100</v>
      </c>
      <c r="X28" s="206">
        <v>30</v>
      </c>
      <c r="Y28" s="206">
        <v>40</v>
      </c>
      <c r="Z28" s="206">
        <v>30</v>
      </c>
      <c r="AA28" s="262" t="s">
        <v>2982</v>
      </c>
      <c r="AB28" s="262" t="s">
        <v>1952</v>
      </c>
      <c r="AC28" s="206">
        <f t="shared" si="26"/>
        <v>100</v>
      </c>
      <c r="AD28" s="206">
        <v>50</v>
      </c>
      <c r="AE28" s="206">
        <v>50</v>
      </c>
      <c r="AF28" s="262" t="s">
        <v>1954</v>
      </c>
      <c r="AG28" s="262" t="s">
        <v>1953</v>
      </c>
      <c r="AH28" s="314">
        <f t="shared" si="27"/>
        <v>75</v>
      </c>
      <c r="AI28" s="206">
        <v>12.5</v>
      </c>
      <c r="AJ28" s="206">
        <v>25</v>
      </c>
      <c r="AK28" s="206">
        <v>25</v>
      </c>
      <c r="AL28" s="206">
        <v>12.5</v>
      </c>
      <c r="AM28" s="262" t="s">
        <v>2739</v>
      </c>
      <c r="AN28" s="262" t="s">
        <v>1955</v>
      </c>
      <c r="AO28" s="206">
        <f t="shared" si="28"/>
        <v>100</v>
      </c>
      <c r="AP28" s="206">
        <v>50</v>
      </c>
      <c r="AQ28" s="206">
        <v>50</v>
      </c>
      <c r="AR28" s="262" t="s">
        <v>2983</v>
      </c>
      <c r="AS28" s="262" t="s">
        <v>1949</v>
      </c>
      <c r="AT28" s="206">
        <f t="shared" si="29"/>
        <v>25</v>
      </c>
      <c r="AU28" s="206">
        <v>12.5</v>
      </c>
      <c r="AV28" s="206">
        <v>0</v>
      </c>
      <c r="AW28" s="206">
        <v>12.5</v>
      </c>
      <c r="AX28" s="206">
        <v>0</v>
      </c>
      <c r="AY28" s="262" t="s">
        <v>2523</v>
      </c>
      <c r="AZ28" s="262" t="s">
        <v>1956</v>
      </c>
      <c r="BA28" s="206">
        <f t="shared" si="1"/>
        <v>100</v>
      </c>
      <c r="BB28" s="206">
        <v>100</v>
      </c>
      <c r="BC28" s="262" t="s">
        <v>2832</v>
      </c>
      <c r="BD28" s="262" t="s">
        <v>1957</v>
      </c>
      <c r="BE28" s="206">
        <f t="shared" si="30"/>
        <v>30</v>
      </c>
      <c r="BF28" s="206">
        <v>15</v>
      </c>
      <c r="BG28" s="206">
        <v>15</v>
      </c>
      <c r="BH28" s="206">
        <v>0</v>
      </c>
      <c r="BI28" s="262" t="s">
        <v>1975</v>
      </c>
      <c r="BJ28" s="262" t="s">
        <v>1974</v>
      </c>
      <c r="BK28" s="206">
        <f t="shared" si="31"/>
        <v>30</v>
      </c>
      <c r="BL28" s="206">
        <v>0</v>
      </c>
      <c r="BM28" s="206">
        <v>15</v>
      </c>
      <c r="BN28" s="206">
        <v>15</v>
      </c>
      <c r="BO28" s="262" t="s">
        <v>2833</v>
      </c>
      <c r="BP28" s="262" t="s">
        <v>1960</v>
      </c>
      <c r="BQ28" s="206">
        <f t="shared" si="32"/>
        <v>100</v>
      </c>
      <c r="BR28" s="206">
        <v>50</v>
      </c>
      <c r="BS28" s="206">
        <v>50</v>
      </c>
      <c r="BT28" s="262" t="s">
        <v>2984</v>
      </c>
      <c r="BU28" s="262" t="s">
        <v>1971</v>
      </c>
      <c r="BV28" s="206">
        <f t="shared" si="33"/>
        <v>100</v>
      </c>
      <c r="BW28" s="206">
        <v>50</v>
      </c>
      <c r="BX28" s="206">
        <v>50</v>
      </c>
      <c r="BY28" s="262" t="s">
        <v>2985</v>
      </c>
      <c r="BZ28" s="262" t="s">
        <v>1961</v>
      </c>
      <c r="CA28" s="206">
        <f t="shared" si="34"/>
        <v>60</v>
      </c>
      <c r="CB28" s="206">
        <v>30</v>
      </c>
      <c r="CC28" s="206">
        <v>30</v>
      </c>
      <c r="CD28" s="206">
        <v>0</v>
      </c>
      <c r="CE28" s="262" t="s">
        <v>2535</v>
      </c>
      <c r="CF28" s="262" t="s">
        <v>1962</v>
      </c>
      <c r="CG28" s="206">
        <f t="shared" si="35"/>
        <v>50</v>
      </c>
      <c r="CH28" s="206">
        <v>25</v>
      </c>
      <c r="CI28" s="206">
        <v>25</v>
      </c>
      <c r="CJ28" s="206">
        <v>0</v>
      </c>
      <c r="CK28" s="206">
        <v>0</v>
      </c>
      <c r="CL28" s="262" t="s">
        <v>2986</v>
      </c>
      <c r="CM28" s="262" t="s">
        <v>1964</v>
      </c>
      <c r="CN28" s="206">
        <f t="shared" si="36"/>
        <v>0</v>
      </c>
      <c r="CO28" s="206">
        <v>0</v>
      </c>
      <c r="CP28" s="206">
        <v>0</v>
      </c>
      <c r="CQ28" s="206">
        <v>0</v>
      </c>
      <c r="CR28" s="206">
        <v>0</v>
      </c>
      <c r="CS28" s="262" t="s">
        <v>2517</v>
      </c>
      <c r="CT28" s="262" t="s">
        <v>1965</v>
      </c>
      <c r="CU28" s="206">
        <f t="shared" si="37"/>
        <v>50</v>
      </c>
      <c r="CV28" s="206">
        <v>20</v>
      </c>
      <c r="CW28" s="206">
        <v>20</v>
      </c>
      <c r="CX28" s="206">
        <v>0</v>
      </c>
      <c r="CY28" s="206">
        <v>0</v>
      </c>
      <c r="CZ28" s="206">
        <v>10</v>
      </c>
      <c r="DA28" s="262" t="s">
        <v>2834</v>
      </c>
      <c r="DB28" s="262" t="s">
        <v>1966</v>
      </c>
      <c r="DC28" s="206">
        <f t="shared" si="38"/>
        <v>90</v>
      </c>
      <c r="DD28" s="206">
        <v>20</v>
      </c>
      <c r="DE28" s="206">
        <v>20</v>
      </c>
      <c r="DF28" s="206">
        <v>10</v>
      </c>
      <c r="DG28" s="206">
        <v>20</v>
      </c>
      <c r="DH28" s="206">
        <v>20</v>
      </c>
      <c r="DI28" s="262" t="s">
        <v>2987</v>
      </c>
      <c r="DJ28" s="262" t="s">
        <v>2580</v>
      </c>
      <c r="DK28" s="206">
        <f t="shared" si="39"/>
        <v>60</v>
      </c>
      <c r="DL28" s="206">
        <v>0</v>
      </c>
      <c r="DM28" s="206">
        <v>0</v>
      </c>
      <c r="DN28" s="206">
        <v>20</v>
      </c>
      <c r="DO28" s="206">
        <v>20</v>
      </c>
      <c r="DP28" s="206">
        <v>20</v>
      </c>
      <c r="DQ28" s="262" t="s">
        <v>2988</v>
      </c>
      <c r="DR28" s="262" t="s">
        <v>1967</v>
      </c>
      <c r="DS28" s="314">
        <f t="shared" si="40"/>
        <v>100</v>
      </c>
      <c r="DT28" s="206">
        <v>25</v>
      </c>
      <c r="DU28" s="206">
        <v>25</v>
      </c>
      <c r="DV28" s="206">
        <v>25</v>
      </c>
      <c r="DW28" s="206">
        <v>25</v>
      </c>
      <c r="DX28" s="262" t="s">
        <v>2989</v>
      </c>
      <c r="DY28" s="262" t="s">
        <v>1963</v>
      </c>
      <c r="DZ28" s="206">
        <v>1</v>
      </c>
      <c r="EA28" s="314">
        <f>SUM(EB28:EI28)</f>
        <v>25</v>
      </c>
      <c r="EB28" s="314">
        <v>25</v>
      </c>
      <c r="EC28" s="206" t="s">
        <v>108</v>
      </c>
      <c r="ED28" s="315" t="s">
        <v>2521</v>
      </c>
      <c r="EE28" s="315" t="s">
        <v>1968</v>
      </c>
      <c r="EF28" s="320" t="s">
        <v>2835</v>
      </c>
      <c r="EG28" s="206">
        <v>0</v>
      </c>
      <c r="EH28" s="206">
        <v>0</v>
      </c>
      <c r="EI28" s="206">
        <v>0</v>
      </c>
      <c r="EJ28" s="262" t="s">
        <v>2836</v>
      </c>
      <c r="EK28" s="315" t="s">
        <v>1969</v>
      </c>
      <c r="EL28" s="206" t="s">
        <v>108</v>
      </c>
      <c r="EM28" s="206" t="s">
        <v>108</v>
      </c>
      <c r="EN28" s="206" t="s">
        <v>108</v>
      </c>
      <c r="EO28" s="206" t="s">
        <v>108</v>
      </c>
      <c r="EP28" s="206" t="s">
        <v>108</v>
      </c>
      <c r="EQ28" s="206" t="s">
        <v>108</v>
      </c>
      <c r="ER28" s="206" t="s">
        <v>108</v>
      </c>
      <c r="ES28" s="206" t="s">
        <v>108</v>
      </c>
      <c r="ET28" s="206" t="s">
        <v>108</v>
      </c>
      <c r="EU28" s="206" t="s">
        <v>108</v>
      </c>
      <c r="EV28" s="206" t="s">
        <v>108</v>
      </c>
      <c r="EW28" s="206" t="s">
        <v>108</v>
      </c>
    </row>
    <row r="29" spans="1:153" s="318" customFormat="1">
      <c r="A29" s="310" t="s">
        <v>145</v>
      </c>
      <c r="B29" s="311">
        <v>73.72563000000001</v>
      </c>
      <c r="C29" s="262" t="s">
        <v>68</v>
      </c>
      <c r="D29" s="206">
        <v>2016</v>
      </c>
      <c r="E29" s="314" t="s">
        <v>52</v>
      </c>
      <c r="F29" s="206">
        <f t="shared" si="22"/>
        <v>100</v>
      </c>
      <c r="G29" s="206">
        <v>100</v>
      </c>
      <c r="H29" s="262" t="s">
        <v>772</v>
      </c>
      <c r="I29" s="262" t="s">
        <v>773</v>
      </c>
      <c r="J29" s="206">
        <f t="shared" si="23"/>
        <v>40</v>
      </c>
      <c r="K29" s="206">
        <v>10</v>
      </c>
      <c r="L29" s="206">
        <v>20</v>
      </c>
      <c r="M29" s="206">
        <v>0</v>
      </c>
      <c r="N29" s="206">
        <v>10</v>
      </c>
      <c r="O29" s="206">
        <v>0</v>
      </c>
      <c r="P29" s="262" t="s">
        <v>1690</v>
      </c>
      <c r="Q29" s="262" t="s">
        <v>774</v>
      </c>
      <c r="R29" s="206">
        <f t="shared" si="24"/>
        <v>25</v>
      </c>
      <c r="S29" s="206">
        <v>0</v>
      </c>
      <c r="T29" s="206">
        <v>25</v>
      </c>
      <c r="U29" s="262" t="s">
        <v>1584</v>
      </c>
      <c r="V29" s="262" t="s">
        <v>775</v>
      </c>
      <c r="W29" s="206">
        <f t="shared" si="25"/>
        <v>0</v>
      </c>
      <c r="X29" s="206">
        <v>0</v>
      </c>
      <c r="Y29" s="206">
        <v>0</v>
      </c>
      <c r="Z29" s="206">
        <v>0</v>
      </c>
      <c r="AA29" s="262" t="s">
        <v>776</v>
      </c>
      <c r="AB29" s="262" t="s">
        <v>777</v>
      </c>
      <c r="AC29" s="206">
        <f t="shared" si="26"/>
        <v>0</v>
      </c>
      <c r="AD29" s="206">
        <v>0</v>
      </c>
      <c r="AE29" s="206">
        <v>0</v>
      </c>
      <c r="AF29" s="262" t="s">
        <v>535</v>
      </c>
      <c r="AG29" s="262" t="s">
        <v>108</v>
      </c>
      <c r="AH29" s="314">
        <f t="shared" si="27"/>
        <v>12.5</v>
      </c>
      <c r="AI29" s="206">
        <v>0</v>
      </c>
      <c r="AJ29" s="206">
        <v>0</v>
      </c>
      <c r="AK29" s="206">
        <v>12.5</v>
      </c>
      <c r="AL29" s="206">
        <v>0</v>
      </c>
      <c r="AM29" s="262" t="s">
        <v>778</v>
      </c>
      <c r="AN29" s="262" t="s">
        <v>779</v>
      </c>
      <c r="AO29" s="206">
        <f t="shared" si="28"/>
        <v>0</v>
      </c>
      <c r="AP29" s="206">
        <v>0</v>
      </c>
      <c r="AQ29" s="206">
        <v>0</v>
      </c>
      <c r="AR29" s="262" t="s">
        <v>780</v>
      </c>
      <c r="AS29" s="262" t="s">
        <v>781</v>
      </c>
      <c r="AT29" s="206">
        <f t="shared" si="29"/>
        <v>0</v>
      </c>
      <c r="AU29" s="206">
        <v>0</v>
      </c>
      <c r="AV29" s="206">
        <v>0</v>
      </c>
      <c r="AW29" s="206">
        <v>0</v>
      </c>
      <c r="AX29" s="206">
        <v>0</v>
      </c>
      <c r="AY29" s="262" t="s">
        <v>2805</v>
      </c>
      <c r="AZ29" s="262" t="s">
        <v>779</v>
      </c>
      <c r="BA29" s="206">
        <f t="shared" si="1"/>
        <v>0</v>
      </c>
      <c r="BB29" s="206">
        <v>0</v>
      </c>
      <c r="BC29" s="262" t="s">
        <v>535</v>
      </c>
      <c r="BD29" s="262" t="s">
        <v>108</v>
      </c>
      <c r="BE29" s="206">
        <f t="shared" si="30"/>
        <v>0</v>
      </c>
      <c r="BF29" s="206">
        <v>0</v>
      </c>
      <c r="BG29" s="206">
        <v>0</v>
      </c>
      <c r="BH29" s="206">
        <v>0</v>
      </c>
      <c r="BI29" s="262" t="s">
        <v>2995</v>
      </c>
      <c r="BJ29" s="262" t="s">
        <v>781</v>
      </c>
      <c r="BK29" s="206">
        <f t="shared" si="31"/>
        <v>0</v>
      </c>
      <c r="BL29" s="206">
        <v>0</v>
      </c>
      <c r="BM29" s="206">
        <v>0</v>
      </c>
      <c r="BN29" s="206">
        <v>0</v>
      </c>
      <c r="BO29" s="262" t="s">
        <v>535</v>
      </c>
      <c r="BP29" s="262" t="s">
        <v>108</v>
      </c>
      <c r="BQ29" s="206">
        <f t="shared" si="32"/>
        <v>0</v>
      </c>
      <c r="BR29" s="206">
        <v>0</v>
      </c>
      <c r="BS29" s="206">
        <v>0</v>
      </c>
      <c r="BT29" s="262" t="s">
        <v>535</v>
      </c>
      <c r="BU29" s="262" t="s">
        <v>108</v>
      </c>
      <c r="BV29" s="206">
        <f t="shared" si="33"/>
        <v>0</v>
      </c>
      <c r="BW29" s="206">
        <v>0</v>
      </c>
      <c r="BX29" s="206">
        <v>0</v>
      </c>
      <c r="BY29" s="262" t="s">
        <v>535</v>
      </c>
      <c r="BZ29" s="262" t="s">
        <v>108</v>
      </c>
      <c r="CA29" s="206">
        <f t="shared" si="34"/>
        <v>0</v>
      </c>
      <c r="CB29" s="206">
        <v>0</v>
      </c>
      <c r="CC29" s="206">
        <v>0</v>
      </c>
      <c r="CD29" s="206">
        <v>0</v>
      </c>
      <c r="CE29" s="262" t="s">
        <v>535</v>
      </c>
      <c r="CF29" s="262" t="s">
        <v>108</v>
      </c>
      <c r="CG29" s="206">
        <f t="shared" si="35"/>
        <v>0</v>
      </c>
      <c r="CH29" s="206">
        <v>0</v>
      </c>
      <c r="CI29" s="206">
        <v>0</v>
      </c>
      <c r="CJ29" s="206">
        <v>0</v>
      </c>
      <c r="CK29" s="206">
        <v>0</v>
      </c>
      <c r="CL29" s="262" t="s">
        <v>535</v>
      </c>
      <c r="CM29" s="262" t="s">
        <v>108</v>
      </c>
      <c r="CN29" s="206">
        <f t="shared" si="36"/>
        <v>0</v>
      </c>
      <c r="CO29" s="206">
        <v>0</v>
      </c>
      <c r="CP29" s="206">
        <v>0</v>
      </c>
      <c r="CQ29" s="206">
        <v>0</v>
      </c>
      <c r="CR29" s="206">
        <v>0</v>
      </c>
      <c r="CS29" s="262" t="s">
        <v>535</v>
      </c>
      <c r="CT29" s="262" t="s">
        <v>108</v>
      </c>
      <c r="CU29" s="206">
        <f t="shared" si="37"/>
        <v>0</v>
      </c>
      <c r="CV29" s="206">
        <v>0</v>
      </c>
      <c r="CW29" s="206">
        <v>0</v>
      </c>
      <c r="CX29" s="206">
        <v>0</v>
      </c>
      <c r="CY29" s="206">
        <v>0</v>
      </c>
      <c r="CZ29" s="206">
        <v>0</v>
      </c>
      <c r="DA29" s="262" t="s">
        <v>535</v>
      </c>
      <c r="DB29" s="262" t="s">
        <v>108</v>
      </c>
      <c r="DC29" s="206">
        <f t="shared" si="38"/>
        <v>0</v>
      </c>
      <c r="DD29" s="206">
        <v>0</v>
      </c>
      <c r="DE29" s="206">
        <v>0</v>
      </c>
      <c r="DF29" s="206">
        <v>0</v>
      </c>
      <c r="DG29" s="206">
        <v>0</v>
      </c>
      <c r="DH29" s="206">
        <v>0</v>
      </c>
      <c r="DI29" s="262" t="s">
        <v>2581</v>
      </c>
      <c r="DJ29" s="262" t="s">
        <v>2582</v>
      </c>
      <c r="DK29" s="206">
        <f t="shared" si="39"/>
        <v>0</v>
      </c>
      <c r="DL29" s="206">
        <v>0</v>
      </c>
      <c r="DM29" s="206">
        <v>0</v>
      </c>
      <c r="DN29" s="206">
        <v>0</v>
      </c>
      <c r="DO29" s="206">
        <v>0</v>
      </c>
      <c r="DP29" s="206">
        <v>0</v>
      </c>
      <c r="DQ29" s="262" t="s">
        <v>535</v>
      </c>
      <c r="DR29" s="262" t="s">
        <v>108</v>
      </c>
      <c r="DS29" s="314">
        <f t="shared" si="40"/>
        <v>0</v>
      </c>
      <c r="DT29" s="206">
        <v>0</v>
      </c>
      <c r="DU29" s="206">
        <v>0</v>
      </c>
      <c r="DV29" s="206">
        <v>0</v>
      </c>
      <c r="DW29" s="206">
        <v>0</v>
      </c>
      <c r="DX29" s="262" t="s">
        <v>535</v>
      </c>
      <c r="DY29" s="262" t="s">
        <v>108</v>
      </c>
      <c r="DZ29" s="206">
        <v>0</v>
      </c>
      <c r="EA29" s="206">
        <f>SUM(EB29:EI29)</f>
        <v>0</v>
      </c>
      <c r="EB29" s="206">
        <v>0</v>
      </c>
      <c r="EC29" s="206">
        <v>0</v>
      </c>
      <c r="ED29" s="262" t="s">
        <v>535</v>
      </c>
      <c r="EE29" s="315" t="s">
        <v>108</v>
      </c>
      <c r="EF29" s="206" t="s">
        <v>108</v>
      </c>
      <c r="EG29" s="206" t="s">
        <v>108</v>
      </c>
      <c r="EH29" s="206" t="s">
        <v>108</v>
      </c>
      <c r="EI29" s="206" t="s">
        <v>108</v>
      </c>
      <c r="EJ29" s="206" t="s">
        <v>108</v>
      </c>
      <c r="EK29" s="206" t="s">
        <v>108</v>
      </c>
      <c r="EL29" s="206" t="s">
        <v>108</v>
      </c>
      <c r="EM29" s="206" t="s">
        <v>108</v>
      </c>
      <c r="EN29" s="206" t="s">
        <v>108</v>
      </c>
      <c r="EO29" s="206" t="s">
        <v>108</v>
      </c>
      <c r="EP29" s="206" t="s">
        <v>108</v>
      </c>
      <c r="EQ29" s="206" t="s">
        <v>108</v>
      </c>
      <c r="ER29" s="206" t="s">
        <v>108</v>
      </c>
      <c r="ES29" s="206" t="s">
        <v>108</v>
      </c>
      <c r="ET29" s="206" t="s">
        <v>108</v>
      </c>
      <c r="EU29" s="206" t="s">
        <v>108</v>
      </c>
      <c r="EV29" s="206" t="s">
        <v>108</v>
      </c>
      <c r="EW29" s="206" t="s">
        <v>108</v>
      </c>
    </row>
    <row r="30" spans="1:153" s="318" customFormat="1">
      <c r="A30" s="310" t="s">
        <v>762</v>
      </c>
      <c r="B30" s="311">
        <v>17.19689</v>
      </c>
      <c r="C30" s="262" t="s">
        <v>66</v>
      </c>
      <c r="D30" s="206">
        <v>2020</v>
      </c>
      <c r="E30" s="206" t="s">
        <v>53</v>
      </c>
      <c r="F30" s="206" t="s">
        <v>23</v>
      </c>
      <c r="G30" s="206" t="s">
        <v>23</v>
      </c>
      <c r="H30" s="206" t="s">
        <v>23</v>
      </c>
      <c r="I30" s="206" t="s">
        <v>23</v>
      </c>
      <c r="J30" s="206" t="s">
        <v>3147</v>
      </c>
      <c r="K30" s="206" t="s">
        <v>3147</v>
      </c>
      <c r="L30" s="206" t="s">
        <v>23</v>
      </c>
      <c r="M30" s="206" t="s">
        <v>23</v>
      </c>
      <c r="N30" s="206" t="s">
        <v>23</v>
      </c>
      <c r="O30" s="206" t="s">
        <v>23</v>
      </c>
      <c r="P30" s="262" t="s">
        <v>1691</v>
      </c>
      <c r="Q30" s="262" t="s">
        <v>1378</v>
      </c>
      <c r="R30" s="206" t="s">
        <v>3148</v>
      </c>
      <c r="S30" s="206" t="s">
        <v>3148</v>
      </c>
      <c r="T30" s="206" t="s">
        <v>3148</v>
      </c>
      <c r="U30" s="315" t="s">
        <v>1012</v>
      </c>
      <c r="V30" s="262" t="s">
        <v>108</v>
      </c>
      <c r="W30" s="206" t="s">
        <v>23</v>
      </c>
      <c r="X30" s="206" t="s">
        <v>23</v>
      </c>
      <c r="Y30" s="206" t="s">
        <v>23</v>
      </c>
      <c r="Z30" s="206" t="s">
        <v>23</v>
      </c>
      <c r="AA30" s="206" t="s">
        <v>23</v>
      </c>
      <c r="AB30" s="206" t="s">
        <v>23</v>
      </c>
      <c r="AC30" s="206" t="s">
        <v>3147</v>
      </c>
      <c r="AD30" s="206" t="s">
        <v>3148</v>
      </c>
      <c r="AE30" s="206" t="s">
        <v>3147</v>
      </c>
      <c r="AF30" s="262" t="s">
        <v>1385</v>
      </c>
      <c r="AG30" s="262" t="s">
        <v>1386</v>
      </c>
      <c r="AH30" s="314" t="s">
        <v>3148</v>
      </c>
      <c r="AI30" s="206" t="s">
        <v>3148</v>
      </c>
      <c r="AJ30" s="206" t="s">
        <v>23</v>
      </c>
      <c r="AK30" s="206" t="s">
        <v>23</v>
      </c>
      <c r="AL30" s="206" t="s">
        <v>3148</v>
      </c>
      <c r="AM30" s="262" t="s">
        <v>1392</v>
      </c>
      <c r="AN30" s="262" t="s">
        <v>108</v>
      </c>
      <c r="AO30" s="206" t="s">
        <v>3148</v>
      </c>
      <c r="AP30" s="206" t="s">
        <v>3148</v>
      </c>
      <c r="AQ30" s="206" t="s">
        <v>3148</v>
      </c>
      <c r="AR30" s="262" t="s">
        <v>1718</v>
      </c>
      <c r="AS30" s="262" t="s">
        <v>1397</v>
      </c>
      <c r="AT30" s="206" t="s">
        <v>3148</v>
      </c>
      <c r="AU30" s="206" t="s">
        <v>23</v>
      </c>
      <c r="AV30" s="206" t="s">
        <v>3148</v>
      </c>
      <c r="AW30" s="206" t="s">
        <v>3148</v>
      </c>
      <c r="AX30" s="206" t="s">
        <v>23</v>
      </c>
      <c r="AY30" s="262" t="s">
        <v>1730</v>
      </c>
      <c r="AZ30" s="262" t="s">
        <v>1397</v>
      </c>
      <c r="BA30" s="206" t="str">
        <f t="shared" si="1"/>
        <v>n/a</v>
      </c>
      <c r="BB30" s="206" t="s">
        <v>23</v>
      </c>
      <c r="BC30" s="206" t="s">
        <v>23</v>
      </c>
      <c r="BD30" s="206" t="s">
        <v>23</v>
      </c>
      <c r="BE30" s="206" t="s">
        <v>3148</v>
      </c>
      <c r="BF30" s="206" t="s">
        <v>3148</v>
      </c>
      <c r="BG30" s="206" t="s">
        <v>23</v>
      </c>
      <c r="BH30" s="206" t="s">
        <v>23</v>
      </c>
      <c r="BI30" s="262" t="s">
        <v>535</v>
      </c>
      <c r="BJ30" s="262" t="s">
        <v>108</v>
      </c>
      <c r="BK30" s="321" t="s">
        <v>23</v>
      </c>
      <c r="BL30" s="206" t="s">
        <v>23</v>
      </c>
      <c r="BM30" s="206" t="s">
        <v>23</v>
      </c>
      <c r="BN30" s="206" t="s">
        <v>23</v>
      </c>
      <c r="BO30" s="206" t="s">
        <v>23</v>
      </c>
      <c r="BP30" s="206" t="s">
        <v>23</v>
      </c>
      <c r="BQ30" s="206" t="s">
        <v>3147</v>
      </c>
      <c r="BR30" s="206" t="s">
        <v>3095</v>
      </c>
      <c r="BS30" s="206" t="s">
        <v>3147</v>
      </c>
      <c r="BT30" s="262" t="s">
        <v>1408</v>
      </c>
      <c r="BU30" s="262" t="s">
        <v>1409</v>
      </c>
      <c r="BV30" s="321" t="s">
        <v>23</v>
      </c>
      <c r="BW30" s="206" t="s">
        <v>23</v>
      </c>
      <c r="BX30" s="206" t="s">
        <v>23</v>
      </c>
      <c r="BY30" s="206" t="s">
        <v>23</v>
      </c>
      <c r="BZ30" s="206" t="s">
        <v>23</v>
      </c>
      <c r="CA30" s="321" t="s">
        <v>23</v>
      </c>
      <c r="CB30" s="206" t="s">
        <v>23</v>
      </c>
      <c r="CC30" s="206" t="s">
        <v>23</v>
      </c>
      <c r="CD30" s="206" t="s">
        <v>23</v>
      </c>
      <c r="CE30" s="206" t="s">
        <v>23</v>
      </c>
      <c r="CF30" s="321" t="s">
        <v>23</v>
      </c>
      <c r="CG30" s="321" t="s">
        <v>23</v>
      </c>
      <c r="CH30" s="206" t="s">
        <v>23</v>
      </c>
      <c r="CI30" s="206" t="s">
        <v>23</v>
      </c>
      <c r="CJ30" s="206" t="s">
        <v>23</v>
      </c>
      <c r="CK30" s="206" t="s">
        <v>23</v>
      </c>
      <c r="CL30" s="206" t="s">
        <v>23</v>
      </c>
      <c r="CM30" s="206" t="s">
        <v>23</v>
      </c>
      <c r="CN30" s="206" t="s">
        <v>3148</v>
      </c>
      <c r="CO30" s="206" t="s">
        <v>3148</v>
      </c>
      <c r="CP30" s="206" t="s">
        <v>23</v>
      </c>
      <c r="CQ30" s="206" t="s">
        <v>23</v>
      </c>
      <c r="CR30" s="206" t="s">
        <v>3148</v>
      </c>
      <c r="CS30" s="262" t="s">
        <v>1416</v>
      </c>
      <c r="CT30" s="262" t="s">
        <v>108</v>
      </c>
      <c r="CU30" s="206" t="s">
        <v>3147</v>
      </c>
      <c r="CV30" s="206" t="s">
        <v>3147</v>
      </c>
      <c r="CW30" s="206" t="s">
        <v>23</v>
      </c>
      <c r="CX30" s="206" t="s">
        <v>23</v>
      </c>
      <c r="CY30" s="206" t="s">
        <v>3148</v>
      </c>
      <c r="CZ30" s="206" t="s">
        <v>23</v>
      </c>
      <c r="DA30" s="262" t="s">
        <v>1594</v>
      </c>
      <c r="DB30" s="262" t="s">
        <v>2785</v>
      </c>
      <c r="DC30" s="321" t="s">
        <v>23</v>
      </c>
      <c r="DD30" s="206" t="s">
        <v>23</v>
      </c>
      <c r="DE30" s="206" t="s">
        <v>23</v>
      </c>
      <c r="DF30" s="206" t="s">
        <v>23</v>
      </c>
      <c r="DG30" s="206" t="s">
        <v>23</v>
      </c>
      <c r="DH30" s="206" t="s">
        <v>23</v>
      </c>
      <c r="DI30" s="206" t="s">
        <v>23</v>
      </c>
      <c r="DJ30" s="206" t="s">
        <v>23</v>
      </c>
      <c r="DK30" s="321" t="s">
        <v>23</v>
      </c>
      <c r="DL30" s="206" t="s">
        <v>23</v>
      </c>
      <c r="DM30" s="206" t="s">
        <v>23</v>
      </c>
      <c r="DN30" s="206" t="s">
        <v>23</v>
      </c>
      <c r="DO30" s="206" t="s">
        <v>23</v>
      </c>
      <c r="DP30" s="206" t="s">
        <v>23</v>
      </c>
      <c r="DQ30" s="206" t="s">
        <v>23</v>
      </c>
      <c r="DR30" s="206" t="s">
        <v>23</v>
      </c>
      <c r="DS30" s="321" t="s">
        <v>23</v>
      </c>
      <c r="DT30" s="206" t="s">
        <v>23</v>
      </c>
      <c r="DU30" s="206" t="s">
        <v>23</v>
      </c>
      <c r="DV30" s="206" t="s">
        <v>23</v>
      </c>
      <c r="DW30" s="206" t="s">
        <v>23</v>
      </c>
      <c r="DX30" s="206" t="s">
        <v>23</v>
      </c>
      <c r="DY30" s="206" t="s">
        <v>23</v>
      </c>
      <c r="DZ30" s="206">
        <v>0</v>
      </c>
      <c r="EA30" s="314" t="s">
        <v>3148</v>
      </c>
      <c r="EB30" s="206" t="s">
        <v>3148</v>
      </c>
      <c r="EC30" s="206" t="s">
        <v>3148</v>
      </c>
      <c r="ED30" s="320" t="s">
        <v>3073</v>
      </c>
      <c r="EE30" s="315" t="s">
        <v>1428</v>
      </c>
      <c r="EF30" s="206" t="s">
        <v>108</v>
      </c>
      <c r="EG30" s="206" t="s">
        <v>108</v>
      </c>
      <c r="EH30" s="206" t="s">
        <v>108</v>
      </c>
      <c r="EI30" s="206" t="s">
        <v>108</v>
      </c>
      <c r="EJ30" s="206" t="s">
        <v>108</v>
      </c>
      <c r="EK30" s="206" t="s">
        <v>108</v>
      </c>
      <c r="EL30" s="206" t="s">
        <v>108</v>
      </c>
      <c r="EM30" s="206" t="s">
        <v>108</v>
      </c>
      <c r="EN30" s="206" t="s">
        <v>108</v>
      </c>
      <c r="EO30" s="206" t="s">
        <v>108</v>
      </c>
      <c r="EP30" s="206" t="s">
        <v>108</v>
      </c>
      <c r="EQ30" s="206" t="s">
        <v>108</v>
      </c>
      <c r="ER30" s="206" t="s">
        <v>108</v>
      </c>
      <c r="ES30" s="206" t="s">
        <v>108</v>
      </c>
      <c r="ET30" s="206" t="s">
        <v>108</v>
      </c>
      <c r="EU30" s="206" t="s">
        <v>108</v>
      </c>
      <c r="EV30" s="206" t="s">
        <v>108</v>
      </c>
      <c r="EW30" s="206" t="s">
        <v>108</v>
      </c>
    </row>
    <row r="31" spans="1:153" s="318" customFormat="1">
      <c r="A31" s="310" t="s">
        <v>157</v>
      </c>
      <c r="B31" s="311">
        <v>24.401799999999998</v>
      </c>
      <c r="C31" s="262" t="s">
        <v>68</v>
      </c>
      <c r="D31" s="206">
        <v>2018</v>
      </c>
      <c r="E31" s="314" t="s">
        <v>52</v>
      </c>
      <c r="F31" s="206">
        <f>G31</f>
        <v>100</v>
      </c>
      <c r="G31" s="206">
        <v>100</v>
      </c>
      <c r="H31" s="315" t="s">
        <v>541</v>
      </c>
      <c r="I31" s="315" t="s">
        <v>2282</v>
      </c>
      <c r="J31" s="206">
        <f>SUM(K31:O31)</f>
        <v>70</v>
      </c>
      <c r="K31" s="206">
        <v>10</v>
      </c>
      <c r="L31" s="206">
        <v>20</v>
      </c>
      <c r="M31" s="206">
        <v>20</v>
      </c>
      <c r="N31" s="206">
        <v>0</v>
      </c>
      <c r="O31" s="206">
        <v>20</v>
      </c>
      <c r="P31" s="315" t="s">
        <v>544</v>
      </c>
      <c r="Q31" s="315" t="s">
        <v>3060</v>
      </c>
      <c r="R31" s="206">
        <f>SUM(S31:T31)</f>
        <v>0</v>
      </c>
      <c r="S31" s="206">
        <v>0</v>
      </c>
      <c r="T31" s="206">
        <v>0</v>
      </c>
      <c r="U31" s="315" t="s">
        <v>2304</v>
      </c>
      <c r="V31" s="315" t="s">
        <v>546</v>
      </c>
      <c r="W31" s="206">
        <f>SUM(X31:Z31)</f>
        <v>0</v>
      </c>
      <c r="X31" s="206">
        <v>0</v>
      </c>
      <c r="Y31" s="206">
        <v>0</v>
      </c>
      <c r="Z31" s="206">
        <v>0</v>
      </c>
      <c r="AA31" s="315" t="s">
        <v>2318</v>
      </c>
      <c r="AB31" s="319" t="s">
        <v>547</v>
      </c>
      <c r="AC31" s="206">
        <f>SUM(AD31:AE31)</f>
        <v>0</v>
      </c>
      <c r="AD31" s="206">
        <v>0</v>
      </c>
      <c r="AE31" s="206">
        <v>0</v>
      </c>
      <c r="AF31" s="315" t="s">
        <v>2906</v>
      </c>
      <c r="AG31" s="315" t="s">
        <v>548</v>
      </c>
      <c r="AH31" s="314">
        <f>SUM(AI31:AL31)</f>
        <v>50</v>
      </c>
      <c r="AI31" s="206">
        <v>0</v>
      </c>
      <c r="AJ31" s="206">
        <v>25</v>
      </c>
      <c r="AK31" s="206">
        <v>25</v>
      </c>
      <c r="AL31" s="206">
        <v>0</v>
      </c>
      <c r="AM31" s="315" t="s">
        <v>3061</v>
      </c>
      <c r="AN31" s="315" t="s">
        <v>549</v>
      </c>
      <c r="AO31" s="206">
        <f>SUM(AP31:AQ31)</f>
        <v>0</v>
      </c>
      <c r="AP31" s="206">
        <v>0</v>
      </c>
      <c r="AQ31" s="206">
        <v>0</v>
      </c>
      <c r="AR31" s="315" t="s">
        <v>1719</v>
      </c>
      <c r="AS31" s="315" t="s">
        <v>550</v>
      </c>
      <c r="AT31" s="206">
        <f>SUM(AU31:AX31)</f>
        <v>12.5</v>
      </c>
      <c r="AU31" s="206">
        <v>12.5</v>
      </c>
      <c r="AV31" s="206">
        <v>0</v>
      </c>
      <c r="AW31" s="206">
        <v>0</v>
      </c>
      <c r="AX31" s="206">
        <v>0</v>
      </c>
      <c r="AY31" s="315" t="s">
        <v>2699</v>
      </c>
      <c r="AZ31" s="315" t="s">
        <v>2691</v>
      </c>
      <c r="BA31" s="206">
        <f t="shared" si="1"/>
        <v>0</v>
      </c>
      <c r="BB31" s="206">
        <v>0</v>
      </c>
      <c r="BC31" s="315" t="s">
        <v>552</v>
      </c>
      <c r="BD31" s="315" t="s">
        <v>553</v>
      </c>
      <c r="BE31" s="206">
        <f>SUM(BF31:BH31)</f>
        <v>0</v>
      </c>
      <c r="BF31" s="206">
        <v>0</v>
      </c>
      <c r="BG31" s="206">
        <v>0</v>
      </c>
      <c r="BH31" s="206">
        <v>0</v>
      </c>
      <c r="BI31" s="315" t="s">
        <v>554</v>
      </c>
      <c r="BJ31" s="315" t="s">
        <v>555</v>
      </c>
      <c r="BK31" s="206">
        <f>SUM(BL31:BN31)</f>
        <v>0</v>
      </c>
      <c r="BL31" s="206">
        <v>0</v>
      </c>
      <c r="BM31" s="206">
        <v>0</v>
      </c>
      <c r="BN31" s="206">
        <v>0</v>
      </c>
      <c r="BO31" s="315" t="s">
        <v>554</v>
      </c>
      <c r="BP31" s="315" t="s">
        <v>556</v>
      </c>
      <c r="BQ31" s="206">
        <f>SUM(BR31:BS31)</f>
        <v>25</v>
      </c>
      <c r="BR31" s="206">
        <v>25</v>
      </c>
      <c r="BS31" s="206">
        <v>0</v>
      </c>
      <c r="BT31" s="315" t="s">
        <v>2490</v>
      </c>
      <c r="BU31" s="315" t="s">
        <v>557</v>
      </c>
      <c r="BV31" s="206">
        <f>SUM(BW31:BX31)</f>
        <v>0</v>
      </c>
      <c r="BW31" s="206">
        <v>0</v>
      </c>
      <c r="BX31" s="206">
        <v>0</v>
      </c>
      <c r="BY31" s="315" t="s">
        <v>558</v>
      </c>
      <c r="BZ31" s="315" t="s">
        <v>559</v>
      </c>
      <c r="CA31" s="206">
        <f>SUM(CB31:CD31)</f>
        <v>15</v>
      </c>
      <c r="CB31" s="206">
        <v>0</v>
      </c>
      <c r="CC31" s="206">
        <v>15</v>
      </c>
      <c r="CD31" s="206">
        <v>0</v>
      </c>
      <c r="CE31" s="315" t="s">
        <v>1761</v>
      </c>
      <c r="CF31" s="315" t="s">
        <v>560</v>
      </c>
      <c r="CG31" s="206">
        <f>SUM(CH31:CK31)</f>
        <v>0</v>
      </c>
      <c r="CH31" s="206">
        <v>0</v>
      </c>
      <c r="CI31" s="206">
        <v>0</v>
      </c>
      <c r="CJ31" s="206">
        <v>0</v>
      </c>
      <c r="CK31" s="206">
        <v>0</v>
      </c>
      <c r="CL31" s="315" t="s">
        <v>751</v>
      </c>
      <c r="CM31" s="315" t="s">
        <v>562</v>
      </c>
      <c r="CN31" s="206">
        <f>SUM(CO31:CR31)</f>
        <v>0</v>
      </c>
      <c r="CO31" s="206">
        <v>0</v>
      </c>
      <c r="CP31" s="206">
        <v>0</v>
      </c>
      <c r="CQ31" s="206">
        <v>0</v>
      </c>
      <c r="CR31" s="206">
        <v>0</v>
      </c>
      <c r="CS31" s="315" t="s">
        <v>561</v>
      </c>
      <c r="CT31" s="315" t="s">
        <v>562</v>
      </c>
      <c r="CU31" s="206">
        <f>SUM(CV31:CZ31)</f>
        <v>0</v>
      </c>
      <c r="CV31" s="206">
        <v>0</v>
      </c>
      <c r="CW31" s="206">
        <v>0</v>
      </c>
      <c r="CX31" s="206">
        <v>0</v>
      </c>
      <c r="CY31" s="206">
        <v>0</v>
      </c>
      <c r="CZ31" s="206">
        <v>0</v>
      </c>
      <c r="DA31" s="315" t="s">
        <v>2907</v>
      </c>
      <c r="DB31" s="315" t="s">
        <v>564</v>
      </c>
      <c r="DC31" s="206">
        <f>SUM(DD31:DH31)</f>
        <v>0</v>
      </c>
      <c r="DD31" s="206">
        <v>0</v>
      </c>
      <c r="DE31" s="206">
        <v>0</v>
      </c>
      <c r="DF31" s="206">
        <v>0</v>
      </c>
      <c r="DG31" s="206">
        <v>0</v>
      </c>
      <c r="DH31" s="206">
        <v>0</v>
      </c>
      <c r="DI31" s="315" t="s">
        <v>1792</v>
      </c>
      <c r="DJ31" s="315" t="s">
        <v>2583</v>
      </c>
      <c r="DK31" s="206">
        <f>SUM(DL31:DP31)</f>
        <v>0</v>
      </c>
      <c r="DL31" s="206">
        <v>0</v>
      </c>
      <c r="DM31" s="206">
        <v>0</v>
      </c>
      <c r="DN31" s="206">
        <v>0</v>
      </c>
      <c r="DO31" s="206">
        <v>0</v>
      </c>
      <c r="DP31" s="206">
        <v>0</v>
      </c>
      <c r="DQ31" s="315" t="s">
        <v>747</v>
      </c>
      <c r="DR31" s="315" t="s">
        <v>565</v>
      </c>
      <c r="DS31" s="314">
        <f>SUM(DT31:DW31)</f>
        <v>0</v>
      </c>
      <c r="DT31" s="206">
        <v>0</v>
      </c>
      <c r="DU31" s="206">
        <v>0</v>
      </c>
      <c r="DV31" s="206">
        <v>0</v>
      </c>
      <c r="DW31" s="206">
        <v>0</v>
      </c>
      <c r="DX31" s="315" t="s">
        <v>1821</v>
      </c>
      <c r="DY31" s="315" t="s">
        <v>1822</v>
      </c>
      <c r="DZ31" s="206">
        <v>0</v>
      </c>
      <c r="EA31" s="206">
        <f>SUM(EB31:EI31)</f>
        <v>0</v>
      </c>
      <c r="EB31" s="206">
        <v>0</v>
      </c>
      <c r="EC31" s="206">
        <v>0</v>
      </c>
      <c r="ED31" s="315" t="s">
        <v>535</v>
      </c>
      <c r="EE31" s="315" t="s">
        <v>566</v>
      </c>
      <c r="EF31" s="206" t="s">
        <v>108</v>
      </c>
      <c r="EG31" s="206" t="s">
        <v>108</v>
      </c>
      <c r="EH31" s="206" t="s">
        <v>108</v>
      </c>
      <c r="EI31" s="206" t="s">
        <v>108</v>
      </c>
      <c r="EJ31" s="206" t="s">
        <v>108</v>
      </c>
      <c r="EK31" s="206" t="s">
        <v>108</v>
      </c>
      <c r="EL31" s="206" t="s">
        <v>108</v>
      </c>
      <c r="EM31" s="206" t="s">
        <v>108</v>
      </c>
      <c r="EN31" s="206" t="s">
        <v>108</v>
      </c>
      <c r="EO31" s="206" t="s">
        <v>108</v>
      </c>
      <c r="EP31" s="206" t="s">
        <v>108</v>
      </c>
      <c r="EQ31" s="206" t="s">
        <v>108</v>
      </c>
      <c r="ER31" s="206" t="s">
        <v>108</v>
      </c>
      <c r="ES31" s="206" t="s">
        <v>108</v>
      </c>
      <c r="ET31" s="206" t="s">
        <v>108</v>
      </c>
      <c r="EU31" s="206" t="s">
        <v>108</v>
      </c>
      <c r="EV31" s="206" t="s">
        <v>108</v>
      </c>
      <c r="EW31" s="206" t="s">
        <v>108</v>
      </c>
    </row>
    <row r="32" spans="1:153" s="317" customFormat="1">
      <c r="A32" s="310" t="s">
        <v>158</v>
      </c>
      <c r="B32" s="311">
        <v>31.208659999999998</v>
      </c>
      <c r="C32" s="262" t="s">
        <v>66</v>
      </c>
      <c r="D32" s="206">
        <v>2018</v>
      </c>
      <c r="E32" s="314" t="s">
        <v>52</v>
      </c>
      <c r="F32" s="206">
        <f>G32</f>
        <v>100</v>
      </c>
      <c r="G32" s="206">
        <v>100</v>
      </c>
      <c r="H32" s="262" t="s">
        <v>1008</v>
      </c>
      <c r="I32" s="262" t="s">
        <v>1009</v>
      </c>
      <c r="J32" s="206">
        <f>SUM(K32:O32)</f>
        <v>60</v>
      </c>
      <c r="K32" s="206">
        <v>10</v>
      </c>
      <c r="L32" s="206">
        <v>20</v>
      </c>
      <c r="M32" s="206">
        <v>20</v>
      </c>
      <c r="N32" s="206">
        <v>0</v>
      </c>
      <c r="O32" s="206">
        <v>10</v>
      </c>
      <c r="P32" s="262" t="s">
        <v>3040</v>
      </c>
      <c r="Q32" s="262" t="s">
        <v>2043</v>
      </c>
      <c r="R32" s="206">
        <f>SUM(S32:T32)</f>
        <v>0</v>
      </c>
      <c r="S32" s="206">
        <v>0</v>
      </c>
      <c r="T32" s="206">
        <v>0</v>
      </c>
      <c r="U32" s="262" t="s">
        <v>3041</v>
      </c>
      <c r="V32" s="262" t="s">
        <v>1014</v>
      </c>
      <c r="W32" s="206">
        <f>SUM(X32:Z32)</f>
        <v>30</v>
      </c>
      <c r="X32" s="206">
        <v>30</v>
      </c>
      <c r="Y32" s="206">
        <v>0</v>
      </c>
      <c r="Z32" s="206">
        <v>0</v>
      </c>
      <c r="AA32" s="262" t="s">
        <v>1695</v>
      </c>
      <c r="AB32" s="262" t="s">
        <v>1017</v>
      </c>
      <c r="AC32" s="206">
        <f>SUM(AD32:AE32)</f>
        <v>25</v>
      </c>
      <c r="AD32" s="206">
        <v>0</v>
      </c>
      <c r="AE32" s="206">
        <v>25</v>
      </c>
      <c r="AF32" s="262" t="s">
        <v>2514</v>
      </c>
      <c r="AG32" s="262" t="s">
        <v>2072</v>
      </c>
      <c r="AH32" s="314">
        <f>SUM(AI32:AL32)</f>
        <v>37.5</v>
      </c>
      <c r="AI32" s="206">
        <v>0</v>
      </c>
      <c r="AJ32" s="206">
        <v>25</v>
      </c>
      <c r="AK32" s="206">
        <v>12.5</v>
      </c>
      <c r="AL32" s="206">
        <v>0</v>
      </c>
      <c r="AM32" s="262" t="s">
        <v>2515</v>
      </c>
      <c r="AN32" s="262" t="s">
        <v>1026</v>
      </c>
      <c r="AO32" s="206">
        <f>SUM(AP32:AQ32)</f>
        <v>0</v>
      </c>
      <c r="AP32" s="206">
        <v>0</v>
      </c>
      <c r="AQ32" s="206">
        <v>0</v>
      </c>
      <c r="AR32" s="262" t="s">
        <v>740</v>
      </c>
      <c r="AS32" s="262" t="s">
        <v>1028</v>
      </c>
      <c r="AT32" s="206">
        <f>SUM(AU32:AX32)</f>
        <v>12.5</v>
      </c>
      <c r="AU32" s="206">
        <v>12.5</v>
      </c>
      <c r="AV32" s="206">
        <v>0</v>
      </c>
      <c r="AW32" s="206">
        <v>0</v>
      </c>
      <c r="AX32" s="206">
        <v>0</v>
      </c>
      <c r="AY32" s="262" t="s">
        <v>2341</v>
      </c>
      <c r="AZ32" s="262" t="s">
        <v>2342</v>
      </c>
      <c r="BA32" s="206">
        <f t="shared" si="1"/>
        <v>50</v>
      </c>
      <c r="BB32" s="206">
        <v>50</v>
      </c>
      <c r="BC32" s="262" t="s">
        <v>1771</v>
      </c>
      <c r="BD32" s="262" t="s">
        <v>1032</v>
      </c>
      <c r="BE32" s="206">
        <f>SUM(BF32:BH32)</f>
        <v>0</v>
      </c>
      <c r="BF32" s="206">
        <v>0</v>
      </c>
      <c r="BG32" s="206">
        <v>0</v>
      </c>
      <c r="BH32" s="206">
        <v>0</v>
      </c>
      <c r="BI32" s="262" t="s">
        <v>1035</v>
      </c>
      <c r="BJ32" s="262" t="s">
        <v>1036</v>
      </c>
      <c r="BK32" s="206">
        <f>SUM(BL32:BN32)</f>
        <v>0</v>
      </c>
      <c r="BL32" s="206">
        <v>0</v>
      </c>
      <c r="BM32" s="206">
        <v>0</v>
      </c>
      <c r="BN32" s="206">
        <v>0</v>
      </c>
      <c r="BO32" s="262" t="s">
        <v>727</v>
      </c>
      <c r="BP32" s="262" t="s">
        <v>1036</v>
      </c>
      <c r="BQ32" s="206">
        <f>SUM(BR32:BS32)</f>
        <v>75</v>
      </c>
      <c r="BR32" s="206">
        <v>50</v>
      </c>
      <c r="BS32" s="206">
        <v>25</v>
      </c>
      <c r="BT32" s="262" t="s">
        <v>1043</v>
      </c>
      <c r="BU32" s="262" t="s">
        <v>1044</v>
      </c>
      <c r="BV32" s="206">
        <f>SUM(BW32:BX32)</f>
        <v>0</v>
      </c>
      <c r="BW32" s="206">
        <v>0</v>
      </c>
      <c r="BX32" s="206">
        <v>0</v>
      </c>
      <c r="BY32" s="262" t="s">
        <v>1755</v>
      </c>
      <c r="BZ32" s="262" t="s">
        <v>1047</v>
      </c>
      <c r="CA32" s="206">
        <f>SUM(CB32:CD32)</f>
        <v>30</v>
      </c>
      <c r="CB32" s="206">
        <v>15</v>
      </c>
      <c r="CC32" s="206">
        <v>15</v>
      </c>
      <c r="CD32" s="206">
        <v>0</v>
      </c>
      <c r="CE32" s="262" t="s">
        <v>1762</v>
      </c>
      <c r="CF32" s="262" t="s">
        <v>1050</v>
      </c>
      <c r="CG32" s="206">
        <f>SUM(CH32:CK32)</f>
        <v>12.5</v>
      </c>
      <c r="CH32" s="206">
        <v>12.5</v>
      </c>
      <c r="CI32" s="206">
        <v>0</v>
      </c>
      <c r="CJ32" s="206">
        <v>0</v>
      </c>
      <c r="CK32" s="206">
        <v>0</v>
      </c>
      <c r="CL32" s="262" t="s">
        <v>2464</v>
      </c>
      <c r="CM32" s="262" t="s">
        <v>2365</v>
      </c>
      <c r="CN32" s="206">
        <f>SUM(CO32:CR32)</f>
        <v>0</v>
      </c>
      <c r="CO32" s="206">
        <v>0</v>
      </c>
      <c r="CP32" s="206">
        <v>0</v>
      </c>
      <c r="CQ32" s="206">
        <v>0</v>
      </c>
      <c r="CR32" s="206">
        <v>0</v>
      </c>
      <c r="CS32" s="262" t="s">
        <v>717</v>
      </c>
      <c r="CT32" s="262" t="s">
        <v>1053</v>
      </c>
      <c r="CU32" s="206">
        <f>SUM(CV32:CZ32)</f>
        <v>0</v>
      </c>
      <c r="CV32" s="206">
        <v>0</v>
      </c>
      <c r="CW32" s="206">
        <v>0</v>
      </c>
      <c r="CX32" s="206">
        <v>0</v>
      </c>
      <c r="CY32" s="206">
        <v>0</v>
      </c>
      <c r="CZ32" s="206">
        <v>0</v>
      </c>
      <c r="DA32" s="262" t="s">
        <v>2819</v>
      </c>
      <c r="DB32" s="262" t="s">
        <v>2156</v>
      </c>
      <c r="DC32" s="206">
        <f>SUM(DD32:DH32)</f>
        <v>10</v>
      </c>
      <c r="DD32" s="206">
        <v>10</v>
      </c>
      <c r="DE32" s="206">
        <v>0</v>
      </c>
      <c r="DF32" s="206">
        <v>0</v>
      </c>
      <c r="DG32" s="206">
        <v>0</v>
      </c>
      <c r="DH32" s="206">
        <v>0</v>
      </c>
      <c r="DI32" s="262" t="s">
        <v>1793</v>
      </c>
      <c r="DJ32" s="262" t="s">
        <v>2584</v>
      </c>
      <c r="DK32" s="206">
        <f>SUM(DL32:DP32)</f>
        <v>20</v>
      </c>
      <c r="DL32" s="206">
        <v>0</v>
      </c>
      <c r="DM32" s="206">
        <v>0</v>
      </c>
      <c r="DN32" s="206">
        <v>0</v>
      </c>
      <c r="DO32" s="206">
        <v>20</v>
      </c>
      <c r="DP32" s="206">
        <v>0</v>
      </c>
      <c r="DQ32" s="262" t="s">
        <v>1805</v>
      </c>
      <c r="DR32" s="262" t="s">
        <v>1062</v>
      </c>
      <c r="DS32" s="314">
        <f>SUM(DT32:DW32)</f>
        <v>12.5</v>
      </c>
      <c r="DT32" s="206">
        <v>12.5</v>
      </c>
      <c r="DU32" s="206">
        <v>0</v>
      </c>
      <c r="DV32" s="206">
        <v>0</v>
      </c>
      <c r="DW32" s="206">
        <v>0</v>
      </c>
      <c r="DX32" s="262" t="s">
        <v>2666</v>
      </c>
      <c r="DY32" s="262" t="s">
        <v>1064</v>
      </c>
      <c r="DZ32" s="206">
        <v>0</v>
      </c>
      <c r="EA32" s="206">
        <f>SUM(EB32:EI32)</f>
        <v>0</v>
      </c>
      <c r="EB32" s="206">
        <v>0</v>
      </c>
      <c r="EC32" s="206">
        <v>0</v>
      </c>
      <c r="ED32" s="262" t="s">
        <v>1623</v>
      </c>
      <c r="EE32" s="315" t="s">
        <v>1622</v>
      </c>
      <c r="EF32" s="206" t="s">
        <v>108</v>
      </c>
      <c r="EG32" s="206" t="s">
        <v>108</v>
      </c>
      <c r="EH32" s="206" t="s">
        <v>108</v>
      </c>
      <c r="EI32" s="206" t="s">
        <v>108</v>
      </c>
      <c r="EJ32" s="206" t="s">
        <v>108</v>
      </c>
      <c r="EK32" s="206" t="s">
        <v>108</v>
      </c>
      <c r="EL32" s="206" t="s">
        <v>108</v>
      </c>
      <c r="EM32" s="206" t="s">
        <v>108</v>
      </c>
      <c r="EN32" s="206" t="s">
        <v>108</v>
      </c>
      <c r="EO32" s="206" t="s">
        <v>108</v>
      </c>
      <c r="EP32" s="206" t="s">
        <v>108</v>
      </c>
      <c r="EQ32" s="206" t="s">
        <v>108</v>
      </c>
      <c r="ER32" s="206" t="s">
        <v>108</v>
      </c>
      <c r="ES32" s="206" t="s">
        <v>108</v>
      </c>
      <c r="ET32" s="206" t="s">
        <v>108</v>
      </c>
      <c r="EU32" s="206" t="s">
        <v>108</v>
      </c>
      <c r="EV32" s="206" t="s">
        <v>108</v>
      </c>
      <c r="EW32" s="206" t="s">
        <v>108</v>
      </c>
    </row>
    <row r="33" spans="1:153" s="318" customFormat="1">
      <c r="A33" s="310" t="s">
        <v>159</v>
      </c>
      <c r="B33" s="311">
        <v>18.419150000000002</v>
      </c>
      <c r="C33" s="262" t="s">
        <v>70</v>
      </c>
      <c r="D33" s="206">
        <v>2018</v>
      </c>
      <c r="E33" s="314" t="s">
        <v>52</v>
      </c>
      <c r="F33" s="206">
        <f>G33</f>
        <v>100</v>
      </c>
      <c r="G33" s="206">
        <v>100</v>
      </c>
      <c r="H33" s="262" t="s">
        <v>2789</v>
      </c>
      <c r="I33" s="262" t="s">
        <v>607</v>
      </c>
      <c r="J33" s="206">
        <f>SUM(K33:O33)</f>
        <v>0</v>
      </c>
      <c r="K33" s="206">
        <v>0</v>
      </c>
      <c r="L33" s="206">
        <v>0</v>
      </c>
      <c r="M33" s="206">
        <v>0</v>
      </c>
      <c r="N33" s="206">
        <v>0</v>
      </c>
      <c r="O33" s="206">
        <v>0</v>
      </c>
      <c r="P33" s="262" t="s">
        <v>2287</v>
      </c>
      <c r="Q33" s="262" t="s">
        <v>611</v>
      </c>
      <c r="R33" s="206">
        <f>SUM(S33:T33)</f>
        <v>0</v>
      </c>
      <c r="S33" s="206">
        <v>0</v>
      </c>
      <c r="T33" s="206">
        <v>0</v>
      </c>
      <c r="U33" s="262" t="s">
        <v>1575</v>
      </c>
      <c r="V33" s="262" t="s">
        <v>617</v>
      </c>
      <c r="W33" s="206">
        <f>SUM(X33:Z33)</f>
        <v>0</v>
      </c>
      <c r="X33" s="206">
        <v>0</v>
      </c>
      <c r="Y33" s="206">
        <v>0</v>
      </c>
      <c r="Z33" s="206">
        <v>0</v>
      </c>
      <c r="AA33" s="262" t="s">
        <v>625</v>
      </c>
      <c r="AB33" s="262" t="s">
        <v>626</v>
      </c>
      <c r="AC33" s="206">
        <f>SUM(AD33:AE33)</f>
        <v>0</v>
      </c>
      <c r="AD33" s="206">
        <v>0</v>
      </c>
      <c r="AE33" s="206">
        <v>0</v>
      </c>
      <c r="AF33" s="262" t="s">
        <v>535</v>
      </c>
      <c r="AG33" s="262" t="s">
        <v>108</v>
      </c>
      <c r="AH33" s="314">
        <f>SUM(AI33:AL33)</f>
        <v>0</v>
      </c>
      <c r="AI33" s="206">
        <v>0</v>
      </c>
      <c r="AJ33" s="206">
        <v>0</v>
      </c>
      <c r="AK33" s="206">
        <v>0</v>
      </c>
      <c r="AL33" s="206">
        <v>0</v>
      </c>
      <c r="AM33" s="262" t="s">
        <v>632</v>
      </c>
      <c r="AN33" s="262" t="s">
        <v>633</v>
      </c>
      <c r="AO33" s="206">
        <f>SUM(AP33:AQ33)</f>
        <v>0</v>
      </c>
      <c r="AP33" s="206">
        <v>0</v>
      </c>
      <c r="AQ33" s="206">
        <v>0</v>
      </c>
      <c r="AR33" s="262" t="s">
        <v>640</v>
      </c>
      <c r="AS33" s="262" t="s">
        <v>108</v>
      </c>
      <c r="AT33" s="206">
        <f>SUM(AU33:AX33)</f>
        <v>0</v>
      </c>
      <c r="AU33" s="206">
        <v>0</v>
      </c>
      <c r="AV33" s="206">
        <v>0</v>
      </c>
      <c r="AW33" s="206">
        <v>0</v>
      </c>
      <c r="AX33" s="206">
        <v>0</v>
      </c>
      <c r="AY33" s="262" t="s">
        <v>641</v>
      </c>
      <c r="AZ33" s="262" t="s">
        <v>633</v>
      </c>
      <c r="BA33" s="206">
        <f t="shared" si="1"/>
        <v>0</v>
      </c>
      <c r="BB33" s="206">
        <v>0</v>
      </c>
      <c r="BC33" s="262" t="s">
        <v>645</v>
      </c>
      <c r="BD33" s="262" t="s">
        <v>646</v>
      </c>
      <c r="BE33" s="206">
        <f>SUM(BF33:BH33)</f>
        <v>0</v>
      </c>
      <c r="BF33" s="206">
        <v>0</v>
      </c>
      <c r="BG33" s="206">
        <v>0</v>
      </c>
      <c r="BH33" s="206">
        <v>0</v>
      </c>
      <c r="BI33" s="262" t="s">
        <v>648</v>
      </c>
      <c r="BJ33" s="262" t="s">
        <v>646</v>
      </c>
      <c r="BK33" s="206">
        <f>SUM(BL33:BN33)</f>
        <v>0</v>
      </c>
      <c r="BL33" s="206">
        <v>0</v>
      </c>
      <c r="BM33" s="206">
        <v>0</v>
      </c>
      <c r="BN33" s="206">
        <v>0</v>
      </c>
      <c r="BO33" s="262" t="s">
        <v>535</v>
      </c>
      <c r="BP33" s="262" t="s">
        <v>108</v>
      </c>
      <c r="BQ33" s="206">
        <f>SUM(BR33:BS33)</f>
        <v>0</v>
      </c>
      <c r="BR33" s="206">
        <v>0</v>
      </c>
      <c r="BS33" s="206">
        <v>0</v>
      </c>
      <c r="BT33" s="262" t="s">
        <v>535</v>
      </c>
      <c r="BU33" s="262" t="s">
        <v>108</v>
      </c>
      <c r="BV33" s="206">
        <f>SUM(BW33:BX33)</f>
        <v>0</v>
      </c>
      <c r="BW33" s="206">
        <v>0</v>
      </c>
      <c r="BX33" s="206">
        <v>0</v>
      </c>
      <c r="BY33" s="262" t="s">
        <v>535</v>
      </c>
      <c r="BZ33" s="262" t="s">
        <v>108</v>
      </c>
      <c r="CA33" s="206">
        <f>SUM(CB33:CD33)</f>
        <v>0</v>
      </c>
      <c r="CB33" s="206">
        <v>0</v>
      </c>
      <c r="CC33" s="206">
        <v>0</v>
      </c>
      <c r="CD33" s="206">
        <v>0</v>
      </c>
      <c r="CE33" s="262" t="s">
        <v>535</v>
      </c>
      <c r="CF33" s="262" t="s">
        <v>108</v>
      </c>
      <c r="CG33" s="206">
        <f>SUM(CH33:CK33)</f>
        <v>0</v>
      </c>
      <c r="CH33" s="206">
        <v>0</v>
      </c>
      <c r="CI33" s="206">
        <v>0</v>
      </c>
      <c r="CJ33" s="206">
        <v>0</v>
      </c>
      <c r="CK33" s="206">
        <v>0</v>
      </c>
      <c r="CL33" s="262" t="s">
        <v>535</v>
      </c>
      <c r="CM33" s="262"/>
      <c r="CN33" s="206">
        <f>SUM(CO33:CR33)</f>
        <v>0</v>
      </c>
      <c r="CO33" s="206">
        <v>0</v>
      </c>
      <c r="CP33" s="206">
        <v>0</v>
      </c>
      <c r="CQ33" s="206">
        <v>0</v>
      </c>
      <c r="CR33" s="206">
        <v>0</v>
      </c>
      <c r="CS33" s="262" t="s">
        <v>535</v>
      </c>
      <c r="CT33" s="262" t="s">
        <v>108</v>
      </c>
      <c r="CU33" s="206">
        <f>SUM(CV33:CZ33)</f>
        <v>0</v>
      </c>
      <c r="CV33" s="206">
        <v>0</v>
      </c>
      <c r="CW33" s="206">
        <v>0</v>
      </c>
      <c r="CX33" s="206">
        <v>0</v>
      </c>
      <c r="CY33" s="206">
        <v>0</v>
      </c>
      <c r="CZ33" s="206">
        <v>0</v>
      </c>
      <c r="DA33" s="262" t="s">
        <v>2479</v>
      </c>
      <c r="DB33" s="262" t="s">
        <v>653</v>
      </c>
      <c r="DC33" s="206">
        <f>SUM(DD33:DH33)</f>
        <v>0</v>
      </c>
      <c r="DD33" s="206">
        <v>0</v>
      </c>
      <c r="DE33" s="206">
        <v>0</v>
      </c>
      <c r="DF33" s="206">
        <v>0</v>
      </c>
      <c r="DG33" s="206">
        <v>0</v>
      </c>
      <c r="DH33" s="206">
        <v>0</v>
      </c>
      <c r="DI33" s="262" t="s">
        <v>1794</v>
      </c>
      <c r="DJ33" s="262" t="s">
        <v>108</v>
      </c>
      <c r="DK33" s="206">
        <f>SUM(DL33:DP33)</f>
        <v>0</v>
      </c>
      <c r="DL33" s="206">
        <v>0</v>
      </c>
      <c r="DM33" s="206">
        <v>0</v>
      </c>
      <c r="DN33" s="206">
        <v>0</v>
      </c>
      <c r="DO33" s="206">
        <v>0</v>
      </c>
      <c r="DP33" s="206">
        <v>0</v>
      </c>
      <c r="DQ33" s="262" t="s">
        <v>535</v>
      </c>
      <c r="DR33" s="262" t="s">
        <v>108</v>
      </c>
      <c r="DS33" s="206">
        <f>SUM(DT33:DW33)</f>
        <v>0</v>
      </c>
      <c r="DT33" s="206">
        <v>0</v>
      </c>
      <c r="DU33" s="206">
        <v>0</v>
      </c>
      <c r="DV33" s="206">
        <v>0</v>
      </c>
      <c r="DW33" s="206">
        <v>0</v>
      </c>
      <c r="DX33" s="262" t="s">
        <v>535</v>
      </c>
      <c r="DY33" s="262" t="s">
        <v>108</v>
      </c>
      <c r="DZ33" s="206">
        <v>0</v>
      </c>
      <c r="EA33" s="314">
        <f>SUM(EB33:EI33)</f>
        <v>0</v>
      </c>
      <c r="EB33" s="206">
        <v>0</v>
      </c>
      <c r="EC33" s="206">
        <v>0</v>
      </c>
      <c r="ED33" s="262" t="s">
        <v>535</v>
      </c>
      <c r="EE33" s="315" t="s">
        <v>108</v>
      </c>
      <c r="EF33" s="206" t="s">
        <v>108</v>
      </c>
      <c r="EG33" s="206" t="s">
        <v>108</v>
      </c>
      <c r="EH33" s="206" t="s">
        <v>108</v>
      </c>
      <c r="EI33" s="206" t="s">
        <v>108</v>
      </c>
      <c r="EJ33" s="206" t="s">
        <v>108</v>
      </c>
      <c r="EK33" s="206" t="s">
        <v>108</v>
      </c>
      <c r="EL33" s="206" t="s">
        <v>108</v>
      </c>
      <c r="EM33" s="206" t="s">
        <v>108</v>
      </c>
      <c r="EN33" s="206" t="s">
        <v>108</v>
      </c>
      <c r="EO33" s="206" t="s">
        <v>108</v>
      </c>
      <c r="EP33" s="206" t="s">
        <v>108</v>
      </c>
      <c r="EQ33" s="206" t="s">
        <v>108</v>
      </c>
      <c r="ER33" s="206" t="s">
        <v>108</v>
      </c>
      <c r="ES33" s="206" t="s">
        <v>108</v>
      </c>
      <c r="ET33" s="206" t="s">
        <v>108</v>
      </c>
      <c r="EU33" s="206" t="s">
        <v>108</v>
      </c>
      <c r="EV33" s="206" t="s">
        <v>108</v>
      </c>
      <c r="EW33" s="206" t="s">
        <v>108</v>
      </c>
    </row>
    <row r="34" spans="1:153" s="318" customFormat="1">
      <c r="A34" s="310" t="s">
        <v>177</v>
      </c>
      <c r="B34" s="311">
        <v>16.31625</v>
      </c>
      <c r="C34" s="262" t="s">
        <v>123</v>
      </c>
      <c r="D34" s="206">
        <v>2020</v>
      </c>
      <c r="E34" s="206" t="s">
        <v>53</v>
      </c>
      <c r="F34" s="206" t="s">
        <v>23</v>
      </c>
      <c r="G34" s="206" t="s">
        <v>23</v>
      </c>
      <c r="H34" s="206" t="s">
        <v>23</v>
      </c>
      <c r="I34" s="206" t="s">
        <v>23</v>
      </c>
      <c r="J34" s="206" t="s">
        <v>3147</v>
      </c>
      <c r="K34" s="206" t="s">
        <v>3147</v>
      </c>
      <c r="L34" s="206" t="s">
        <v>23</v>
      </c>
      <c r="M34" s="206" t="s">
        <v>23</v>
      </c>
      <c r="N34" s="206" t="s">
        <v>23</v>
      </c>
      <c r="O34" s="206" t="s">
        <v>23</v>
      </c>
      <c r="P34" s="262" t="s">
        <v>2929</v>
      </c>
      <c r="Q34" s="262" t="s">
        <v>1379</v>
      </c>
      <c r="R34" s="206" t="s">
        <v>3147</v>
      </c>
      <c r="S34" s="206" t="s">
        <v>3147</v>
      </c>
      <c r="T34" s="206" t="s">
        <v>3148</v>
      </c>
      <c r="U34" s="262" t="s">
        <v>1574</v>
      </c>
      <c r="V34" s="262" t="s">
        <v>1381</v>
      </c>
      <c r="W34" s="206" t="s">
        <v>23</v>
      </c>
      <c r="X34" s="206" t="s">
        <v>23</v>
      </c>
      <c r="Y34" s="206" t="s">
        <v>23</v>
      </c>
      <c r="Z34" s="206" t="s">
        <v>23</v>
      </c>
      <c r="AA34" s="206" t="s">
        <v>23</v>
      </c>
      <c r="AB34" s="206" t="s">
        <v>23</v>
      </c>
      <c r="AC34" s="206" t="s">
        <v>3147</v>
      </c>
      <c r="AD34" s="206" t="s">
        <v>3148</v>
      </c>
      <c r="AE34" s="206" t="s">
        <v>3095</v>
      </c>
      <c r="AF34" s="262" t="s">
        <v>3078</v>
      </c>
      <c r="AG34" s="262" t="s">
        <v>1387</v>
      </c>
      <c r="AH34" s="314" t="s">
        <v>3148</v>
      </c>
      <c r="AI34" s="206" t="s">
        <v>3148</v>
      </c>
      <c r="AJ34" s="206" t="s">
        <v>23</v>
      </c>
      <c r="AK34" s="206" t="s">
        <v>23</v>
      </c>
      <c r="AL34" s="206" t="s">
        <v>3148</v>
      </c>
      <c r="AM34" s="262" t="s">
        <v>1392</v>
      </c>
      <c r="AN34" s="262" t="s">
        <v>108</v>
      </c>
      <c r="AO34" s="206" t="s">
        <v>3148</v>
      </c>
      <c r="AP34" s="206" t="s">
        <v>3148</v>
      </c>
      <c r="AQ34" s="206" t="s">
        <v>3148</v>
      </c>
      <c r="AR34" s="262" t="s">
        <v>1398</v>
      </c>
      <c r="AS34" s="262" t="s">
        <v>1399</v>
      </c>
      <c r="AT34" s="206" t="s">
        <v>3148</v>
      </c>
      <c r="AU34" s="206" t="s">
        <v>23</v>
      </c>
      <c r="AV34" s="206" t="s">
        <v>3148</v>
      </c>
      <c r="AW34" s="206" t="s">
        <v>3148</v>
      </c>
      <c r="AX34" s="206" t="s">
        <v>23</v>
      </c>
      <c r="AY34" s="262" t="s">
        <v>2420</v>
      </c>
      <c r="AZ34" s="262" t="s">
        <v>1401</v>
      </c>
      <c r="BA34" s="206" t="str">
        <f t="shared" si="1"/>
        <v>n/a</v>
      </c>
      <c r="BB34" s="206" t="s">
        <v>23</v>
      </c>
      <c r="BC34" s="206" t="s">
        <v>23</v>
      </c>
      <c r="BD34" s="206" t="s">
        <v>23</v>
      </c>
      <c r="BE34" s="206" t="s">
        <v>3148</v>
      </c>
      <c r="BF34" s="206" t="s">
        <v>3148</v>
      </c>
      <c r="BG34" s="206" t="s">
        <v>23</v>
      </c>
      <c r="BH34" s="206" t="s">
        <v>23</v>
      </c>
      <c r="BI34" s="262" t="s">
        <v>1345</v>
      </c>
      <c r="BJ34" s="262" t="s">
        <v>108</v>
      </c>
      <c r="BK34" s="321" t="s">
        <v>23</v>
      </c>
      <c r="BL34" s="206" t="s">
        <v>23</v>
      </c>
      <c r="BM34" s="206" t="s">
        <v>23</v>
      </c>
      <c r="BN34" s="206" t="s">
        <v>23</v>
      </c>
      <c r="BO34" s="206" t="s">
        <v>23</v>
      </c>
      <c r="BP34" s="206" t="s">
        <v>23</v>
      </c>
      <c r="BQ34" s="206" t="s">
        <v>3147</v>
      </c>
      <c r="BR34" s="206" t="s">
        <v>3147</v>
      </c>
      <c r="BS34" s="206" t="s">
        <v>3148</v>
      </c>
      <c r="BT34" s="262" t="s">
        <v>1410</v>
      </c>
      <c r="BU34" s="262" t="s">
        <v>1411</v>
      </c>
      <c r="BV34" s="321" t="s">
        <v>23</v>
      </c>
      <c r="BW34" s="206" t="s">
        <v>23</v>
      </c>
      <c r="BX34" s="206" t="s">
        <v>23</v>
      </c>
      <c r="BY34" s="206" t="s">
        <v>23</v>
      </c>
      <c r="BZ34" s="206" t="s">
        <v>23</v>
      </c>
      <c r="CA34" s="321" t="s">
        <v>23</v>
      </c>
      <c r="CB34" s="206" t="s">
        <v>23</v>
      </c>
      <c r="CC34" s="206" t="s">
        <v>23</v>
      </c>
      <c r="CD34" s="206" t="s">
        <v>23</v>
      </c>
      <c r="CE34" s="206" t="s">
        <v>23</v>
      </c>
      <c r="CF34" s="321" t="s">
        <v>23</v>
      </c>
      <c r="CG34" s="321" t="s">
        <v>23</v>
      </c>
      <c r="CH34" s="206" t="s">
        <v>23</v>
      </c>
      <c r="CI34" s="206" t="s">
        <v>23</v>
      </c>
      <c r="CJ34" s="206" t="s">
        <v>23</v>
      </c>
      <c r="CK34" s="206" t="s">
        <v>23</v>
      </c>
      <c r="CL34" s="206" t="s">
        <v>23</v>
      </c>
      <c r="CM34" s="206" t="s">
        <v>23</v>
      </c>
      <c r="CN34" s="206" t="s">
        <v>3148</v>
      </c>
      <c r="CO34" s="206" t="s">
        <v>3148</v>
      </c>
      <c r="CP34" s="206" t="s">
        <v>23</v>
      </c>
      <c r="CQ34" s="206" t="s">
        <v>23</v>
      </c>
      <c r="CR34" s="206" t="s">
        <v>3148</v>
      </c>
      <c r="CS34" s="262" t="s">
        <v>1416</v>
      </c>
      <c r="CT34" s="262" t="s">
        <v>108</v>
      </c>
      <c r="CU34" s="206" t="s">
        <v>3147</v>
      </c>
      <c r="CV34" s="206" t="s">
        <v>3147</v>
      </c>
      <c r="CW34" s="206" t="s">
        <v>23</v>
      </c>
      <c r="CX34" s="206" t="s">
        <v>23</v>
      </c>
      <c r="CY34" s="206" t="s">
        <v>3148</v>
      </c>
      <c r="CZ34" s="206" t="s">
        <v>23</v>
      </c>
      <c r="DA34" s="262" t="s">
        <v>2930</v>
      </c>
      <c r="DB34" s="262" t="s">
        <v>1418</v>
      </c>
      <c r="DC34" s="321" t="s">
        <v>23</v>
      </c>
      <c r="DD34" s="206" t="s">
        <v>23</v>
      </c>
      <c r="DE34" s="206" t="s">
        <v>23</v>
      </c>
      <c r="DF34" s="206" t="s">
        <v>23</v>
      </c>
      <c r="DG34" s="206" t="s">
        <v>23</v>
      </c>
      <c r="DH34" s="206" t="s">
        <v>23</v>
      </c>
      <c r="DI34" s="206" t="s">
        <v>23</v>
      </c>
      <c r="DJ34" s="206" t="s">
        <v>23</v>
      </c>
      <c r="DK34" s="321" t="s">
        <v>23</v>
      </c>
      <c r="DL34" s="206" t="s">
        <v>23</v>
      </c>
      <c r="DM34" s="206" t="s">
        <v>23</v>
      </c>
      <c r="DN34" s="206" t="s">
        <v>23</v>
      </c>
      <c r="DO34" s="206" t="s">
        <v>23</v>
      </c>
      <c r="DP34" s="206" t="s">
        <v>23</v>
      </c>
      <c r="DQ34" s="206" t="s">
        <v>23</v>
      </c>
      <c r="DR34" s="206" t="s">
        <v>23</v>
      </c>
      <c r="DS34" s="321" t="s">
        <v>23</v>
      </c>
      <c r="DT34" s="206" t="s">
        <v>23</v>
      </c>
      <c r="DU34" s="206" t="s">
        <v>23</v>
      </c>
      <c r="DV34" s="206" t="s">
        <v>23</v>
      </c>
      <c r="DW34" s="206" t="s">
        <v>23</v>
      </c>
      <c r="DX34" s="206" t="s">
        <v>23</v>
      </c>
      <c r="DY34" s="206" t="s">
        <v>23</v>
      </c>
      <c r="DZ34" s="206">
        <v>1</v>
      </c>
      <c r="EA34" s="314" t="s">
        <v>3148</v>
      </c>
      <c r="EB34" s="206" t="s">
        <v>3148</v>
      </c>
      <c r="EC34" s="206" t="s">
        <v>108</v>
      </c>
      <c r="ED34" s="315" t="s">
        <v>1345</v>
      </c>
      <c r="EE34" s="262" t="s">
        <v>108</v>
      </c>
      <c r="EF34" s="320" t="s">
        <v>2931</v>
      </c>
      <c r="EG34" s="206" t="s">
        <v>3148</v>
      </c>
      <c r="EH34" s="206" t="s">
        <v>3148</v>
      </c>
      <c r="EI34" s="206" t="s">
        <v>3148</v>
      </c>
      <c r="EJ34" s="262" t="s">
        <v>2677</v>
      </c>
      <c r="EK34" s="206" t="s">
        <v>108</v>
      </c>
      <c r="EL34" s="206" t="s">
        <v>108</v>
      </c>
      <c r="EM34" s="206" t="s">
        <v>108</v>
      </c>
      <c r="EN34" s="206" t="s">
        <v>108</v>
      </c>
      <c r="EO34" s="206" t="s">
        <v>108</v>
      </c>
      <c r="EP34" s="206" t="s">
        <v>108</v>
      </c>
      <c r="EQ34" s="206" t="s">
        <v>108</v>
      </c>
      <c r="ER34" s="206" t="s">
        <v>108</v>
      </c>
      <c r="ES34" s="206" t="s">
        <v>108</v>
      </c>
      <c r="ET34" s="206" t="s">
        <v>108</v>
      </c>
      <c r="EU34" s="206" t="s">
        <v>108</v>
      </c>
      <c r="EV34" s="206" t="s">
        <v>108</v>
      </c>
      <c r="EW34" s="206" t="s">
        <v>108</v>
      </c>
    </row>
    <row r="35" spans="1:153" s="318" customFormat="1">
      <c r="A35" s="310" t="s">
        <v>178</v>
      </c>
      <c r="B35" s="311">
        <v>17.154060000000001</v>
      </c>
      <c r="C35" s="262" t="s">
        <v>66</v>
      </c>
      <c r="D35" s="206">
        <v>2020</v>
      </c>
      <c r="E35" s="206" t="s">
        <v>53</v>
      </c>
      <c r="F35" s="206" t="s">
        <v>23</v>
      </c>
      <c r="G35" s="206" t="s">
        <v>23</v>
      </c>
      <c r="H35" s="206" t="s">
        <v>23</v>
      </c>
      <c r="I35" s="206" t="s">
        <v>23</v>
      </c>
      <c r="J35" s="206" t="s">
        <v>3147</v>
      </c>
      <c r="K35" s="206" t="s">
        <v>3147</v>
      </c>
      <c r="L35" s="206" t="s">
        <v>23</v>
      </c>
      <c r="M35" s="206" t="s">
        <v>23</v>
      </c>
      <c r="N35" s="206" t="s">
        <v>23</v>
      </c>
      <c r="O35" s="206" t="s">
        <v>23</v>
      </c>
      <c r="P35" s="262" t="s">
        <v>2288</v>
      </c>
      <c r="Q35" s="262" t="s">
        <v>1453</v>
      </c>
      <c r="R35" s="206" t="s">
        <v>3147</v>
      </c>
      <c r="S35" s="206" t="s">
        <v>3095</v>
      </c>
      <c r="T35" s="206" t="s">
        <v>3147</v>
      </c>
      <c r="U35" s="315" t="s">
        <v>1586</v>
      </c>
      <c r="V35" s="315" t="s">
        <v>1462</v>
      </c>
      <c r="W35" s="206" t="s">
        <v>23</v>
      </c>
      <c r="X35" s="206" t="s">
        <v>23</v>
      </c>
      <c r="Y35" s="206" t="s">
        <v>23</v>
      </c>
      <c r="Z35" s="206" t="s">
        <v>23</v>
      </c>
      <c r="AA35" s="206" t="s">
        <v>23</v>
      </c>
      <c r="AB35" s="206" t="s">
        <v>23</v>
      </c>
      <c r="AC35" s="206" t="s">
        <v>3148</v>
      </c>
      <c r="AD35" s="206" t="s">
        <v>3148</v>
      </c>
      <c r="AE35" s="206" t="s">
        <v>3148</v>
      </c>
      <c r="AF35" s="262" t="s">
        <v>3074</v>
      </c>
      <c r="AG35" s="262" t="s">
        <v>2925</v>
      </c>
      <c r="AH35" s="314" t="s">
        <v>3148</v>
      </c>
      <c r="AI35" s="206" t="s">
        <v>3148</v>
      </c>
      <c r="AJ35" s="206" t="s">
        <v>23</v>
      </c>
      <c r="AK35" s="206" t="s">
        <v>23</v>
      </c>
      <c r="AL35" s="206" t="s">
        <v>3148</v>
      </c>
      <c r="AM35" s="262" t="s">
        <v>3075</v>
      </c>
      <c r="AN35" s="315" t="s">
        <v>1483</v>
      </c>
      <c r="AO35" s="206" t="s">
        <v>3148</v>
      </c>
      <c r="AP35" s="206" t="s">
        <v>3148</v>
      </c>
      <c r="AQ35" s="206" t="s">
        <v>3148</v>
      </c>
      <c r="AR35" s="315" t="s">
        <v>1495</v>
      </c>
      <c r="AS35" s="315" t="s">
        <v>1496</v>
      </c>
      <c r="AT35" s="206" t="s">
        <v>3148</v>
      </c>
      <c r="AU35" s="206" t="s">
        <v>23</v>
      </c>
      <c r="AV35" s="206" t="s">
        <v>3148</v>
      </c>
      <c r="AW35" s="206" t="s">
        <v>3148</v>
      </c>
      <c r="AX35" s="206" t="s">
        <v>23</v>
      </c>
      <c r="AY35" s="315" t="s">
        <v>1507</v>
      </c>
      <c r="AZ35" s="315" t="s">
        <v>1508</v>
      </c>
      <c r="BA35" s="206" t="str">
        <f t="shared" si="1"/>
        <v>n/a</v>
      </c>
      <c r="BB35" s="206" t="s">
        <v>23</v>
      </c>
      <c r="BC35" s="206" t="s">
        <v>23</v>
      </c>
      <c r="BD35" s="206" t="s">
        <v>23</v>
      </c>
      <c r="BE35" s="206" t="s">
        <v>3147</v>
      </c>
      <c r="BF35" s="206" t="s">
        <v>3147</v>
      </c>
      <c r="BG35" s="206" t="s">
        <v>23</v>
      </c>
      <c r="BH35" s="206" t="s">
        <v>23</v>
      </c>
      <c r="BI35" s="262" t="s">
        <v>1741</v>
      </c>
      <c r="BJ35" s="262" t="s">
        <v>1519</v>
      </c>
      <c r="BK35" s="321" t="s">
        <v>23</v>
      </c>
      <c r="BL35" s="321" t="s">
        <v>23</v>
      </c>
      <c r="BM35" s="321" t="s">
        <v>23</v>
      </c>
      <c r="BN35" s="321" t="s">
        <v>23</v>
      </c>
      <c r="BO35" s="321" t="s">
        <v>23</v>
      </c>
      <c r="BP35" s="321" t="s">
        <v>23</v>
      </c>
      <c r="BQ35" s="206" t="s">
        <v>3147</v>
      </c>
      <c r="BR35" s="206" t="s">
        <v>3147</v>
      </c>
      <c r="BS35" s="206" t="s">
        <v>3148</v>
      </c>
      <c r="BT35" s="262" t="s">
        <v>1528</v>
      </c>
      <c r="BU35" s="315" t="s">
        <v>1529</v>
      </c>
      <c r="BV35" s="321" t="s">
        <v>23</v>
      </c>
      <c r="BW35" s="321" t="s">
        <v>23</v>
      </c>
      <c r="BX35" s="321" t="s">
        <v>23</v>
      </c>
      <c r="BY35" s="321" t="s">
        <v>23</v>
      </c>
      <c r="BZ35" s="321" t="s">
        <v>23</v>
      </c>
      <c r="CA35" s="321" t="s">
        <v>23</v>
      </c>
      <c r="CB35" s="321" t="s">
        <v>23</v>
      </c>
      <c r="CC35" s="321" t="s">
        <v>23</v>
      </c>
      <c r="CD35" s="321" t="s">
        <v>23</v>
      </c>
      <c r="CE35" s="321" t="s">
        <v>23</v>
      </c>
      <c r="CF35" s="321" t="s">
        <v>23</v>
      </c>
      <c r="CG35" s="321" t="s">
        <v>23</v>
      </c>
      <c r="CH35" s="321" t="s">
        <v>23</v>
      </c>
      <c r="CI35" s="321" t="s">
        <v>23</v>
      </c>
      <c r="CJ35" s="321" t="s">
        <v>23</v>
      </c>
      <c r="CK35" s="321" t="s">
        <v>23</v>
      </c>
      <c r="CL35" s="321" t="s">
        <v>23</v>
      </c>
      <c r="CM35" s="321" t="s">
        <v>23</v>
      </c>
      <c r="CN35" s="206" t="s">
        <v>3148</v>
      </c>
      <c r="CO35" s="206" t="s">
        <v>3148</v>
      </c>
      <c r="CP35" s="206" t="s">
        <v>23</v>
      </c>
      <c r="CQ35" s="206" t="s">
        <v>23</v>
      </c>
      <c r="CR35" s="206" t="s">
        <v>3148</v>
      </c>
      <c r="CS35" s="262" t="s">
        <v>1537</v>
      </c>
      <c r="CT35" s="315" t="s">
        <v>2926</v>
      </c>
      <c r="CU35" s="206" t="s">
        <v>3147</v>
      </c>
      <c r="CV35" s="206" t="s">
        <v>3095</v>
      </c>
      <c r="CW35" s="206" t="s">
        <v>23</v>
      </c>
      <c r="CX35" s="206" t="s">
        <v>23</v>
      </c>
      <c r="CY35" s="206" t="s">
        <v>3148</v>
      </c>
      <c r="CZ35" s="206" t="s">
        <v>23</v>
      </c>
      <c r="DA35" s="262" t="s">
        <v>3076</v>
      </c>
      <c r="DB35" s="262" t="s">
        <v>1545</v>
      </c>
      <c r="DC35" s="321" t="s">
        <v>23</v>
      </c>
      <c r="DD35" s="321" t="s">
        <v>23</v>
      </c>
      <c r="DE35" s="321" t="s">
        <v>23</v>
      </c>
      <c r="DF35" s="321" t="s">
        <v>23</v>
      </c>
      <c r="DG35" s="321" t="s">
        <v>23</v>
      </c>
      <c r="DH35" s="321" t="s">
        <v>23</v>
      </c>
      <c r="DI35" s="321" t="s">
        <v>23</v>
      </c>
      <c r="DJ35" s="321" t="s">
        <v>23</v>
      </c>
      <c r="DK35" s="321" t="s">
        <v>23</v>
      </c>
      <c r="DL35" s="321" t="s">
        <v>23</v>
      </c>
      <c r="DM35" s="321" t="s">
        <v>23</v>
      </c>
      <c r="DN35" s="321" t="s">
        <v>23</v>
      </c>
      <c r="DO35" s="321" t="s">
        <v>23</v>
      </c>
      <c r="DP35" s="321" t="s">
        <v>23</v>
      </c>
      <c r="DQ35" s="321" t="s">
        <v>23</v>
      </c>
      <c r="DR35" s="321" t="s">
        <v>23</v>
      </c>
      <c r="DS35" s="321" t="s">
        <v>23</v>
      </c>
      <c r="DT35" s="321" t="s">
        <v>23</v>
      </c>
      <c r="DU35" s="321" t="s">
        <v>23</v>
      </c>
      <c r="DV35" s="321" t="s">
        <v>23</v>
      </c>
      <c r="DW35" s="321" t="s">
        <v>23</v>
      </c>
      <c r="DX35" s="321" t="s">
        <v>23</v>
      </c>
      <c r="DY35" s="321" t="s">
        <v>23</v>
      </c>
      <c r="DZ35" s="206">
        <v>0</v>
      </c>
      <c r="EA35" s="314" t="s">
        <v>3148</v>
      </c>
      <c r="EB35" s="206" t="s">
        <v>3148</v>
      </c>
      <c r="EC35" s="206" t="s">
        <v>3148</v>
      </c>
      <c r="ED35" s="262" t="s">
        <v>1553</v>
      </c>
      <c r="EE35" s="315" t="s">
        <v>1554</v>
      </c>
      <c r="EF35" s="206" t="s">
        <v>108</v>
      </c>
      <c r="EG35" s="206" t="s">
        <v>108</v>
      </c>
      <c r="EH35" s="206" t="s">
        <v>108</v>
      </c>
      <c r="EI35" s="206" t="s">
        <v>108</v>
      </c>
      <c r="EJ35" s="206" t="s">
        <v>108</v>
      </c>
      <c r="EK35" s="206" t="s">
        <v>108</v>
      </c>
      <c r="EL35" s="206" t="s">
        <v>108</v>
      </c>
      <c r="EM35" s="206" t="s">
        <v>108</v>
      </c>
      <c r="EN35" s="206" t="s">
        <v>108</v>
      </c>
      <c r="EO35" s="206" t="s">
        <v>108</v>
      </c>
      <c r="EP35" s="206" t="s">
        <v>108</v>
      </c>
      <c r="EQ35" s="206" t="s">
        <v>108</v>
      </c>
      <c r="ER35" s="206" t="s">
        <v>108</v>
      </c>
      <c r="ES35" s="206" t="s">
        <v>108</v>
      </c>
      <c r="ET35" s="206" t="s">
        <v>108</v>
      </c>
      <c r="EU35" s="206" t="s">
        <v>108</v>
      </c>
      <c r="EV35" s="206" t="s">
        <v>108</v>
      </c>
      <c r="EW35" s="206" t="s">
        <v>108</v>
      </c>
    </row>
    <row r="36" spans="1:153" s="318" customFormat="1">
      <c r="A36" s="310" t="s">
        <v>160</v>
      </c>
      <c r="B36" s="311">
        <v>22.272470000000002</v>
      </c>
      <c r="C36" s="262" t="s">
        <v>66</v>
      </c>
      <c r="D36" s="206">
        <v>2018</v>
      </c>
      <c r="E36" s="314" t="s">
        <v>52</v>
      </c>
      <c r="F36" s="206">
        <f>G36</f>
        <v>100</v>
      </c>
      <c r="G36" s="206">
        <v>100</v>
      </c>
      <c r="H36" s="262" t="s">
        <v>608</v>
      </c>
      <c r="I36" s="262" t="s">
        <v>598</v>
      </c>
      <c r="J36" s="206">
        <f>SUM(K36:O36)</f>
        <v>0</v>
      </c>
      <c r="K36" s="206">
        <v>0</v>
      </c>
      <c r="L36" s="206">
        <v>0</v>
      </c>
      <c r="M36" s="206">
        <v>0</v>
      </c>
      <c r="N36" s="206">
        <v>0</v>
      </c>
      <c r="O36" s="206">
        <v>0</v>
      </c>
      <c r="P36" s="262" t="s">
        <v>2283</v>
      </c>
      <c r="Q36" s="262" t="s">
        <v>612</v>
      </c>
      <c r="R36" s="206">
        <f>SUM(S36:T36)</f>
        <v>0</v>
      </c>
      <c r="S36" s="206">
        <v>0</v>
      </c>
      <c r="T36" s="206">
        <v>0</v>
      </c>
      <c r="U36" s="262" t="s">
        <v>618</v>
      </c>
      <c r="V36" s="262" t="s">
        <v>619</v>
      </c>
      <c r="W36" s="206">
        <f>SUM(X36:Z36)</f>
        <v>0</v>
      </c>
      <c r="X36" s="206">
        <v>0</v>
      </c>
      <c r="Y36" s="206">
        <v>0</v>
      </c>
      <c r="Z36" s="206">
        <v>0</v>
      </c>
      <c r="AA36" s="262" t="s">
        <v>627</v>
      </c>
      <c r="AB36" s="262" t="s">
        <v>598</v>
      </c>
      <c r="AC36" s="206">
        <f>SUM(AD36:AE36)</f>
        <v>25</v>
      </c>
      <c r="AD36" s="206">
        <v>0</v>
      </c>
      <c r="AE36" s="206">
        <v>25</v>
      </c>
      <c r="AF36" s="262" t="s">
        <v>2204</v>
      </c>
      <c r="AG36" s="262" t="s">
        <v>2205</v>
      </c>
      <c r="AH36" s="314">
        <f>SUM(AI36:AL36)</f>
        <v>50</v>
      </c>
      <c r="AI36" s="206">
        <v>0</v>
      </c>
      <c r="AJ36" s="206">
        <v>25</v>
      </c>
      <c r="AK36" s="206">
        <v>25</v>
      </c>
      <c r="AL36" s="206">
        <v>0</v>
      </c>
      <c r="AM36" s="262" t="s">
        <v>634</v>
      </c>
      <c r="AN36" s="262" t="s">
        <v>635</v>
      </c>
      <c r="AO36" s="206">
        <f>SUM(AP36:AQ36)</f>
        <v>0</v>
      </c>
      <c r="AP36" s="206">
        <v>0</v>
      </c>
      <c r="AQ36" s="206">
        <v>0</v>
      </c>
      <c r="AR36" s="262" t="s">
        <v>535</v>
      </c>
      <c r="AS36" s="262" t="s">
        <v>108</v>
      </c>
      <c r="AT36" s="206">
        <f>SUM(AU36:AX36)</f>
        <v>12.5</v>
      </c>
      <c r="AU36" s="206">
        <v>12.5</v>
      </c>
      <c r="AV36" s="206">
        <v>0</v>
      </c>
      <c r="AW36" s="206">
        <v>0</v>
      </c>
      <c r="AX36" s="206">
        <v>0</v>
      </c>
      <c r="AY36" s="262" t="s">
        <v>2812</v>
      </c>
      <c r="AZ36" s="262" t="s">
        <v>2219</v>
      </c>
      <c r="BA36" s="206">
        <f t="shared" ref="BA36:BA63" si="42">BB36</f>
        <v>0</v>
      </c>
      <c r="BB36" s="206">
        <v>0</v>
      </c>
      <c r="BC36" s="262" t="s">
        <v>1772</v>
      </c>
      <c r="BD36" s="262" t="s">
        <v>2225</v>
      </c>
      <c r="BE36" s="206">
        <f>SUM(BF36:BH36)</f>
        <v>15</v>
      </c>
      <c r="BF36" s="206">
        <v>15</v>
      </c>
      <c r="BG36" s="206">
        <v>0</v>
      </c>
      <c r="BH36" s="206">
        <v>0</v>
      </c>
      <c r="BI36" s="262" t="s">
        <v>649</v>
      </c>
      <c r="BJ36" s="262" t="s">
        <v>650</v>
      </c>
      <c r="BK36" s="206">
        <f>SUM(BL36:BN36)</f>
        <v>0</v>
      </c>
      <c r="BL36" s="206">
        <v>0</v>
      </c>
      <c r="BM36" s="206">
        <v>0</v>
      </c>
      <c r="BN36" s="206">
        <v>0</v>
      </c>
      <c r="BO36" s="262" t="s">
        <v>535</v>
      </c>
      <c r="BP36" s="262" t="s">
        <v>108</v>
      </c>
      <c r="BQ36" s="206">
        <f>SUM(BR36:BS36)</f>
        <v>0</v>
      </c>
      <c r="BR36" s="206">
        <v>0</v>
      </c>
      <c r="BS36" s="206">
        <v>0</v>
      </c>
      <c r="BT36" s="262" t="s">
        <v>535</v>
      </c>
      <c r="BU36" s="262" t="s">
        <v>108</v>
      </c>
      <c r="BV36" s="206">
        <f>SUM(BW36:BX36)</f>
        <v>0</v>
      </c>
      <c r="BW36" s="206">
        <v>0</v>
      </c>
      <c r="BX36" s="206">
        <v>0</v>
      </c>
      <c r="BY36" s="262" t="s">
        <v>535</v>
      </c>
      <c r="BZ36" s="262" t="s">
        <v>108</v>
      </c>
      <c r="CA36" s="206">
        <f>SUM(CB36:CD36)</f>
        <v>0</v>
      </c>
      <c r="CB36" s="206">
        <v>0</v>
      </c>
      <c r="CC36" s="206">
        <v>0</v>
      </c>
      <c r="CD36" s="206">
        <v>0</v>
      </c>
      <c r="CE36" s="262" t="s">
        <v>535</v>
      </c>
      <c r="CF36" s="262" t="s">
        <v>108</v>
      </c>
      <c r="CG36" s="206">
        <f>SUM(CH36:CK36)</f>
        <v>0</v>
      </c>
      <c r="CH36" s="206">
        <v>0</v>
      </c>
      <c r="CI36" s="206">
        <v>0</v>
      </c>
      <c r="CJ36" s="206">
        <v>0</v>
      </c>
      <c r="CK36" s="206">
        <v>0</v>
      </c>
      <c r="CL36" s="262" t="s">
        <v>535</v>
      </c>
      <c r="CM36" s="262" t="s">
        <v>108</v>
      </c>
      <c r="CN36" s="206">
        <f>SUM(CO36:CR36)</f>
        <v>0</v>
      </c>
      <c r="CO36" s="206">
        <v>0</v>
      </c>
      <c r="CP36" s="206">
        <v>0</v>
      </c>
      <c r="CQ36" s="206">
        <v>0</v>
      </c>
      <c r="CR36" s="206">
        <v>0</v>
      </c>
      <c r="CS36" s="262" t="s">
        <v>535</v>
      </c>
      <c r="CT36" s="262" t="s">
        <v>108</v>
      </c>
      <c r="CU36" s="206">
        <f>SUM(CV36:CZ36)</f>
        <v>0</v>
      </c>
      <c r="CV36" s="206">
        <v>0</v>
      </c>
      <c r="CW36" s="206">
        <v>0</v>
      </c>
      <c r="CX36" s="206">
        <v>0</v>
      </c>
      <c r="CY36" s="206">
        <v>0</v>
      </c>
      <c r="CZ36" s="206">
        <v>0</v>
      </c>
      <c r="DA36" s="262" t="s">
        <v>654</v>
      </c>
      <c r="DB36" s="262" t="s">
        <v>655</v>
      </c>
      <c r="DC36" s="206">
        <f>SUM(DD36:DH36)</f>
        <v>10</v>
      </c>
      <c r="DD36" s="206">
        <v>0</v>
      </c>
      <c r="DE36" s="206">
        <v>10</v>
      </c>
      <c r="DF36" s="206">
        <v>0</v>
      </c>
      <c r="DG36" s="206">
        <v>0</v>
      </c>
      <c r="DH36" s="206">
        <v>0</v>
      </c>
      <c r="DI36" s="262" t="s">
        <v>2585</v>
      </c>
      <c r="DJ36" s="262" t="s">
        <v>2586</v>
      </c>
      <c r="DK36" s="206">
        <f>SUM(DL36:DP36)</f>
        <v>0</v>
      </c>
      <c r="DL36" s="206">
        <v>0</v>
      </c>
      <c r="DM36" s="206">
        <v>0</v>
      </c>
      <c r="DN36" s="206">
        <v>0</v>
      </c>
      <c r="DO36" s="206">
        <v>0</v>
      </c>
      <c r="DP36" s="206">
        <v>0</v>
      </c>
      <c r="DQ36" s="262" t="s">
        <v>535</v>
      </c>
      <c r="DR36" s="262" t="s">
        <v>108</v>
      </c>
      <c r="DS36" s="314">
        <f>SUM(DT36:DW36)</f>
        <v>0</v>
      </c>
      <c r="DT36" s="206">
        <v>0</v>
      </c>
      <c r="DU36" s="206">
        <v>0</v>
      </c>
      <c r="DV36" s="206">
        <v>0</v>
      </c>
      <c r="DW36" s="206">
        <v>0</v>
      </c>
      <c r="DX36" s="262" t="s">
        <v>535</v>
      </c>
      <c r="DY36" s="262" t="s">
        <v>108</v>
      </c>
      <c r="DZ36" s="206">
        <v>0</v>
      </c>
      <c r="EA36" s="206">
        <f>SUM(EB36:EI36)</f>
        <v>0</v>
      </c>
      <c r="EB36" s="206">
        <v>0</v>
      </c>
      <c r="EC36" s="206">
        <v>0</v>
      </c>
      <c r="ED36" s="262" t="s">
        <v>535</v>
      </c>
      <c r="EE36" s="315" t="s">
        <v>108</v>
      </c>
      <c r="EF36" s="206" t="s">
        <v>108</v>
      </c>
      <c r="EG36" s="206" t="s">
        <v>108</v>
      </c>
      <c r="EH36" s="206" t="s">
        <v>108</v>
      </c>
      <c r="EI36" s="206" t="s">
        <v>108</v>
      </c>
      <c r="EJ36" s="206" t="s">
        <v>108</v>
      </c>
      <c r="EK36" s="206" t="s">
        <v>108</v>
      </c>
      <c r="EL36" s="206" t="s">
        <v>108</v>
      </c>
      <c r="EM36" s="206" t="s">
        <v>108</v>
      </c>
      <c r="EN36" s="206" t="s">
        <v>108</v>
      </c>
      <c r="EO36" s="206" t="s">
        <v>108</v>
      </c>
      <c r="EP36" s="206" t="s">
        <v>108</v>
      </c>
      <c r="EQ36" s="206" t="s">
        <v>108</v>
      </c>
      <c r="ER36" s="206" t="s">
        <v>108</v>
      </c>
      <c r="ES36" s="206" t="s">
        <v>108</v>
      </c>
      <c r="ET36" s="206" t="s">
        <v>108</v>
      </c>
      <c r="EU36" s="206" t="s">
        <v>108</v>
      </c>
      <c r="EV36" s="206" t="s">
        <v>108</v>
      </c>
      <c r="EW36" s="206" t="s">
        <v>108</v>
      </c>
    </row>
    <row r="37" spans="1:153" s="318" customFormat="1">
      <c r="A37" s="310" t="s">
        <v>161</v>
      </c>
      <c r="B37" s="311">
        <v>50.554089999999995</v>
      </c>
      <c r="C37" s="262" t="s">
        <v>66</v>
      </c>
      <c r="D37" s="206">
        <v>2018</v>
      </c>
      <c r="E37" s="314" t="s">
        <v>52</v>
      </c>
      <c r="F37" s="206">
        <f>G37</f>
        <v>100</v>
      </c>
      <c r="G37" s="206">
        <v>100</v>
      </c>
      <c r="H37" s="262" t="s">
        <v>685</v>
      </c>
      <c r="I37" s="262" t="s">
        <v>686</v>
      </c>
      <c r="J37" s="206">
        <f>SUM(K37:O37)</f>
        <v>80</v>
      </c>
      <c r="K37" s="206">
        <v>10</v>
      </c>
      <c r="L37" s="206">
        <v>20</v>
      </c>
      <c r="M37" s="206">
        <v>20</v>
      </c>
      <c r="N37" s="206">
        <v>10</v>
      </c>
      <c r="O37" s="206">
        <v>20</v>
      </c>
      <c r="P37" s="262" t="s">
        <v>3008</v>
      </c>
      <c r="Q37" s="262" t="s">
        <v>693</v>
      </c>
      <c r="R37" s="206">
        <f>SUM(S37:T37)</f>
        <v>75</v>
      </c>
      <c r="S37" s="206">
        <v>50</v>
      </c>
      <c r="T37" s="206">
        <v>25</v>
      </c>
      <c r="U37" s="262" t="s">
        <v>2866</v>
      </c>
      <c r="V37" s="262" t="s">
        <v>1570</v>
      </c>
      <c r="W37" s="206">
        <f>SUM(X37:Z37)</f>
        <v>45</v>
      </c>
      <c r="X37" s="206">
        <v>30</v>
      </c>
      <c r="Y37" s="206">
        <v>15</v>
      </c>
      <c r="Z37" s="206">
        <v>0</v>
      </c>
      <c r="AA37" s="262" t="s">
        <v>2313</v>
      </c>
      <c r="AB37" s="262" t="s">
        <v>698</v>
      </c>
      <c r="AC37" s="206">
        <f>SUM(AD37:AE37)</f>
        <v>50</v>
      </c>
      <c r="AD37" s="206">
        <v>0</v>
      </c>
      <c r="AE37" s="206">
        <v>50</v>
      </c>
      <c r="AF37" s="262" t="s">
        <v>3009</v>
      </c>
      <c r="AG37" s="262" t="s">
        <v>701</v>
      </c>
      <c r="AH37" s="314">
        <f>SUM(AI37:AL37)</f>
        <v>37.5</v>
      </c>
      <c r="AI37" s="206">
        <v>0</v>
      </c>
      <c r="AJ37" s="206">
        <v>12.5</v>
      </c>
      <c r="AK37" s="206">
        <v>25</v>
      </c>
      <c r="AL37" s="206">
        <v>0</v>
      </c>
      <c r="AM37" s="262" t="s">
        <v>3010</v>
      </c>
      <c r="AN37" s="262" t="s">
        <v>708</v>
      </c>
      <c r="AO37" s="206">
        <f>SUM(AP37:AQ37)</f>
        <v>75</v>
      </c>
      <c r="AP37" s="206">
        <v>50</v>
      </c>
      <c r="AQ37" s="206">
        <v>25</v>
      </c>
      <c r="AR37" s="262" t="s">
        <v>3011</v>
      </c>
      <c r="AS37" s="262" t="s">
        <v>713</v>
      </c>
      <c r="AT37" s="206">
        <f>SUM(AU37:AX37)</f>
        <v>12.5</v>
      </c>
      <c r="AU37" s="206">
        <v>12.5</v>
      </c>
      <c r="AV37" s="206">
        <v>0</v>
      </c>
      <c r="AW37" s="206">
        <v>0</v>
      </c>
      <c r="AX37" s="206">
        <v>0</v>
      </c>
      <c r="AY37" s="262" t="s">
        <v>2809</v>
      </c>
      <c r="AZ37" s="262" t="s">
        <v>2340</v>
      </c>
      <c r="BA37" s="206">
        <f t="shared" si="42"/>
        <v>50</v>
      </c>
      <c r="BB37" s="206">
        <v>50</v>
      </c>
      <c r="BC37" s="262" t="s">
        <v>1773</v>
      </c>
      <c r="BD37" s="262" t="s">
        <v>1774</v>
      </c>
      <c r="BE37" s="206">
        <f>SUM(BF37:BH37)</f>
        <v>0</v>
      </c>
      <c r="BF37" s="206">
        <v>0</v>
      </c>
      <c r="BG37" s="206">
        <v>0</v>
      </c>
      <c r="BH37" s="206">
        <v>0</v>
      </c>
      <c r="BI37" s="262" t="s">
        <v>723</v>
      </c>
      <c r="BJ37" s="262" t="s">
        <v>724</v>
      </c>
      <c r="BK37" s="206">
        <f>SUM(BL37:BN37)</f>
        <v>0</v>
      </c>
      <c r="BL37" s="206">
        <v>0</v>
      </c>
      <c r="BM37" s="206">
        <v>0</v>
      </c>
      <c r="BN37" s="206">
        <v>0</v>
      </c>
      <c r="BO37" s="262" t="s">
        <v>727</v>
      </c>
      <c r="BP37" s="262" t="s">
        <v>729</v>
      </c>
      <c r="BQ37" s="206">
        <f>SUM(BR37:BS37)</f>
        <v>75</v>
      </c>
      <c r="BR37" s="206">
        <v>50</v>
      </c>
      <c r="BS37" s="206">
        <v>25</v>
      </c>
      <c r="BT37" s="262" t="s">
        <v>734</v>
      </c>
      <c r="BU37" s="262" t="s">
        <v>735</v>
      </c>
      <c r="BV37" s="206">
        <f>SUM(BW37:BX37)</f>
        <v>50</v>
      </c>
      <c r="BW37" s="206">
        <v>0</v>
      </c>
      <c r="BX37" s="206">
        <v>50</v>
      </c>
      <c r="BY37" s="262" t="s">
        <v>2867</v>
      </c>
      <c r="BZ37" s="262" t="s">
        <v>1757</v>
      </c>
      <c r="CA37" s="206">
        <f>SUM(CB37:CD37)</f>
        <v>30</v>
      </c>
      <c r="CB37" s="206">
        <v>15</v>
      </c>
      <c r="CC37" s="206">
        <v>15</v>
      </c>
      <c r="CD37" s="206">
        <v>0</v>
      </c>
      <c r="CE37" s="262" t="s">
        <v>2868</v>
      </c>
      <c r="CF37" s="262" t="s">
        <v>744</v>
      </c>
      <c r="CG37" s="206">
        <f>SUM(CH37:CK37)</f>
        <v>12.5</v>
      </c>
      <c r="CH37" s="206">
        <v>12.5</v>
      </c>
      <c r="CI37" s="206">
        <v>0</v>
      </c>
      <c r="CJ37" s="206">
        <v>0</v>
      </c>
      <c r="CK37" s="206">
        <v>0</v>
      </c>
      <c r="CL37" s="262" t="s">
        <v>2471</v>
      </c>
      <c r="CM37" s="262" t="s">
        <v>2360</v>
      </c>
      <c r="CN37" s="206">
        <f>SUM(CO37:CR37)</f>
        <v>0</v>
      </c>
      <c r="CO37" s="206">
        <v>0</v>
      </c>
      <c r="CP37" s="206">
        <v>0</v>
      </c>
      <c r="CQ37" s="206">
        <v>0</v>
      </c>
      <c r="CR37" s="206">
        <v>0</v>
      </c>
      <c r="CS37" s="262" t="s">
        <v>717</v>
      </c>
      <c r="CT37" s="262" t="s">
        <v>719</v>
      </c>
      <c r="CU37" s="206">
        <f>SUM(CV37:CZ37)</f>
        <v>30</v>
      </c>
      <c r="CV37" s="206">
        <v>20</v>
      </c>
      <c r="CW37" s="206">
        <v>10</v>
      </c>
      <c r="CX37" s="206">
        <v>0</v>
      </c>
      <c r="CY37" s="206">
        <v>0</v>
      </c>
      <c r="CZ37" s="206">
        <v>0</v>
      </c>
      <c r="DA37" s="262" t="s">
        <v>3012</v>
      </c>
      <c r="DB37" s="262" t="s">
        <v>754</v>
      </c>
      <c r="DC37" s="206">
        <f>SUM(DD37:DH37)</f>
        <v>70</v>
      </c>
      <c r="DD37" s="206">
        <v>0</v>
      </c>
      <c r="DE37" s="206">
        <v>20</v>
      </c>
      <c r="DF37" s="206">
        <v>10</v>
      </c>
      <c r="DG37" s="206">
        <v>20</v>
      </c>
      <c r="DH37" s="206">
        <v>20</v>
      </c>
      <c r="DI37" s="262" t="s">
        <v>3013</v>
      </c>
      <c r="DJ37" s="262" t="s">
        <v>2588</v>
      </c>
      <c r="DK37" s="206">
        <f>SUM(DL37:DP37)</f>
        <v>40</v>
      </c>
      <c r="DL37" s="206">
        <v>0</v>
      </c>
      <c r="DM37" s="206">
        <v>0</v>
      </c>
      <c r="DN37" s="206">
        <v>20</v>
      </c>
      <c r="DO37" s="206">
        <v>20</v>
      </c>
      <c r="DP37" s="206">
        <v>0</v>
      </c>
      <c r="DQ37" s="262" t="s">
        <v>3014</v>
      </c>
      <c r="DR37" s="262" t="s">
        <v>2634</v>
      </c>
      <c r="DS37" s="314">
        <f>SUM(DT37:DW37)</f>
        <v>62.5</v>
      </c>
      <c r="DT37" s="206">
        <v>25</v>
      </c>
      <c r="DU37" s="206">
        <v>25</v>
      </c>
      <c r="DV37" s="206">
        <v>0</v>
      </c>
      <c r="DW37" s="206">
        <v>12.5</v>
      </c>
      <c r="DX37" s="315" t="s">
        <v>2667</v>
      </c>
      <c r="DY37" s="262" t="s">
        <v>2668</v>
      </c>
      <c r="DZ37" s="206">
        <v>0</v>
      </c>
      <c r="EA37" s="206">
        <f>SUM(EB37:EI37)</f>
        <v>0</v>
      </c>
      <c r="EB37" s="206">
        <v>0</v>
      </c>
      <c r="EC37" s="206">
        <v>0</v>
      </c>
      <c r="ED37" s="262" t="s">
        <v>740</v>
      </c>
      <c r="EE37" s="315" t="s">
        <v>1610</v>
      </c>
      <c r="EF37" s="206" t="s">
        <v>108</v>
      </c>
      <c r="EG37" s="206" t="s">
        <v>108</v>
      </c>
      <c r="EH37" s="206" t="s">
        <v>108</v>
      </c>
      <c r="EI37" s="206" t="s">
        <v>108</v>
      </c>
      <c r="EJ37" s="206" t="s">
        <v>108</v>
      </c>
      <c r="EK37" s="206" t="s">
        <v>108</v>
      </c>
      <c r="EL37" s="206" t="s">
        <v>108</v>
      </c>
      <c r="EM37" s="206" t="s">
        <v>108</v>
      </c>
      <c r="EN37" s="206" t="s">
        <v>108</v>
      </c>
      <c r="EO37" s="206" t="s">
        <v>108</v>
      </c>
      <c r="EP37" s="206" t="s">
        <v>108</v>
      </c>
      <c r="EQ37" s="206" t="s">
        <v>108</v>
      </c>
      <c r="ER37" s="206" t="s">
        <v>108</v>
      </c>
      <c r="ES37" s="206" t="s">
        <v>108</v>
      </c>
      <c r="ET37" s="206" t="s">
        <v>108</v>
      </c>
      <c r="EU37" s="206" t="s">
        <v>108</v>
      </c>
      <c r="EV37" s="206" t="s">
        <v>108</v>
      </c>
      <c r="EW37" s="206" t="s">
        <v>108</v>
      </c>
    </row>
    <row r="38" spans="1:153" s="318" customFormat="1">
      <c r="A38" s="310" t="s">
        <v>146</v>
      </c>
      <c r="B38" s="311">
        <v>731.55732</v>
      </c>
      <c r="C38" s="262" t="s">
        <v>66</v>
      </c>
      <c r="D38" s="206">
        <v>2016</v>
      </c>
      <c r="E38" s="314" t="s">
        <v>52</v>
      </c>
      <c r="F38" s="206">
        <f>G38</f>
        <v>100</v>
      </c>
      <c r="G38" s="206">
        <v>100</v>
      </c>
      <c r="H38" s="262" t="s">
        <v>1269</v>
      </c>
      <c r="I38" s="262" t="s">
        <v>1270</v>
      </c>
      <c r="J38" s="206">
        <f>SUM(K38:O38)</f>
        <v>90</v>
      </c>
      <c r="K38" s="206">
        <v>10</v>
      </c>
      <c r="L38" s="206">
        <v>20</v>
      </c>
      <c r="M38" s="206">
        <v>20</v>
      </c>
      <c r="N38" s="206">
        <v>20</v>
      </c>
      <c r="O38" s="206">
        <v>20</v>
      </c>
      <c r="P38" s="262" t="s">
        <v>1274</v>
      </c>
      <c r="Q38" s="262" t="s">
        <v>1275</v>
      </c>
      <c r="R38" s="206">
        <f>SUM(S38:T38)</f>
        <v>75</v>
      </c>
      <c r="S38" s="206">
        <v>50</v>
      </c>
      <c r="T38" s="206">
        <v>25</v>
      </c>
      <c r="U38" s="262" t="s">
        <v>1571</v>
      </c>
      <c r="V38" s="262" t="s">
        <v>1280</v>
      </c>
      <c r="W38" s="206">
        <f>SUM(X38:Z38)</f>
        <v>60</v>
      </c>
      <c r="X38" s="206">
        <v>30</v>
      </c>
      <c r="Y38" s="206">
        <v>15</v>
      </c>
      <c r="Z38" s="206">
        <v>15</v>
      </c>
      <c r="AA38" s="262" t="s">
        <v>1284</v>
      </c>
      <c r="AB38" s="262" t="s">
        <v>1285</v>
      </c>
      <c r="AC38" s="206">
        <f>SUM(AD38:AE38)</f>
        <v>50</v>
      </c>
      <c r="AD38" s="206">
        <v>0</v>
      </c>
      <c r="AE38" s="206">
        <v>50</v>
      </c>
      <c r="AF38" s="262" t="s">
        <v>1289</v>
      </c>
      <c r="AG38" s="262" t="s">
        <v>1290</v>
      </c>
      <c r="AH38" s="314">
        <f>SUM(AI38:AL38)</f>
        <v>62.5</v>
      </c>
      <c r="AI38" s="206">
        <v>12.5</v>
      </c>
      <c r="AJ38" s="206">
        <v>25</v>
      </c>
      <c r="AK38" s="206">
        <v>25</v>
      </c>
      <c r="AL38" s="206">
        <v>0</v>
      </c>
      <c r="AM38" s="262" t="s">
        <v>2960</v>
      </c>
      <c r="AN38" s="262" t="s">
        <v>1297</v>
      </c>
      <c r="AO38" s="206">
        <f>SUM(AP38:AQ38)</f>
        <v>100</v>
      </c>
      <c r="AP38" s="206">
        <v>50</v>
      </c>
      <c r="AQ38" s="206">
        <v>50</v>
      </c>
      <c r="AR38" s="262" t="s">
        <v>2961</v>
      </c>
      <c r="AS38" s="262" t="s">
        <v>1721</v>
      </c>
      <c r="AT38" s="206">
        <f>SUM(AU38:AX38)</f>
        <v>37.5</v>
      </c>
      <c r="AU38" s="206">
        <v>25</v>
      </c>
      <c r="AV38" s="206">
        <v>0</v>
      </c>
      <c r="AW38" s="206">
        <v>12.5</v>
      </c>
      <c r="AX38" s="206">
        <v>0</v>
      </c>
      <c r="AY38" s="262" t="s">
        <v>2962</v>
      </c>
      <c r="AZ38" s="262" t="s">
        <v>1305</v>
      </c>
      <c r="BA38" s="206">
        <f t="shared" si="42"/>
        <v>100</v>
      </c>
      <c r="BB38" s="206">
        <v>100</v>
      </c>
      <c r="BC38" s="262" t="s">
        <v>1775</v>
      </c>
      <c r="BD38" s="262" t="s">
        <v>1310</v>
      </c>
      <c r="BE38" s="206">
        <f>SUM(BF38:BH38)</f>
        <v>30</v>
      </c>
      <c r="BF38" s="206">
        <v>15</v>
      </c>
      <c r="BG38" s="206">
        <v>0</v>
      </c>
      <c r="BH38" s="206">
        <v>15</v>
      </c>
      <c r="BI38" s="262" t="s">
        <v>2963</v>
      </c>
      <c r="BJ38" s="262" t="s">
        <v>1315</v>
      </c>
      <c r="BK38" s="206">
        <f>SUM(BL38:BN38)</f>
        <v>15</v>
      </c>
      <c r="BL38" s="206">
        <v>0</v>
      </c>
      <c r="BM38" s="206">
        <v>15</v>
      </c>
      <c r="BN38" s="206">
        <v>0</v>
      </c>
      <c r="BO38" s="262" t="s">
        <v>1318</v>
      </c>
      <c r="BP38" s="262" t="s">
        <v>1319</v>
      </c>
      <c r="BQ38" s="206">
        <f>SUM(BR38:BS38)</f>
        <v>100</v>
      </c>
      <c r="BR38" s="206">
        <v>50</v>
      </c>
      <c r="BS38" s="206">
        <v>50</v>
      </c>
      <c r="BT38" s="262" t="s">
        <v>1321</v>
      </c>
      <c r="BU38" s="262" t="s">
        <v>1322</v>
      </c>
      <c r="BV38" s="206">
        <f>SUM(BW38:BX38)</f>
        <v>0</v>
      </c>
      <c r="BW38" s="206">
        <v>0</v>
      </c>
      <c r="BX38" s="206">
        <v>0</v>
      </c>
      <c r="BY38" s="262" t="s">
        <v>2449</v>
      </c>
      <c r="BZ38" s="262" t="s">
        <v>1326</v>
      </c>
      <c r="CA38" s="206">
        <f>SUM(CB38:CD38)</f>
        <v>30</v>
      </c>
      <c r="CB38" s="206">
        <v>15</v>
      </c>
      <c r="CC38" s="206">
        <v>15</v>
      </c>
      <c r="CD38" s="206">
        <v>0</v>
      </c>
      <c r="CE38" s="262" t="s">
        <v>2937</v>
      </c>
      <c r="CF38" s="262" t="s">
        <v>1331</v>
      </c>
      <c r="CG38" s="206">
        <f>SUM(CH38:CK38)</f>
        <v>50</v>
      </c>
      <c r="CH38" s="206">
        <v>25</v>
      </c>
      <c r="CI38" s="206">
        <v>25</v>
      </c>
      <c r="CJ38" s="206">
        <v>0</v>
      </c>
      <c r="CK38" s="206">
        <v>0</v>
      </c>
      <c r="CL38" s="262" t="s">
        <v>1590</v>
      </c>
      <c r="CM38" s="262" t="s">
        <v>1333</v>
      </c>
      <c r="CN38" s="314">
        <f>SUM(CO38:CR38)</f>
        <v>0</v>
      </c>
      <c r="CO38" s="206">
        <v>0</v>
      </c>
      <c r="CP38" s="206">
        <v>0</v>
      </c>
      <c r="CQ38" s="206">
        <v>0</v>
      </c>
      <c r="CR38" s="206">
        <v>0</v>
      </c>
      <c r="CS38" s="262" t="s">
        <v>535</v>
      </c>
      <c r="CT38" s="262" t="s">
        <v>108</v>
      </c>
      <c r="CU38" s="206">
        <f>SUM(CV38:CZ38)</f>
        <v>90</v>
      </c>
      <c r="CV38" s="206">
        <v>20</v>
      </c>
      <c r="CW38" s="206">
        <v>20</v>
      </c>
      <c r="CX38" s="206">
        <v>20</v>
      </c>
      <c r="CY38" s="206">
        <v>20</v>
      </c>
      <c r="CZ38" s="206">
        <v>10</v>
      </c>
      <c r="DA38" s="262" t="s">
        <v>2964</v>
      </c>
      <c r="DB38" s="262" t="s">
        <v>1335</v>
      </c>
      <c r="DC38" s="206">
        <f>SUM(DD38:DH38)</f>
        <v>70</v>
      </c>
      <c r="DD38" s="206">
        <v>0</v>
      </c>
      <c r="DE38" s="206">
        <v>20</v>
      </c>
      <c r="DF38" s="206">
        <v>10</v>
      </c>
      <c r="DG38" s="206">
        <v>20</v>
      </c>
      <c r="DH38" s="206">
        <v>20</v>
      </c>
      <c r="DI38" s="262" t="s">
        <v>2589</v>
      </c>
      <c r="DJ38" s="262" t="s">
        <v>2590</v>
      </c>
      <c r="DK38" s="206">
        <f>SUM(DL38:DP38)</f>
        <v>60</v>
      </c>
      <c r="DL38" s="206">
        <v>0</v>
      </c>
      <c r="DM38" s="206">
        <v>0</v>
      </c>
      <c r="DN38" s="206">
        <v>20</v>
      </c>
      <c r="DO38" s="206">
        <v>20</v>
      </c>
      <c r="DP38" s="206">
        <v>20</v>
      </c>
      <c r="DQ38" s="262" t="s">
        <v>2965</v>
      </c>
      <c r="DR38" s="262" t="s">
        <v>2636</v>
      </c>
      <c r="DS38" s="314">
        <f>SUM(DT38:DW38)</f>
        <v>100</v>
      </c>
      <c r="DT38" s="206">
        <v>25</v>
      </c>
      <c r="DU38" s="206">
        <v>25</v>
      </c>
      <c r="DV38" s="206">
        <v>25</v>
      </c>
      <c r="DW38" s="206">
        <v>25</v>
      </c>
      <c r="DX38" s="262" t="s">
        <v>1823</v>
      </c>
      <c r="DY38" s="262" t="s">
        <v>1343</v>
      </c>
      <c r="DZ38" s="206">
        <v>1</v>
      </c>
      <c r="EA38" s="314">
        <f>SUM(EB38:EI38)</f>
        <v>12.5</v>
      </c>
      <c r="EB38" s="314">
        <v>12.5</v>
      </c>
      <c r="EC38" s="206" t="s">
        <v>108</v>
      </c>
      <c r="ED38" s="315" t="s">
        <v>2938</v>
      </c>
      <c r="EE38" s="315" t="s">
        <v>1348</v>
      </c>
      <c r="EF38" s="315" t="s">
        <v>2939</v>
      </c>
      <c r="EG38" s="206">
        <v>0</v>
      </c>
      <c r="EH38" s="206">
        <v>0</v>
      </c>
      <c r="EI38" s="206">
        <v>0</v>
      </c>
      <c r="EJ38" s="262" t="s">
        <v>1564</v>
      </c>
      <c r="EK38" s="315" t="s">
        <v>108</v>
      </c>
      <c r="EL38" s="206" t="s">
        <v>108</v>
      </c>
      <c r="EM38" s="206" t="s">
        <v>108</v>
      </c>
      <c r="EN38" s="206" t="s">
        <v>108</v>
      </c>
      <c r="EO38" s="206" t="s">
        <v>108</v>
      </c>
      <c r="EP38" s="206" t="s">
        <v>108</v>
      </c>
      <c r="EQ38" s="206" t="s">
        <v>108</v>
      </c>
      <c r="ER38" s="206" t="s">
        <v>108</v>
      </c>
      <c r="ES38" s="206" t="s">
        <v>108</v>
      </c>
      <c r="ET38" s="206" t="s">
        <v>108</v>
      </c>
      <c r="EU38" s="206" t="s">
        <v>108</v>
      </c>
      <c r="EV38" s="206" t="s">
        <v>108</v>
      </c>
      <c r="EW38" s="206" t="s">
        <v>108</v>
      </c>
    </row>
    <row r="39" spans="1:153" s="318" customFormat="1">
      <c r="A39" s="310" t="s">
        <v>467</v>
      </c>
      <c r="B39" s="325">
        <v>16.13513</v>
      </c>
      <c r="C39" s="262" t="s">
        <v>66</v>
      </c>
      <c r="D39" s="206">
        <v>2020</v>
      </c>
      <c r="E39" s="206" t="s">
        <v>53</v>
      </c>
      <c r="F39" s="206" t="s">
        <v>23</v>
      </c>
      <c r="G39" s="206" t="s">
        <v>23</v>
      </c>
      <c r="H39" s="206" t="s">
        <v>23</v>
      </c>
      <c r="I39" s="206" t="s">
        <v>23</v>
      </c>
      <c r="J39" s="206" t="s">
        <v>3147</v>
      </c>
      <c r="K39" s="206" t="s">
        <v>3147</v>
      </c>
      <c r="L39" s="206" t="s">
        <v>23</v>
      </c>
      <c r="M39" s="206" t="s">
        <v>23</v>
      </c>
      <c r="N39" s="206" t="s">
        <v>23</v>
      </c>
      <c r="O39" s="206" t="s">
        <v>23</v>
      </c>
      <c r="P39" s="262" t="s">
        <v>1134</v>
      </c>
      <c r="Q39" s="262" t="s">
        <v>1135</v>
      </c>
      <c r="R39" s="206" t="s">
        <v>3147</v>
      </c>
      <c r="S39" s="206" t="s">
        <v>3148</v>
      </c>
      <c r="T39" s="206" t="s">
        <v>3147</v>
      </c>
      <c r="U39" s="262" t="s">
        <v>1581</v>
      </c>
      <c r="V39" s="262" t="s">
        <v>1140</v>
      </c>
      <c r="W39" s="206" t="s">
        <v>23</v>
      </c>
      <c r="X39" s="206" t="s">
        <v>23</v>
      </c>
      <c r="Y39" s="206" t="s">
        <v>23</v>
      </c>
      <c r="Z39" s="206" t="s">
        <v>23</v>
      </c>
      <c r="AA39" s="206" t="s">
        <v>23</v>
      </c>
      <c r="AB39" s="206" t="s">
        <v>23</v>
      </c>
      <c r="AC39" s="206" t="s">
        <v>3147</v>
      </c>
      <c r="AD39" s="206" t="s">
        <v>3148</v>
      </c>
      <c r="AE39" s="206" t="s">
        <v>3147</v>
      </c>
      <c r="AF39" s="262" t="s">
        <v>1149</v>
      </c>
      <c r="AG39" s="262" t="s">
        <v>1150</v>
      </c>
      <c r="AH39" s="314" t="s">
        <v>3148</v>
      </c>
      <c r="AI39" s="206" t="s">
        <v>3148</v>
      </c>
      <c r="AJ39" s="206" t="s">
        <v>23</v>
      </c>
      <c r="AK39" s="206" t="s">
        <v>23</v>
      </c>
      <c r="AL39" s="206" t="s">
        <v>3148</v>
      </c>
      <c r="AM39" s="262" t="s">
        <v>535</v>
      </c>
      <c r="AN39" s="262" t="s">
        <v>108</v>
      </c>
      <c r="AO39" s="206" t="s">
        <v>3147</v>
      </c>
      <c r="AP39" s="206" t="s">
        <v>3147</v>
      </c>
      <c r="AQ39" s="206" t="s">
        <v>3148</v>
      </c>
      <c r="AR39" s="262" t="s">
        <v>1722</v>
      </c>
      <c r="AS39" s="262" t="s">
        <v>1160</v>
      </c>
      <c r="AT39" s="206" t="s">
        <v>3147</v>
      </c>
      <c r="AU39" s="206" t="s">
        <v>23</v>
      </c>
      <c r="AV39" s="206" t="s">
        <v>3148</v>
      </c>
      <c r="AW39" s="206" t="s">
        <v>3147</v>
      </c>
      <c r="AX39" s="206" t="s">
        <v>23</v>
      </c>
      <c r="AY39" s="262" t="s">
        <v>1167</v>
      </c>
      <c r="AZ39" s="262" t="s">
        <v>1168</v>
      </c>
      <c r="BA39" s="206" t="str">
        <f t="shared" si="42"/>
        <v>n/a</v>
      </c>
      <c r="BB39" s="206" t="s">
        <v>23</v>
      </c>
      <c r="BC39" s="206" t="s">
        <v>23</v>
      </c>
      <c r="BD39" s="206" t="s">
        <v>23</v>
      </c>
      <c r="BE39" s="206" t="s">
        <v>3147</v>
      </c>
      <c r="BF39" s="206" t="s">
        <v>3147</v>
      </c>
      <c r="BG39" s="206" t="s">
        <v>23</v>
      </c>
      <c r="BH39" s="206" t="s">
        <v>23</v>
      </c>
      <c r="BI39" s="262" t="s">
        <v>1173</v>
      </c>
      <c r="BJ39" s="262" t="s">
        <v>1150</v>
      </c>
      <c r="BK39" s="321" t="s">
        <v>23</v>
      </c>
      <c r="BL39" s="321" t="s">
        <v>23</v>
      </c>
      <c r="BM39" s="321" t="s">
        <v>23</v>
      </c>
      <c r="BN39" s="321" t="s">
        <v>23</v>
      </c>
      <c r="BO39" s="321" t="s">
        <v>23</v>
      </c>
      <c r="BP39" s="321" t="s">
        <v>23</v>
      </c>
      <c r="BQ39" s="206" t="s">
        <v>3147</v>
      </c>
      <c r="BR39" s="206" t="s">
        <v>3095</v>
      </c>
      <c r="BS39" s="206" t="s">
        <v>3147</v>
      </c>
      <c r="BT39" s="262" t="s">
        <v>1180</v>
      </c>
      <c r="BU39" s="262" t="s">
        <v>1135</v>
      </c>
      <c r="BV39" s="321" t="s">
        <v>23</v>
      </c>
      <c r="BW39" s="321" t="s">
        <v>23</v>
      </c>
      <c r="BX39" s="321" t="s">
        <v>23</v>
      </c>
      <c r="BY39" s="321" t="s">
        <v>23</v>
      </c>
      <c r="BZ39" s="321" t="s">
        <v>23</v>
      </c>
      <c r="CA39" s="321" t="s">
        <v>23</v>
      </c>
      <c r="CB39" s="321" t="s">
        <v>23</v>
      </c>
      <c r="CC39" s="321" t="s">
        <v>23</v>
      </c>
      <c r="CD39" s="321" t="s">
        <v>23</v>
      </c>
      <c r="CE39" s="321" t="s">
        <v>23</v>
      </c>
      <c r="CF39" s="321" t="s">
        <v>23</v>
      </c>
      <c r="CG39" s="321" t="s">
        <v>23</v>
      </c>
      <c r="CH39" s="321" t="s">
        <v>23</v>
      </c>
      <c r="CI39" s="321" t="s">
        <v>23</v>
      </c>
      <c r="CJ39" s="321" t="s">
        <v>23</v>
      </c>
      <c r="CK39" s="321" t="s">
        <v>23</v>
      </c>
      <c r="CL39" s="321" t="s">
        <v>23</v>
      </c>
      <c r="CM39" s="321" t="s">
        <v>23</v>
      </c>
      <c r="CN39" s="206" t="s">
        <v>3148</v>
      </c>
      <c r="CO39" s="206" t="s">
        <v>3148</v>
      </c>
      <c r="CP39" s="206" t="s">
        <v>23</v>
      </c>
      <c r="CQ39" s="206" t="s">
        <v>23</v>
      </c>
      <c r="CR39" s="206" t="s">
        <v>3148</v>
      </c>
      <c r="CS39" s="315" t="s">
        <v>1197</v>
      </c>
      <c r="CT39" s="262" t="s">
        <v>108</v>
      </c>
      <c r="CU39" s="206" t="s">
        <v>3147</v>
      </c>
      <c r="CV39" s="206" t="s">
        <v>3095</v>
      </c>
      <c r="CW39" s="206" t="s">
        <v>23</v>
      </c>
      <c r="CX39" s="206" t="s">
        <v>23</v>
      </c>
      <c r="CY39" s="206" t="s">
        <v>3148</v>
      </c>
      <c r="CZ39" s="206" t="s">
        <v>23</v>
      </c>
      <c r="DA39" s="262" t="s">
        <v>2486</v>
      </c>
      <c r="DB39" s="262" t="s">
        <v>1598</v>
      </c>
      <c r="DC39" s="321" t="s">
        <v>23</v>
      </c>
      <c r="DD39" s="206" t="s">
        <v>23</v>
      </c>
      <c r="DE39" s="206" t="s">
        <v>23</v>
      </c>
      <c r="DF39" s="206" t="s">
        <v>23</v>
      </c>
      <c r="DG39" s="206" t="s">
        <v>23</v>
      </c>
      <c r="DH39" s="206" t="s">
        <v>23</v>
      </c>
      <c r="DI39" s="206" t="s">
        <v>23</v>
      </c>
      <c r="DJ39" s="206" t="s">
        <v>23</v>
      </c>
      <c r="DK39" s="206" t="s">
        <v>23</v>
      </c>
      <c r="DL39" s="206" t="s">
        <v>23</v>
      </c>
      <c r="DM39" s="206" t="s">
        <v>23</v>
      </c>
      <c r="DN39" s="206" t="s">
        <v>23</v>
      </c>
      <c r="DO39" s="206" t="s">
        <v>23</v>
      </c>
      <c r="DP39" s="206" t="s">
        <v>23</v>
      </c>
      <c r="DQ39" s="206" t="s">
        <v>23</v>
      </c>
      <c r="DR39" s="206" t="s">
        <v>23</v>
      </c>
      <c r="DS39" s="321" t="s">
        <v>23</v>
      </c>
      <c r="DT39" s="321" t="s">
        <v>23</v>
      </c>
      <c r="DU39" s="321" t="s">
        <v>23</v>
      </c>
      <c r="DV39" s="321" t="s">
        <v>23</v>
      </c>
      <c r="DW39" s="321" t="s">
        <v>23</v>
      </c>
      <c r="DX39" s="321" t="s">
        <v>23</v>
      </c>
      <c r="DY39" s="206" t="s">
        <v>23</v>
      </c>
      <c r="DZ39" s="206">
        <v>0</v>
      </c>
      <c r="EA39" s="314" t="s">
        <v>3148</v>
      </c>
      <c r="EB39" s="206" t="s">
        <v>3148</v>
      </c>
      <c r="EC39" s="206" t="s">
        <v>3148</v>
      </c>
      <c r="ED39" s="315" t="s">
        <v>1209</v>
      </c>
      <c r="EE39" s="315" t="s">
        <v>1210</v>
      </c>
      <c r="EF39" s="206" t="s">
        <v>108</v>
      </c>
      <c r="EG39" s="206" t="s">
        <v>108</v>
      </c>
      <c r="EH39" s="206" t="s">
        <v>108</v>
      </c>
      <c r="EI39" s="206" t="s">
        <v>108</v>
      </c>
      <c r="EJ39" s="206" t="s">
        <v>108</v>
      </c>
      <c r="EK39" s="206" t="s">
        <v>108</v>
      </c>
      <c r="EL39" s="206" t="s">
        <v>108</v>
      </c>
      <c r="EM39" s="206" t="s">
        <v>108</v>
      </c>
      <c r="EN39" s="206" t="s">
        <v>108</v>
      </c>
      <c r="EO39" s="206" t="s">
        <v>108</v>
      </c>
      <c r="EP39" s="206" t="s">
        <v>108</v>
      </c>
      <c r="EQ39" s="206" t="s">
        <v>108</v>
      </c>
      <c r="ER39" s="206" t="s">
        <v>108</v>
      </c>
      <c r="ES39" s="206" t="s">
        <v>108</v>
      </c>
      <c r="ET39" s="206" t="s">
        <v>108</v>
      </c>
      <c r="EU39" s="206" t="s">
        <v>108</v>
      </c>
      <c r="EV39" s="206" t="s">
        <v>108</v>
      </c>
      <c r="EW39" s="206" t="s">
        <v>108</v>
      </c>
    </row>
    <row r="40" spans="1:153" s="317" customFormat="1">
      <c r="A40" s="310" t="s">
        <v>147</v>
      </c>
      <c r="B40" s="311">
        <v>31.441759999999999</v>
      </c>
      <c r="C40" s="262" t="s">
        <v>68</v>
      </c>
      <c r="D40" s="206">
        <v>2016</v>
      </c>
      <c r="E40" s="314" t="s">
        <v>52</v>
      </c>
      <c r="F40" s="206">
        <f t="shared" ref="F40:F46" si="43">G40</f>
        <v>100</v>
      </c>
      <c r="G40" s="206">
        <v>100</v>
      </c>
      <c r="H40" s="262" t="s">
        <v>834</v>
      </c>
      <c r="I40" s="262" t="s">
        <v>820</v>
      </c>
      <c r="J40" s="206">
        <f t="shared" ref="J40:J46" si="44">SUM(K40:O40)</f>
        <v>60</v>
      </c>
      <c r="K40" s="206">
        <v>10</v>
      </c>
      <c r="L40" s="206">
        <v>20</v>
      </c>
      <c r="M40" s="206">
        <v>0</v>
      </c>
      <c r="N40" s="206">
        <v>10</v>
      </c>
      <c r="O40" s="206">
        <v>20</v>
      </c>
      <c r="P40" s="262" t="s">
        <v>2401</v>
      </c>
      <c r="Q40" s="262" t="s">
        <v>2345</v>
      </c>
      <c r="R40" s="206">
        <f t="shared" ref="R40:R46" si="45">SUM(S40:T40)</f>
        <v>50</v>
      </c>
      <c r="S40" s="206">
        <v>25</v>
      </c>
      <c r="T40" s="206">
        <v>25</v>
      </c>
      <c r="U40" s="262" t="s">
        <v>2895</v>
      </c>
      <c r="V40" s="262" t="s">
        <v>845</v>
      </c>
      <c r="W40" s="206">
        <f t="shared" ref="W40:W46" si="46">SUM(X40:Z40)</f>
        <v>15</v>
      </c>
      <c r="X40" s="206">
        <v>15</v>
      </c>
      <c r="Y40" s="206">
        <v>0</v>
      </c>
      <c r="Z40" s="206">
        <v>0</v>
      </c>
      <c r="AA40" s="262" t="s">
        <v>850</v>
      </c>
      <c r="AB40" s="262" t="s">
        <v>851</v>
      </c>
      <c r="AC40" s="206">
        <f t="shared" ref="AC40:AC46" si="47">SUM(AD40:AE40)</f>
        <v>25</v>
      </c>
      <c r="AD40" s="206">
        <v>0</v>
      </c>
      <c r="AE40" s="206">
        <v>25</v>
      </c>
      <c r="AF40" s="262" t="s">
        <v>857</v>
      </c>
      <c r="AG40" s="262" t="s">
        <v>858</v>
      </c>
      <c r="AH40" s="314">
        <f t="shared" ref="AH40:AH46" si="48">SUM(AI40:AL40)</f>
        <v>0</v>
      </c>
      <c r="AI40" s="206">
        <v>0</v>
      </c>
      <c r="AJ40" s="206">
        <v>0</v>
      </c>
      <c r="AK40" s="206">
        <v>0</v>
      </c>
      <c r="AL40" s="206">
        <v>0</v>
      </c>
      <c r="AM40" s="262" t="s">
        <v>535</v>
      </c>
      <c r="AN40" s="262" t="s">
        <v>108</v>
      </c>
      <c r="AO40" s="206">
        <f t="shared" ref="AO40:AO46" si="49">SUM(AP40:AQ40)</f>
        <v>0</v>
      </c>
      <c r="AP40" s="206">
        <v>0</v>
      </c>
      <c r="AQ40" s="206">
        <v>0</v>
      </c>
      <c r="AR40" s="262" t="s">
        <v>866</v>
      </c>
      <c r="AS40" s="262" t="s">
        <v>867</v>
      </c>
      <c r="AT40" s="206">
        <f t="shared" ref="AT40:AT46" si="50">SUM(AU40:AX40)</f>
        <v>12.5</v>
      </c>
      <c r="AU40" s="206">
        <v>12.5</v>
      </c>
      <c r="AV40" s="206">
        <v>0</v>
      </c>
      <c r="AW40" s="206">
        <v>0</v>
      </c>
      <c r="AX40" s="206">
        <v>0</v>
      </c>
      <c r="AY40" s="262" t="s">
        <v>2714</v>
      </c>
      <c r="AZ40" s="262" t="s">
        <v>871</v>
      </c>
      <c r="BA40" s="206">
        <f t="shared" si="42"/>
        <v>50</v>
      </c>
      <c r="BB40" s="206">
        <v>50</v>
      </c>
      <c r="BC40" s="262" t="s">
        <v>1776</v>
      </c>
      <c r="BD40" s="262" t="s">
        <v>873</v>
      </c>
      <c r="BE40" s="206">
        <f t="shared" ref="BE40:BE46" si="51">SUM(BF40:BH40)</f>
        <v>0</v>
      </c>
      <c r="BF40" s="206">
        <v>0</v>
      </c>
      <c r="BG40" s="206">
        <v>0</v>
      </c>
      <c r="BH40" s="206">
        <v>0</v>
      </c>
      <c r="BI40" s="262" t="s">
        <v>2358</v>
      </c>
      <c r="BJ40" s="262" t="s">
        <v>879</v>
      </c>
      <c r="BK40" s="206">
        <f t="shared" ref="BK40:BK46" si="52">SUM(BL40:BN40)</f>
        <v>0</v>
      </c>
      <c r="BL40" s="206">
        <v>0</v>
      </c>
      <c r="BM40" s="206">
        <v>0</v>
      </c>
      <c r="BN40" s="206">
        <v>0</v>
      </c>
      <c r="BO40" s="262" t="s">
        <v>882</v>
      </c>
      <c r="BP40" s="262" t="s">
        <v>851</v>
      </c>
      <c r="BQ40" s="206">
        <f t="shared" ref="BQ40:BQ46" si="53">SUM(BR40:BS40)</f>
        <v>75</v>
      </c>
      <c r="BR40" s="206">
        <v>50</v>
      </c>
      <c r="BS40" s="206">
        <v>25</v>
      </c>
      <c r="BT40" s="262" t="s">
        <v>2346</v>
      </c>
      <c r="BU40" s="262" t="s">
        <v>2347</v>
      </c>
      <c r="BV40" s="206">
        <f t="shared" ref="BV40:BV46" si="54">SUM(BW40:BX40)</f>
        <v>0</v>
      </c>
      <c r="BW40" s="206">
        <v>0</v>
      </c>
      <c r="BX40" s="206">
        <v>0</v>
      </c>
      <c r="BY40" s="262" t="s">
        <v>885</v>
      </c>
      <c r="BZ40" s="262" t="s">
        <v>851</v>
      </c>
      <c r="CA40" s="206">
        <f t="shared" ref="CA40:CA46" si="55">SUM(CB40:CD40)</f>
        <v>30</v>
      </c>
      <c r="CB40" s="206">
        <v>15</v>
      </c>
      <c r="CC40" s="206">
        <v>15</v>
      </c>
      <c r="CD40" s="206">
        <v>0</v>
      </c>
      <c r="CE40" s="262" t="s">
        <v>2349</v>
      </c>
      <c r="CF40" s="262" t="s">
        <v>2348</v>
      </c>
      <c r="CG40" s="206">
        <f t="shared" ref="CG40:CG46" si="56">SUM(CH40:CK40)</f>
        <v>12.5</v>
      </c>
      <c r="CH40" s="206">
        <v>12.5</v>
      </c>
      <c r="CI40" s="206">
        <v>0</v>
      </c>
      <c r="CJ40" s="206">
        <v>0</v>
      </c>
      <c r="CK40" s="206">
        <v>0</v>
      </c>
      <c r="CL40" s="262" t="s">
        <v>2461</v>
      </c>
      <c r="CM40" s="262" t="s">
        <v>2361</v>
      </c>
      <c r="CN40" s="206">
        <f t="shared" ref="CN40:CN46" si="57">SUM(CO40:CR40)</f>
        <v>0</v>
      </c>
      <c r="CO40" s="206">
        <v>0</v>
      </c>
      <c r="CP40" s="206">
        <v>0</v>
      </c>
      <c r="CQ40" s="206">
        <v>0</v>
      </c>
      <c r="CR40" s="206">
        <v>0</v>
      </c>
      <c r="CS40" s="262" t="s">
        <v>535</v>
      </c>
      <c r="CT40" s="262" t="s">
        <v>108</v>
      </c>
      <c r="CU40" s="206">
        <f t="shared" ref="CU40:CU46" si="58">SUM(CV40:CZ40)</f>
        <v>0</v>
      </c>
      <c r="CV40" s="206">
        <v>0</v>
      </c>
      <c r="CW40" s="206">
        <v>0</v>
      </c>
      <c r="CX40" s="206">
        <v>0</v>
      </c>
      <c r="CY40" s="206">
        <v>0</v>
      </c>
      <c r="CZ40" s="206">
        <v>0</v>
      </c>
      <c r="DA40" s="262" t="s">
        <v>1601</v>
      </c>
      <c r="DB40" s="262" t="s">
        <v>1600</v>
      </c>
      <c r="DC40" s="206">
        <f t="shared" ref="DC40:DC46" si="59">SUM(DD40:DH40)</f>
        <v>10</v>
      </c>
      <c r="DD40" s="206">
        <v>0</v>
      </c>
      <c r="DE40" s="206">
        <v>10</v>
      </c>
      <c r="DF40" s="206">
        <v>0</v>
      </c>
      <c r="DG40" s="206">
        <v>0</v>
      </c>
      <c r="DH40" s="206">
        <v>0</v>
      </c>
      <c r="DI40" s="262" t="s">
        <v>2591</v>
      </c>
      <c r="DJ40" s="262" t="s">
        <v>2592</v>
      </c>
      <c r="DK40" s="206">
        <f t="shared" ref="DK40:DK46" si="60">SUM(DL40:DP40)</f>
        <v>0</v>
      </c>
      <c r="DL40" s="206">
        <v>0</v>
      </c>
      <c r="DM40" s="206">
        <v>0</v>
      </c>
      <c r="DN40" s="206">
        <v>0</v>
      </c>
      <c r="DO40" s="206">
        <v>0</v>
      </c>
      <c r="DP40" s="206">
        <v>0</v>
      </c>
      <c r="DQ40" s="262" t="s">
        <v>747</v>
      </c>
      <c r="DR40" s="262" t="s">
        <v>108</v>
      </c>
      <c r="DS40" s="314">
        <f t="shared" ref="DS40:DS46" si="61">SUM(DT40:DW40)</f>
        <v>37.5</v>
      </c>
      <c r="DT40" s="206">
        <v>12.5</v>
      </c>
      <c r="DU40" s="206">
        <v>25</v>
      </c>
      <c r="DV40" s="206">
        <v>0</v>
      </c>
      <c r="DW40" s="206">
        <v>0</v>
      </c>
      <c r="DX40" s="316" t="s">
        <v>2751</v>
      </c>
      <c r="DY40" s="262" t="s">
        <v>2669</v>
      </c>
      <c r="DZ40" s="206">
        <v>0</v>
      </c>
      <c r="EA40" s="206">
        <f>SUM(EB40:EI40)</f>
        <v>0</v>
      </c>
      <c r="EB40" s="206">
        <v>0</v>
      </c>
      <c r="EC40" s="206">
        <v>0</v>
      </c>
      <c r="ED40" s="262" t="s">
        <v>535</v>
      </c>
      <c r="EE40" s="315" t="s">
        <v>108</v>
      </c>
      <c r="EF40" s="206" t="s">
        <v>108</v>
      </c>
      <c r="EG40" s="206" t="s">
        <v>108</v>
      </c>
      <c r="EH40" s="206" t="s">
        <v>108</v>
      </c>
      <c r="EI40" s="206" t="s">
        <v>108</v>
      </c>
      <c r="EJ40" s="206" t="s">
        <v>108</v>
      </c>
      <c r="EK40" s="206" t="s">
        <v>108</v>
      </c>
      <c r="EL40" s="206" t="s">
        <v>108</v>
      </c>
      <c r="EM40" s="206" t="s">
        <v>108</v>
      </c>
      <c r="EN40" s="206" t="s">
        <v>108</v>
      </c>
      <c r="EO40" s="206" t="s">
        <v>108</v>
      </c>
      <c r="EP40" s="206" t="s">
        <v>108</v>
      </c>
      <c r="EQ40" s="206" t="s">
        <v>108</v>
      </c>
      <c r="ER40" s="206" t="s">
        <v>108</v>
      </c>
      <c r="ES40" s="206" t="s">
        <v>108</v>
      </c>
      <c r="ET40" s="206" t="s">
        <v>108</v>
      </c>
      <c r="EU40" s="206" t="s">
        <v>108</v>
      </c>
      <c r="EV40" s="206" t="s">
        <v>108</v>
      </c>
      <c r="EW40" s="206" t="s">
        <v>108</v>
      </c>
    </row>
    <row r="41" spans="1:153" s="317" customFormat="1">
      <c r="A41" s="310" t="s">
        <v>162</v>
      </c>
      <c r="B41" s="311">
        <v>52.738309999999998</v>
      </c>
      <c r="C41" s="262" t="s">
        <v>68</v>
      </c>
      <c r="D41" s="206">
        <v>2018</v>
      </c>
      <c r="E41" s="314" t="s">
        <v>52</v>
      </c>
      <c r="F41" s="206">
        <f t="shared" si="43"/>
        <v>100</v>
      </c>
      <c r="G41" s="206">
        <v>100</v>
      </c>
      <c r="H41" s="262" t="s">
        <v>2278</v>
      </c>
      <c r="I41" s="262" t="s">
        <v>2277</v>
      </c>
      <c r="J41" s="206">
        <f t="shared" si="44"/>
        <v>80</v>
      </c>
      <c r="K41" s="206">
        <v>10</v>
      </c>
      <c r="L41" s="206">
        <v>20</v>
      </c>
      <c r="M41" s="206">
        <v>20</v>
      </c>
      <c r="N41" s="206">
        <v>20</v>
      </c>
      <c r="O41" s="206">
        <v>10</v>
      </c>
      <c r="P41" s="262" t="s">
        <v>3006</v>
      </c>
      <c r="Q41" s="262" t="s">
        <v>1222</v>
      </c>
      <c r="R41" s="206">
        <f t="shared" si="45"/>
        <v>25</v>
      </c>
      <c r="S41" s="206">
        <v>25</v>
      </c>
      <c r="T41" s="206">
        <v>0</v>
      </c>
      <c r="U41" s="262" t="s">
        <v>1224</v>
      </c>
      <c r="V41" s="262" t="s">
        <v>1225</v>
      </c>
      <c r="W41" s="206">
        <f t="shared" si="46"/>
        <v>15</v>
      </c>
      <c r="X41" s="206">
        <v>15</v>
      </c>
      <c r="Y41" s="206">
        <v>0</v>
      </c>
      <c r="Z41" s="206">
        <v>0</v>
      </c>
      <c r="AA41" s="262" t="s">
        <v>2311</v>
      </c>
      <c r="AB41" s="262" t="s">
        <v>1227</v>
      </c>
      <c r="AC41" s="206">
        <f t="shared" si="47"/>
        <v>0</v>
      </c>
      <c r="AD41" s="206">
        <v>0</v>
      </c>
      <c r="AE41" s="206">
        <v>0</v>
      </c>
      <c r="AF41" s="262" t="s">
        <v>740</v>
      </c>
      <c r="AG41" s="262" t="s">
        <v>108</v>
      </c>
      <c r="AH41" s="314">
        <f t="shared" si="48"/>
        <v>37.5</v>
      </c>
      <c r="AI41" s="206">
        <v>0</v>
      </c>
      <c r="AJ41" s="206">
        <v>25</v>
      </c>
      <c r="AK41" s="206">
        <v>12.5</v>
      </c>
      <c r="AL41" s="206">
        <v>0</v>
      </c>
      <c r="AM41" s="262" t="s">
        <v>2516</v>
      </c>
      <c r="AN41" s="262" t="s">
        <v>1711</v>
      </c>
      <c r="AO41" s="206">
        <f t="shared" si="49"/>
        <v>25</v>
      </c>
      <c r="AP41" s="206">
        <v>25</v>
      </c>
      <c r="AQ41" s="206">
        <v>0</v>
      </c>
      <c r="AR41" s="262" t="s">
        <v>2090</v>
      </c>
      <c r="AS41" s="262" t="s">
        <v>2091</v>
      </c>
      <c r="AT41" s="206">
        <f t="shared" si="50"/>
        <v>12.5</v>
      </c>
      <c r="AU41" s="206">
        <v>12.5</v>
      </c>
      <c r="AV41" s="206">
        <v>0</v>
      </c>
      <c r="AW41" s="206">
        <v>0</v>
      </c>
      <c r="AX41" s="206">
        <v>0</v>
      </c>
      <c r="AY41" s="262" t="s">
        <v>2710</v>
      </c>
      <c r="AZ41" s="262" t="s">
        <v>1234</v>
      </c>
      <c r="BA41" s="206">
        <f t="shared" si="42"/>
        <v>0</v>
      </c>
      <c r="BB41" s="206">
        <v>0</v>
      </c>
      <c r="BC41" s="262" t="s">
        <v>535</v>
      </c>
      <c r="BD41" s="262" t="s">
        <v>108</v>
      </c>
      <c r="BE41" s="206">
        <f t="shared" si="51"/>
        <v>15</v>
      </c>
      <c r="BF41" s="206">
        <v>15</v>
      </c>
      <c r="BG41" s="206">
        <v>0</v>
      </c>
      <c r="BH41" s="206">
        <v>0</v>
      </c>
      <c r="BI41" s="262" t="s">
        <v>3007</v>
      </c>
      <c r="BJ41" s="262" t="s">
        <v>2114</v>
      </c>
      <c r="BK41" s="206">
        <f t="shared" si="52"/>
        <v>15</v>
      </c>
      <c r="BL41" s="206">
        <v>0</v>
      </c>
      <c r="BM41" s="206">
        <v>15</v>
      </c>
      <c r="BN41" s="206">
        <v>0</v>
      </c>
      <c r="BO41" s="262" t="s">
        <v>2119</v>
      </c>
      <c r="BP41" s="262" t="s">
        <v>2120</v>
      </c>
      <c r="BQ41" s="206">
        <f t="shared" si="53"/>
        <v>25</v>
      </c>
      <c r="BR41" s="206">
        <v>25</v>
      </c>
      <c r="BS41" s="206">
        <v>0</v>
      </c>
      <c r="BT41" s="262" t="s">
        <v>2439</v>
      </c>
      <c r="BU41" s="262" t="s">
        <v>1239</v>
      </c>
      <c r="BV41" s="206">
        <f t="shared" si="54"/>
        <v>0</v>
      </c>
      <c r="BW41" s="206">
        <v>0</v>
      </c>
      <c r="BX41" s="206">
        <v>0</v>
      </c>
      <c r="BY41" s="262" t="s">
        <v>740</v>
      </c>
      <c r="BZ41" s="262" t="s">
        <v>108</v>
      </c>
      <c r="CA41" s="206">
        <f t="shared" si="55"/>
        <v>30</v>
      </c>
      <c r="CB41" s="206">
        <v>15</v>
      </c>
      <c r="CC41" s="206">
        <v>15</v>
      </c>
      <c r="CD41" s="206">
        <v>0</v>
      </c>
      <c r="CE41" s="262" t="s">
        <v>1241</v>
      </c>
      <c r="CF41" s="262" t="s">
        <v>1242</v>
      </c>
      <c r="CG41" s="206">
        <f t="shared" si="56"/>
        <v>0</v>
      </c>
      <c r="CH41" s="206">
        <v>0</v>
      </c>
      <c r="CI41" s="206">
        <v>0</v>
      </c>
      <c r="CJ41" s="206">
        <v>0</v>
      </c>
      <c r="CK41" s="206">
        <v>0</v>
      </c>
      <c r="CL41" s="262" t="s">
        <v>2143</v>
      </c>
      <c r="CM41" s="262" t="s">
        <v>2144</v>
      </c>
      <c r="CN41" s="206">
        <f t="shared" si="57"/>
        <v>0</v>
      </c>
      <c r="CO41" s="206">
        <v>0</v>
      </c>
      <c r="CP41" s="206">
        <v>0</v>
      </c>
      <c r="CQ41" s="206">
        <v>0</v>
      </c>
      <c r="CR41" s="206">
        <v>0</v>
      </c>
      <c r="CS41" s="262" t="s">
        <v>717</v>
      </c>
      <c r="CT41" s="262" t="s">
        <v>108</v>
      </c>
      <c r="CU41" s="206">
        <f t="shared" si="58"/>
        <v>10</v>
      </c>
      <c r="CV41" s="206">
        <v>10</v>
      </c>
      <c r="CW41" s="206">
        <v>0</v>
      </c>
      <c r="CX41" s="206">
        <v>0</v>
      </c>
      <c r="CY41" s="206">
        <v>0</v>
      </c>
      <c r="CZ41" s="206">
        <v>0</v>
      </c>
      <c r="DA41" s="262" t="s">
        <v>2864</v>
      </c>
      <c r="DB41" s="262" t="s">
        <v>2157</v>
      </c>
      <c r="DC41" s="206">
        <f t="shared" si="59"/>
        <v>50</v>
      </c>
      <c r="DD41" s="206">
        <v>0</v>
      </c>
      <c r="DE41" s="206">
        <v>20</v>
      </c>
      <c r="DF41" s="206">
        <v>10</v>
      </c>
      <c r="DG41" s="206">
        <v>20</v>
      </c>
      <c r="DH41" s="206">
        <v>0</v>
      </c>
      <c r="DI41" s="262" t="s">
        <v>2593</v>
      </c>
      <c r="DJ41" s="262" t="s">
        <v>2594</v>
      </c>
      <c r="DK41" s="206">
        <f t="shared" si="60"/>
        <v>20</v>
      </c>
      <c r="DL41" s="206">
        <v>0</v>
      </c>
      <c r="DM41" s="206">
        <v>0</v>
      </c>
      <c r="DN41" s="206">
        <v>0</v>
      </c>
      <c r="DO41" s="206">
        <v>20</v>
      </c>
      <c r="DP41" s="206">
        <v>0</v>
      </c>
      <c r="DQ41" s="262" t="s">
        <v>2865</v>
      </c>
      <c r="DR41" s="262" t="s">
        <v>2166</v>
      </c>
      <c r="DS41" s="314">
        <f t="shared" si="61"/>
        <v>37.5</v>
      </c>
      <c r="DT41" s="206">
        <v>12.5</v>
      </c>
      <c r="DU41" s="206">
        <v>25</v>
      </c>
      <c r="DV41" s="206">
        <v>0</v>
      </c>
      <c r="DW41" s="206">
        <v>0</v>
      </c>
      <c r="DX41" s="316" t="s">
        <v>2752</v>
      </c>
      <c r="DY41" s="262" t="s">
        <v>2173</v>
      </c>
      <c r="DZ41" s="206">
        <v>0</v>
      </c>
      <c r="EA41" s="206">
        <f>SUM(EB41:EI41)</f>
        <v>0</v>
      </c>
      <c r="EB41" s="206">
        <v>0</v>
      </c>
      <c r="EC41" s="206">
        <v>0</v>
      </c>
      <c r="ED41" s="315" t="s">
        <v>535</v>
      </c>
      <c r="EE41" s="315" t="s">
        <v>108</v>
      </c>
      <c r="EF41" s="206" t="s">
        <v>108</v>
      </c>
      <c r="EG41" s="206" t="s">
        <v>108</v>
      </c>
      <c r="EH41" s="206" t="s">
        <v>108</v>
      </c>
      <c r="EI41" s="206" t="s">
        <v>108</v>
      </c>
      <c r="EJ41" s="206" t="s">
        <v>108</v>
      </c>
      <c r="EK41" s="206" t="s">
        <v>108</v>
      </c>
      <c r="EL41" s="206" t="s">
        <v>108</v>
      </c>
      <c r="EM41" s="206" t="s">
        <v>108</v>
      </c>
      <c r="EN41" s="206" t="s">
        <v>108</v>
      </c>
      <c r="EO41" s="206" t="s">
        <v>108</v>
      </c>
      <c r="EP41" s="206" t="s">
        <v>108</v>
      </c>
      <c r="EQ41" s="206" t="s">
        <v>108</v>
      </c>
      <c r="ER41" s="206" t="s">
        <v>108</v>
      </c>
      <c r="ES41" s="206" t="s">
        <v>108</v>
      </c>
      <c r="ET41" s="206" t="s">
        <v>108</v>
      </c>
      <c r="EU41" s="206" t="s">
        <v>108</v>
      </c>
      <c r="EV41" s="206" t="s">
        <v>108</v>
      </c>
      <c r="EW41" s="206" t="s">
        <v>108</v>
      </c>
    </row>
    <row r="42" spans="1:153" s="317" customFormat="1">
      <c r="A42" s="310" t="s">
        <v>163</v>
      </c>
      <c r="B42" s="311">
        <v>26.963819999999998</v>
      </c>
      <c r="C42" s="262" t="s">
        <v>120</v>
      </c>
      <c r="D42" s="206">
        <v>2018</v>
      </c>
      <c r="E42" s="314" t="s">
        <v>52</v>
      </c>
      <c r="F42" s="206">
        <f t="shared" si="43"/>
        <v>100</v>
      </c>
      <c r="G42" s="206">
        <v>100</v>
      </c>
      <c r="H42" s="262" t="s">
        <v>687</v>
      </c>
      <c r="I42" s="262" t="s">
        <v>678</v>
      </c>
      <c r="J42" s="206">
        <f t="shared" si="44"/>
        <v>100</v>
      </c>
      <c r="K42" s="206">
        <v>20</v>
      </c>
      <c r="L42" s="206">
        <v>20</v>
      </c>
      <c r="M42" s="206">
        <v>20</v>
      </c>
      <c r="N42" s="206">
        <v>20</v>
      </c>
      <c r="O42" s="206">
        <v>20</v>
      </c>
      <c r="P42" s="262" t="s">
        <v>2298</v>
      </c>
      <c r="Q42" s="262" t="s">
        <v>2044</v>
      </c>
      <c r="R42" s="206">
        <f t="shared" si="45"/>
        <v>50</v>
      </c>
      <c r="S42" s="206">
        <v>50</v>
      </c>
      <c r="T42" s="206">
        <v>0</v>
      </c>
      <c r="U42" s="262" t="s">
        <v>2390</v>
      </c>
      <c r="V42" s="262" t="s">
        <v>2391</v>
      </c>
      <c r="W42" s="206">
        <f t="shared" si="46"/>
        <v>60</v>
      </c>
      <c r="X42" s="206">
        <v>30</v>
      </c>
      <c r="Y42" s="206">
        <v>30</v>
      </c>
      <c r="Z42" s="206">
        <v>0</v>
      </c>
      <c r="AA42" s="262" t="s">
        <v>3044</v>
      </c>
      <c r="AB42" s="262" t="s">
        <v>2062</v>
      </c>
      <c r="AC42" s="206">
        <f t="shared" si="47"/>
        <v>50</v>
      </c>
      <c r="AD42" s="206">
        <v>0</v>
      </c>
      <c r="AE42" s="206">
        <v>50</v>
      </c>
      <c r="AF42" s="262" t="s">
        <v>702</v>
      </c>
      <c r="AG42" s="262" t="s">
        <v>703</v>
      </c>
      <c r="AH42" s="314">
        <f t="shared" si="48"/>
        <v>75</v>
      </c>
      <c r="AI42" s="206">
        <v>12.5</v>
      </c>
      <c r="AJ42" s="206">
        <v>25</v>
      </c>
      <c r="AK42" s="206">
        <v>25</v>
      </c>
      <c r="AL42" s="206">
        <v>12.5</v>
      </c>
      <c r="AM42" s="262" t="s">
        <v>2080</v>
      </c>
      <c r="AN42" s="262" t="s">
        <v>2081</v>
      </c>
      <c r="AO42" s="206">
        <f t="shared" si="49"/>
        <v>50</v>
      </c>
      <c r="AP42" s="206">
        <v>25</v>
      </c>
      <c r="AQ42" s="206">
        <v>25</v>
      </c>
      <c r="AR42" s="262" t="s">
        <v>2092</v>
      </c>
      <c r="AS42" s="262" t="s">
        <v>714</v>
      </c>
      <c r="AT42" s="206">
        <f t="shared" si="50"/>
        <v>12.5</v>
      </c>
      <c r="AU42" s="206">
        <v>12.5</v>
      </c>
      <c r="AV42" s="206">
        <v>0</v>
      </c>
      <c r="AW42" s="206">
        <v>0</v>
      </c>
      <c r="AX42" s="206">
        <v>0</v>
      </c>
      <c r="AY42" s="262" t="s">
        <v>3045</v>
      </c>
      <c r="AZ42" s="262" t="s">
        <v>2098</v>
      </c>
      <c r="BA42" s="206">
        <f t="shared" si="42"/>
        <v>0</v>
      </c>
      <c r="BB42" s="206">
        <v>0</v>
      </c>
      <c r="BC42" s="262" t="s">
        <v>1777</v>
      </c>
      <c r="BD42" s="262" t="s">
        <v>2104</v>
      </c>
      <c r="BE42" s="206">
        <f t="shared" si="51"/>
        <v>45</v>
      </c>
      <c r="BF42" s="206">
        <v>30</v>
      </c>
      <c r="BG42" s="206">
        <v>15</v>
      </c>
      <c r="BH42" s="206">
        <v>0</v>
      </c>
      <c r="BI42" s="262" t="s">
        <v>2525</v>
      </c>
      <c r="BJ42" s="262" t="s">
        <v>2526</v>
      </c>
      <c r="BK42" s="206">
        <f t="shared" si="52"/>
        <v>0</v>
      </c>
      <c r="BL42" s="206">
        <v>0</v>
      </c>
      <c r="BM42" s="206">
        <v>0</v>
      </c>
      <c r="BN42" s="206">
        <v>0</v>
      </c>
      <c r="BO42" s="262" t="s">
        <v>2898</v>
      </c>
      <c r="BP42" s="262" t="s">
        <v>2122</v>
      </c>
      <c r="BQ42" s="206">
        <f t="shared" si="53"/>
        <v>50</v>
      </c>
      <c r="BR42" s="206">
        <v>25</v>
      </c>
      <c r="BS42" s="206">
        <v>25</v>
      </c>
      <c r="BT42" s="262" t="s">
        <v>2531</v>
      </c>
      <c r="BU42" s="262" t="s">
        <v>736</v>
      </c>
      <c r="BV42" s="206">
        <f t="shared" si="54"/>
        <v>25</v>
      </c>
      <c r="BW42" s="206">
        <v>25</v>
      </c>
      <c r="BX42" s="206">
        <v>0</v>
      </c>
      <c r="BY42" s="262" t="s">
        <v>2132</v>
      </c>
      <c r="BZ42" s="262" t="s">
        <v>2122</v>
      </c>
      <c r="CA42" s="206">
        <f t="shared" si="55"/>
        <v>15</v>
      </c>
      <c r="CB42" s="206">
        <v>0</v>
      </c>
      <c r="CC42" s="206">
        <v>15</v>
      </c>
      <c r="CD42" s="206">
        <v>0</v>
      </c>
      <c r="CE42" s="262" t="s">
        <v>2453</v>
      </c>
      <c r="CF42" s="262" t="s">
        <v>2136</v>
      </c>
      <c r="CG42" s="206">
        <f t="shared" si="56"/>
        <v>0</v>
      </c>
      <c r="CH42" s="206">
        <v>0</v>
      </c>
      <c r="CI42" s="206">
        <v>0</v>
      </c>
      <c r="CJ42" s="206">
        <v>0</v>
      </c>
      <c r="CK42" s="206">
        <v>0</v>
      </c>
      <c r="CL42" s="262" t="s">
        <v>3046</v>
      </c>
      <c r="CM42" s="262" t="s">
        <v>2145</v>
      </c>
      <c r="CN42" s="206">
        <f t="shared" si="57"/>
        <v>0</v>
      </c>
      <c r="CO42" s="206">
        <v>0</v>
      </c>
      <c r="CP42" s="206">
        <v>0</v>
      </c>
      <c r="CQ42" s="206">
        <v>0</v>
      </c>
      <c r="CR42" s="206">
        <v>0</v>
      </c>
      <c r="CS42" s="262" t="s">
        <v>3047</v>
      </c>
      <c r="CT42" s="262" t="s">
        <v>2149</v>
      </c>
      <c r="CU42" s="206">
        <f t="shared" si="58"/>
        <v>30</v>
      </c>
      <c r="CV42" s="206">
        <v>20</v>
      </c>
      <c r="CW42" s="206">
        <v>10</v>
      </c>
      <c r="CX42" s="206">
        <v>0</v>
      </c>
      <c r="CY42" s="206">
        <v>0</v>
      </c>
      <c r="CZ42" s="206">
        <v>0</v>
      </c>
      <c r="DA42" s="262" t="s">
        <v>2158</v>
      </c>
      <c r="DB42" s="262" t="s">
        <v>755</v>
      </c>
      <c r="DC42" s="206">
        <f t="shared" si="59"/>
        <v>60</v>
      </c>
      <c r="DD42" s="206">
        <v>0</v>
      </c>
      <c r="DE42" s="206">
        <v>10</v>
      </c>
      <c r="DF42" s="206">
        <v>20</v>
      </c>
      <c r="DG42" s="206">
        <v>10</v>
      </c>
      <c r="DH42" s="206">
        <v>20</v>
      </c>
      <c r="DI42" s="262" t="s">
        <v>2899</v>
      </c>
      <c r="DJ42" s="262" t="s">
        <v>2596</v>
      </c>
      <c r="DK42" s="206">
        <f t="shared" si="60"/>
        <v>50</v>
      </c>
      <c r="DL42" s="206">
        <v>20</v>
      </c>
      <c r="DM42" s="206">
        <v>0</v>
      </c>
      <c r="DN42" s="206">
        <v>0</v>
      </c>
      <c r="DO42" s="206">
        <v>10</v>
      </c>
      <c r="DP42" s="206">
        <v>20</v>
      </c>
      <c r="DQ42" s="262" t="s">
        <v>2167</v>
      </c>
      <c r="DR42" s="262" t="s">
        <v>2168</v>
      </c>
      <c r="DS42" s="314">
        <f t="shared" si="61"/>
        <v>100</v>
      </c>
      <c r="DT42" s="206">
        <v>25</v>
      </c>
      <c r="DU42" s="206">
        <v>25</v>
      </c>
      <c r="DV42" s="206">
        <v>25</v>
      </c>
      <c r="DW42" s="206">
        <v>25</v>
      </c>
      <c r="DX42" s="262" t="s">
        <v>2487</v>
      </c>
      <c r="DY42" s="262" t="s">
        <v>2174</v>
      </c>
      <c r="DZ42" s="206">
        <v>0</v>
      </c>
      <c r="EA42" s="206">
        <f>SUM(EB42:EI42)</f>
        <v>50</v>
      </c>
      <c r="EB42" s="206">
        <v>0</v>
      </c>
      <c r="EC42" s="206">
        <v>50</v>
      </c>
      <c r="ED42" s="262" t="s">
        <v>2496</v>
      </c>
      <c r="EE42" s="315" t="s">
        <v>2900</v>
      </c>
      <c r="EF42" s="206" t="s">
        <v>108</v>
      </c>
      <c r="EG42" s="206" t="s">
        <v>108</v>
      </c>
      <c r="EH42" s="206" t="s">
        <v>108</v>
      </c>
      <c r="EI42" s="206" t="s">
        <v>108</v>
      </c>
      <c r="EJ42" s="206" t="s">
        <v>108</v>
      </c>
      <c r="EK42" s="206" t="s">
        <v>108</v>
      </c>
      <c r="EL42" s="206" t="s">
        <v>108</v>
      </c>
      <c r="EM42" s="206" t="s">
        <v>108</v>
      </c>
      <c r="EN42" s="206" t="s">
        <v>108</v>
      </c>
      <c r="EO42" s="206" t="s">
        <v>108</v>
      </c>
      <c r="EP42" s="206" t="s">
        <v>108</v>
      </c>
      <c r="EQ42" s="206" t="s">
        <v>108</v>
      </c>
      <c r="ER42" s="206" t="s">
        <v>108</v>
      </c>
      <c r="ES42" s="206" t="s">
        <v>108</v>
      </c>
      <c r="ET42" s="206" t="s">
        <v>108</v>
      </c>
      <c r="EU42" s="206" t="s">
        <v>108</v>
      </c>
      <c r="EV42" s="206" t="s">
        <v>108</v>
      </c>
      <c r="EW42" s="206" t="s">
        <v>108</v>
      </c>
    </row>
    <row r="43" spans="1:153" s="318" customFormat="1">
      <c r="A43" s="310" t="s">
        <v>164</v>
      </c>
      <c r="B43" s="311">
        <v>148.95479999999998</v>
      </c>
      <c r="C43" s="262" t="s">
        <v>66</v>
      </c>
      <c r="D43" s="206">
        <v>2018</v>
      </c>
      <c r="E43" s="314" t="s">
        <v>52</v>
      </c>
      <c r="F43" s="206">
        <f t="shared" si="43"/>
        <v>100</v>
      </c>
      <c r="G43" s="206">
        <v>100</v>
      </c>
      <c r="H43" s="262" t="s">
        <v>1081</v>
      </c>
      <c r="I43" s="262" t="s">
        <v>1082</v>
      </c>
      <c r="J43" s="206">
        <f t="shared" si="44"/>
        <v>90</v>
      </c>
      <c r="K43" s="206">
        <v>10</v>
      </c>
      <c r="L43" s="206">
        <v>20</v>
      </c>
      <c r="M43" s="206">
        <v>20</v>
      </c>
      <c r="N43" s="206">
        <v>20</v>
      </c>
      <c r="O43" s="206">
        <v>20</v>
      </c>
      <c r="P43" s="262" t="s">
        <v>2285</v>
      </c>
      <c r="Q43" s="262" t="s">
        <v>1085</v>
      </c>
      <c r="R43" s="206">
        <f t="shared" si="45"/>
        <v>75</v>
      </c>
      <c r="S43" s="206">
        <v>50</v>
      </c>
      <c r="T43" s="206">
        <v>25</v>
      </c>
      <c r="U43" s="262" t="s">
        <v>1589</v>
      </c>
      <c r="V43" s="262" t="s">
        <v>1090</v>
      </c>
      <c r="W43" s="206">
        <f t="shared" si="46"/>
        <v>45</v>
      </c>
      <c r="X43" s="206">
        <v>30</v>
      </c>
      <c r="Y43" s="206">
        <v>15</v>
      </c>
      <c r="Z43" s="206">
        <v>0</v>
      </c>
      <c r="AA43" s="262" t="s">
        <v>2843</v>
      </c>
      <c r="AB43" s="262" t="s">
        <v>2063</v>
      </c>
      <c r="AC43" s="206">
        <f t="shared" si="47"/>
        <v>25</v>
      </c>
      <c r="AD43" s="206">
        <v>0</v>
      </c>
      <c r="AE43" s="206">
        <v>25</v>
      </c>
      <c r="AF43" s="262" t="s">
        <v>2322</v>
      </c>
      <c r="AG43" s="262" t="s">
        <v>2073</v>
      </c>
      <c r="AH43" s="314">
        <f t="shared" si="48"/>
        <v>50</v>
      </c>
      <c r="AI43" s="206">
        <v>0</v>
      </c>
      <c r="AJ43" s="206">
        <v>25</v>
      </c>
      <c r="AK43" s="206">
        <v>25</v>
      </c>
      <c r="AL43" s="206">
        <v>0</v>
      </c>
      <c r="AM43" s="262" t="s">
        <v>2082</v>
      </c>
      <c r="AN43" s="262" t="s">
        <v>2083</v>
      </c>
      <c r="AO43" s="206">
        <f t="shared" si="49"/>
        <v>0</v>
      </c>
      <c r="AP43" s="206">
        <v>0</v>
      </c>
      <c r="AQ43" s="206">
        <v>0</v>
      </c>
      <c r="AR43" s="322" t="s">
        <v>2351</v>
      </c>
      <c r="AS43" s="262" t="s">
        <v>2093</v>
      </c>
      <c r="AT43" s="206">
        <f t="shared" si="50"/>
        <v>25</v>
      </c>
      <c r="AU43" s="206">
        <v>12.5</v>
      </c>
      <c r="AV43" s="206">
        <v>0</v>
      </c>
      <c r="AW43" s="206">
        <v>12.5</v>
      </c>
      <c r="AX43" s="206">
        <v>0</v>
      </c>
      <c r="AY43" s="262" t="s">
        <v>2435</v>
      </c>
      <c r="AZ43" s="262" t="s">
        <v>2381</v>
      </c>
      <c r="BA43" s="206">
        <f t="shared" si="42"/>
        <v>0</v>
      </c>
      <c r="BB43" s="206">
        <v>0</v>
      </c>
      <c r="BC43" s="262" t="s">
        <v>1778</v>
      </c>
      <c r="BD43" s="262" t="s">
        <v>1100</v>
      </c>
      <c r="BE43" s="206">
        <f t="shared" si="51"/>
        <v>0</v>
      </c>
      <c r="BF43" s="206">
        <v>0</v>
      </c>
      <c r="BG43" s="206">
        <v>0</v>
      </c>
      <c r="BH43" s="206">
        <v>0</v>
      </c>
      <c r="BI43" s="262" t="s">
        <v>727</v>
      </c>
      <c r="BJ43" s="262" t="s">
        <v>108</v>
      </c>
      <c r="BK43" s="206">
        <f t="shared" si="52"/>
        <v>0</v>
      </c>
      <c r="BL43" s="206">
        <v>0</v>
      </c>
      <c r="BM43" s="206">
        <v>0</v>
      </c>
      <c r="BN43" s="206">
        <v>0</v>
      </c>
      <c r="BO43" s="262" t="s">
        <v>2844</v>
      </c>
      <c r="BP43" s="262" t="s">
        <v>1104</v>
      </c>
      <c r="BQ43" s="206">
        <f t="shared" si="53"/>
        <v>75</v>
      </c>
      <c r="BR43" s="206">
        <v>50</v>
      </c>
      <c r="BS43" s="206">
        <v>25</v>
      </c>
      <c r="BT43" s="262" t="s">
        <v>2126</v>
      </c>
      <c r="BU43" s="262" t="s">
        <v>2127</v>
      </c>
      <c r="BV43" s="206">
        <f t="shared" si="54"/>
        <v>0</v>
      </c>
      <c r="BW43" s="206">
        <v>0</v>
      </c>
      <c r="BX43" s="206">
        <v>0</v>
      </c>
      <c r="BY43" s="262" t="s">
        <v>1012</v>
      </c>
      <c r="BZ43" s="262" t="s">
        <v>108</v>
      </c>
      <c r="CA43" s="206">
        <f t="shared" si="55"/>
        <v>30</v>
      </c>
      <c r="CB43" s="206">
        <v>15</v>
      </c>
      <c r="CC43" s="206">
        <v>15</v>
      </c>
      <c r="CD43" s="206">
        <v>0</v>
      </c>
      <c r="CE43" s="262" t="s">
        <v>2454</v>
      </c>
      <c r="CF43" s="262" t="s">
        <v>2137</v>
      </c>
      <c r="CG43" s="206">
        <f t="shared" si="56"/>
        <v>12.5</v>
      </c>
      <c r="CH43" s="206">
        <v>12.5</v>
      </c>
      <c r="CI43" s="206">
        <v>0</v>
      </c>
      <c r="CJ43" s="206">
        <v>0</v>
      </c>
      <c r="CK43" s="206">
        <v>0</v>
      </c>
      <c r="CL43" s="262" t="s">
        <v>2462</v>
      </c>
      <c r="CM43" s="262" t="s">
        <v>2463</v>
      </c>
      <c r="CN43" s="206">
        <f t="shared" si="57"/>
        <v>0</v>
      </c>
      <c r="CO43" s="206">
        <v>0</v>
      </c>
      <c r="CP43" s="206">
        <v>0</v>
      </c>
      <c r="CQ43" s="206">
        <v>0</v>
      </c>
      <c r="CR43" s="206">
        <v>0</v>
      </c>
      <c r="CS43" s="262" t="s">
        <v>717</v>
      </c>
      <c r="CT43" s="262" t="s">
        <v>108</v>
      </c>
      <c r="CU43" s="206">
        <f t="shared" si="58"/>
        <v>10</v>
      </c>
      <c r="CV43" s="206">
        <v>10</v>
      </c>
      <c r="CW43" s="206">
        <v>0</v>
      </c>
      <c r="CX43" s="206">
        <v>0</v>
      </c>
      <c r="CY43" s="206">
        <v>0</v>
      </c>
      <c r="CZ43" s="206">
        <v>0</v>
      </c>
      <c r="DA43" s="262" t="s">
        <v>2816</v>
      </c>
      <c r="DB43" s="262" t="s">
        <v>2159</v>
      </c>
      <c r="DC43" s="206">
        <f t="shared" si="59"/>
        <v>50</v>
      </c>
      <c r="DD43" s="206">
        <v>0</v>
      </c>
      <c r="DE43" s="206">
        <v>20</v>
      </c>
      <c r="DF43" s="206">
        <v>10</v>
      </c>
      <c r="DG43" s="206">
        <v>20</v>
      </c>
      <c r="DH43" s="206">
        <v>0</v>
      </c>
      <c r="DI43" s="262" t="s">
        <v>1847</v>
      </c>
      <c r="DJ43" s="262" t="s">
        <v>1112</v>
      </c>
      <c r="DK43" s="206">
        <f t="shared" si="60"/>
        <v>40</v>
      </c>
      <c r="DL43" s="206">
        <v>0</v>
      </c>
      <c r="DM43" s="206">
        <v>0</v>
      </c>
      <c r="DN43" s="206">
        <v>20</v>
      </c>
      <c r="DO43" s="206">
        <v>20</v>
      </c>
      <c r="DP43" s="206">
        <v>0</v>
      </c>
      <c r="DQ43" s="262" t="s">
        <v>2845</v>
      </c>
      <c r="DR43" s="262" t="s">
        <v>1806</v>
      </c>
      <c r="DS43" s="314">
        <f t="shared" si="61"/>
        <v>75</v>
      </c>
      <c r="DT43" s="206">
        <v>25</v>
      </c>
      <c r="DU43" s="206">
        <v>25</v>
      </c>
      <c r="DV43" s="206">
        <v>0</v>
      </c>
      <c r="DW43" s="206">
        <v>25</v>
      </c>
      <c r="DX43" s="262" t="s">
        <v>2670</v>
      </c>
      <c r="DY43" s="262" t="s">
        <v>2175</v>
      </c>
      <c r="DZ43" s="206">
        <v>0</v>
      </c>
      <c r="EA43" s="206">
        <f>SUM(EB43:EI43)</f>
        <v>0</v>
      </c>
      <c r="EB43" s="206">
        <v>0</v>
      </c>
      <c r="EC43" s="206">
        <v>0</v>
      </c>
      <c r="ED43" s="315" t="s">
        <v>535</v>
      </c>
      <c r="EE43" s="206"/>
      <c r="EF43" s="206" t="s">
        <v>108</v>
      </c>
      <c r="EG43" s="206" t="s">
        <v>108</v>
      </c>
      <c r="EH43" s="206" t="s">
        <v>108</v>
      </c>
      <c r="EI43" s="206" t="s">
        <v>108</v>
      </c>
      <c r="EJ43" s="206" t="s">
        <v>108</v>
      </c>
      <c r="EK43" s="206" t="s">
        <v>108</v>
      </c>
      <c r="EL43" s="206" t="s">
        <v>108</v>
      </c>
      <c r="EM43" s="206" t="s">
        <v>108</v>
      </c>
      <c r="EN43" s="206" t="s">
        <v>108</v>
      </c>
      <c r="EO43" s="206" t="s">
        <v>108</v>
      </c>
      <c r="EP43" s="206" t="s">
        <v>108</v>
      </c>
      <c r="EQ43" s="206" t="s">
        <v>108</v>
      </c>
      <c r="ER43" s="206" t="s">
        <v>108</v>
      </c>
      <c r="ES43" s="206" t="s">
        <v>108</v>
      </c>
      <c r="ET43" s="206" t="s">
        <v>108</v>
      </c>
      <c r="EU43" s="206" t="s">
        <v>108</v>
      </c>
      <c r="EV43" s="206" t="s">
        <v>108</v>
      </c>
      <c r="EW43" s="206" t="s">
        <v>108</v>
      </c>
    </row>
    <row r="44" spans="1:153" s="318" customFormat="1">
      <c r="A44" s="310" t="s">
        <v>121</v>
      </c>
      <c r="B44" s="311">
        <v>40.792070000000002</v>
      </c>
      <c r="C44" s="262" t="s">
        <v>114</v>
      </c>
      <c r="D44" s="206">
        <v>2018</v>
      </c>
      <c r="E44" s="314" t="s">
        <v>52</v>
      </c>
      <c r="F44" s="206">
        <f t="shared" si="43"/>
        <v>100</v>
      </c>
      <c r="G44" s="206">
        <v>100</v>
      </c>
      <c r="H44" s="262" t="s">
        <v>924</v>
      </c>
      <c r="I44" s="262" t="s">
        <v>925</v>
      </c>
      <c r="J44" s="206">
        <f t="shared" si="44"/>
        <v>90</v>
      </c>
      <c r="K44" s="206">
        <v>10</v>
      </c>
      <c r="L44" s="206">
        <v>20</v>
      </c>
      <c r="M44" s="206">
        <v>20</v>
      </c>
      <c r="N44" s="206">
        <v>20</v>
      </c>
      <c r="O44" s="206">
        <v>20</v>
      </c>
      <c r="P44" s="262" t="s">
        <v>1692</v>
      </c>
      <c r="Q44" s="262" t="s">
        <v>931</v>
      </c>
      <c r="R44" s="206">
        <f t="shared" si="45"/>
        <v>50</v>
      </c>
      <c r="S44" s="206">
        <v>50</v>
      </c>
      <c r="T44" s="206">
        <v>0</v>
      </c>
      <c r="U44" s="262" t="s">
        <v>2194</v>
      </c>
      <c r="V44" s="262" t="s">
        <v>2195</v>
      </c>
      <c r="W44" s="206">
        <f t="shared" si="46"/>
        <v>60</v>
      </c>
      <c r="X44" s="206">
        <v>30</v>
      </c>
      <c r="Y44" s="206">
        <v>15</v>
      </c>
      <c r="Z44" s="206">
        <v>15</v>
      </c>
      <c r="AA44" s="262" t="s">
        <v>3016</v>
      </c>
      <c r="AB44" s="262" t="s">
        <v>936</v>
      </c>
      <c r="AC44" s="206">
        <f t="shared" si="47"/>
        <v>50</v>
      </c>
      <c r="AD44" s="206">
        <v>0</v>
      </c>
      <c r="AE44" s="206">
        <v>50</v>
      </c>
      <c r="AF44" s="262" t="s">
        <v>2874</v>
      </c>
      <c r="AG44" s="262" t="s">
        <v>2207</v>
      </c>
      <c r="AH44" s="314">
        <f t="shared" si="48"/>
        <v>87.5</v>
      </c>
      <c r="AI44" s="206">
        <v>12.5</v>
      </c>
      <c r="AJ44" s="206">
        <v>25</v>
      </c>
      <c r="AK44" s="206">
        <v>25</v>
      </c>
      <c r="AL44" s="206">
        <v>25</v>
      </c>
      <c r="AM44" s="262" t="s">
        <v>2210</v>
      </c>
      <c r="AN44" s="262" t="s">
        <v>942</v>
      </c>
      <c r="AO44" s="206">
        <f t="shared" si="49"/>
        <v>100</v>
      </c>
      <c r="AP44" s="206">
        <v>50</v>
      </c>
      <c r="AQ44" s="206">
        <v>50</v>
      </c>
      <c r="AR44" s="262" t="s">
        <v>2215</v>
      </c>
      <c r="AS44" s="262" t="s">
        <v>2216</v>
      </c>
      <c r="AT44" s="206">
        <f t="shared" si="50"/>
        <v>50</v>
      </c>
      <c r="AU44" s="206">
        <v>12.5</v>
      </c>
      <c r="AV44" s="206">
        <v>12.5</v>
      </c>
      <c r="AW44" s="206">
        <v>12.5</v>
      </c>
      <c r="AX44" s="206">
        <v>12.5</v>
      </c>
      <c r="AY44" s="262" t="s">
        <v>2875</v>
      </c>
      <c r="AZ44" s="262" t="s">
        <v>2220</v>
      </c>
      <c r="BA44" s="206">
        <f t="shared" si="42"/>
        <v>0</v>
      </c>
      <c r="BB44" s="206">
        <v>0</v>
      </c>
      <c r="BC44" s="262" t="s">
        <v>1779</v>
      </c>
      <c r="BD44" s="262" t="s">
        <v>948</v>
      </c>
      <c r="BE44" s="206">
        <f t="shared" si="51"/>
        <v>15</v>
      </c>
      <c r="BF44" s="206">
        <v>15</v>
      </c>
      <c r="BG44" s="206">
        <v>0</v>
      </c>
      <c r="BH44" s="206">
        <v>0</v>
      </c>
      <c r="BI44" s="262" t="s">
        <v>2229</v>
      </c>
      <c r="BJ44" s="262" t="s">
        <v>2230</v>
      </c>
      <c r="BK44" s="206">
        <f t="shared" si="52"/>
        <v>15</v>
      </c>
      <c r="BL44" s="206">
        <v>0</v>
      </c>
      <c r="BM44" s="206">
        <v>15</v>
      </c>
      <c r="BN44" s="206">
        <v>0</v>
      </c>
      <c r="BO44" s="262" t="s">
        <v>951</v>
      </c>
      <c r="BP44" s="262" t="s">
        <v>952</v>
      </c>
      <c r="BQ44" s="206">
        <f t="shared" si="53"/>
        <v>100</v>
      </c>
      <c r="BR44" s="206">
        <v>50</v>
      </c>
      <c r="BS44" s="206">
        <v>50</v>
      </c>
      <c r="BT44" s="262" t="s">
        <v>2876</v>
      </c>
      <c r="BU44" s="262" t="s">
        <v>956</v>
      </c>
      <c r="BV44" s="206">
        <f t="shared" si="54"/>
        <v>75</v>
      </c>
      <c r="BW44" s="206">
        <v>25</v>
      </c>
      <c r="BX44" s="206">
        <v>50</v>
      </c>
      <c r="BY44" s="262" t="s">
        <v>2877</v>
      </c>
      <c r="BZ44" s="262" t="s">
        <v>2250</v>
      </c>
      <c r="CA44" s="206">
        <f t="shared" si="55"/>
        <v>45</v>
      </c>
      <c r="CB44" s="206">
        <v>15</v>
      </c>
      <c r="CC44" s="206">
        <v>30</v>
      </c>
      <c r="CD44" s="206">
        <v>0</v>
      </c>
      <c r="CE44" s="262" t="s">
        <v>3017</v>
      </c>
      <c r="CF44" s="262" t="s">
        <v>2252</v>
      </c>
      <c r="CG44" s="206">
        <f t="shared" si="56"/>
        <v>37.5</v>
      </c>
      <c r="CH44" s="206">
        <v>25</v>
      </c>
      <c r="CI44" s="206">
        <v>12.5</v>
      </c>
      <c r="CJ44" s="206">
        <v>0</v>
      </c>
      <c r="CK44" s="206">
        <v>0</v>
      </c>
      <c r="CL44" s="262" t="s">
        <v>2258</v>
      </c>
      <c r="CM44" s="262" t="s">
        <v>964</v>
      </c>
      <c r="CN44" s="206">
        <f t="shared" si="57"/>
        <v>0</v>
      </c>
      <c r="CO44" s="206">
        <v>0</v>
      </c>
      <c r="CP44" s="206">
        <v>0</v>
      </c>
      <c r="CQ44" s="206">
        <v>0</v>
      </c>
      <c r="CR44" s="206">
        <v>0</v>
      </c>
      <c r="CS44" s="262" t="s">
        <v>535</v>
      </c>
      <c r="CT44" s="262" t="s">
        <v>108</v>
      </c>
      <c r="CU44" s="206">
        <f t="shared" si="58"/>
        <v>60</v>
      </c>
      <c r="CV44" s="206">
        <v>20</v>
      </c>
      <c r="CW44" s="206">
        <v>20</v>
      </c>
      <c r="CX44" s="206">
        <v>0</v>
      </c>
      <c r="CY44" s="206">
        <v>20</v>
      </c>
      <c r="CZ44" s="206">
        <v>0</v>
      </c>
      <c r="DA44" s="262" t="s">
        <v>3018</v>
      </c>
      <c r="DB44" s="262" t="s">
        <v>2541</v>
      </c>
      <c r="DC44" s="206">
        <f t="shared" si="59"/>
        <v>80</v>
      </c>
      <c r="DD44" s="206">
        <v>10</v>
      </c>
      <c r="DE44" s="206">
        <v>20</v>
      </c>
      <c r="DF44" s="206">
        <v>10</v>
      </c>
      <c r="DG44" s="206">
        <v>20</v>
      </c>
      <c r="DH44" s="206">
        <v>20</v>
      </c>
      <c r="DI44" s="262" t="s">
        <v>3019</v>
      </c>
      <c r="DJ44" s="319" t="s">
        <v>2598</v>
      </c>
      <c r="DK44" s="206">
        <f t="shared" si="60"/>
        <v>60</v>
      </c>
      <c r="DL44" s="206">
        <v>10</v>
      </c>
      <c r="DM44" s="206">
        <v>0</v>
      </c>
      <c r="DN44" s="206">
        <v>20</v>
      </c>
      <c r="DO44" s="206">
        <v>10</v>
      </c>
      <c r="DP44" s="206">
        <v>20</v>
      </c>
      <c r="DQ44" s="262" t="s">
        <v>1807</v>
      </c>
      <c r="DR44" s="262" t="s">
        <v>1808</v>
      </c>
      <c r="DS44" s="314">
        <f t="shared" si="61"/>
        <v>100</v>
      </c>
      <c r="DT44" s="206">
        <v>25</v>
      </c>
      <c r="DU44" s="206">
        <v>25</v>
      </c>
      <c r="DV44" s="206">
        <v>25</v>
      </c>
      <c r="DW44" s="206">
        <v>25</v>
      </c>
      <c r="DX44" s="262" t="s">
        <v>1824</v>
      </c>
      <c r="DY44" s="262" t="s">
        <v>973</v>
      </c>
      <c r="DZ44" s="206">
        <v>1</v>
      </c>
      <c r="EA44" s="314">
        <f>SUM(EB44:EI44)</f>
        <v>25</v>
      </c>
      <c r="EB44" s="314">
        <v>25</v>
      </c>
      <c r="EC44" s="206" t="s">
        <v>108</v>
      </c>
      <c r="ED44" s="315" t="s">
        <v>2507</v>
      </c>
      <c r="EE44" s="262" t="s">
        <v>2268</v>
      </c>
      <c r="EF44" s="320" t="s">
        <v>2878</v>
      </c>
      <c r="EG44" s="206">
        <v>0</v>
      </c>
      <c r="EH44" s="206">
        <v>0</v>
      </c>
      <c r="EI44" s="206">
        <v>0</v>
      </c>
      <c r="EJ44" s="262" t="s">
        <v>2879</v>
      </c>
      <c r="EK44" s="315" t="s">
        <v>2271</v>
      </c>
      <c r="EL44" s="206" t="s">
        <v>108</v>
      </c>
      <c r="EM44" s="206" t="s">
        <v>108</v>
      </c>
      <c r="EN44" s="206" t="s">
        <v>108</v>
      </c>
      <c r="EO44" s="206" t="s">
        <v>108</v>
      </c>
      <c r="EP44" s="206" t="s">
        <v>108</v>
      </c>
      <c r="EQ44" s="206" t="s">
        <v>108</v>
      </c>
      <c r="ER44" s="206" t="s">
        <v>108</v>
      </c>
      <c r="ES44" s="206" t="s">
        <v>108</v>
      </c>
      <c r="ET44" s="206" t="s">
        <v>108</v>
      </c>
      <c r="EU44" s="206" t="s">
        <v>108</v>
      </c>
      <c r="EV44" s="206" t="s">
        <v>108</v>
      </c>
      <c r="EW44" s="206" t="s">
        <v>108</v>
      </c>
    </row>
    <row r="45" spans="1:153" s="318" customFormat="1">
      <c r="A45" s="310" t="s">
        <v>179</v>
      </c>
      <c r="B45" s="311">
        <v>34.559480000000001</v>
      </c>
      <c r="C45" s="262" t="s">
        <v>68</v>
      </c>
      <c r="D45" s="206">
        <v>2020</v>
      </c>
      <c r="E45" s="314" t="s">
        <v>52</v>
      </c>
      <c r="F45" s="206">
        <f t="shared" si="43"/>
        <v>100</v>
      </c>
      <c r="G45" s="206">
        <v>100</v>
      </c>
      <c r="H45" s="262" t="s">
        <v>1373</v>
      </c>
      <c r="I45" s="262" t="s">
        <v>1374</v>
      </c>
      <c r="J45" s="206">
        <f t="shared" si="44"/>
        <v>60</v>
      </c>
      <c r="K45" s="206">
        <v>10</v>
      </c>
      <c r="L45" s="206">
        <v>20</v>
      </c>
      <c r="M45" s="206">
        <v>20</v>
      </c>
      <c r="N45" s="206">
        <v>10</v>
      </c>
      <c r="O45" s="206">
        <v>0</v>
      </c>
      <c r="P45" s="262" t="s">
        <v>2299</v>
      </c>
      <c r="Q45" s="262" t="s">
        <v>2045</v>
      </c>
      <c r="R45" s="206">
        <f t="shared" si="45"/>
        <v>0</v>
      </c>
      <c r="S45" s="206">
        <v>0</v>
      </c>
      <c r="T45" s="206">
        <v>0</v>
      </c>
      <c r="U45" s="262" t="s">
        <v>2886</v>
      </c>
      <c r="V45" s="262" t="s">
        <v>2052</v>
      </c>
      <c r="W45" s="206">
        <f t="shared" si="46"/>
        <v>15</v>
      </c>
      <c r="X45" s="206">
        <v>15</v>
      </c>
      <c r="Y45" s="206">
        <v>0</v>
      </c>
      <c r="Z45" s="206">
        <v>0</v>
      </c>
      <c r="AA45" s="262" t="s">
        <v>3038</v>
      </c>
      <c r="AB45" s="262" t="s">
        <v>2065</v>
      </c>
      <c r="AC45" s="206">
        <f t="shared" si="47"/>
        <v>0</v>
      </c>
      <c r="AD45" s="206">
        <v>0</v>
      </c>
      <c r="AE45" s="206">
        <v>0</v>
      </c>
      <c r="AF45" s="262" t="s">
        <v>2887</v>
      </c>
      <c r="AG45" s="262" t="s">
        <v>2075</v>
      </c>
      <c r="AH45" s="314">
        <f t="shared" si="48"/>
        <v>0</v>
      </c>
      <c r="AI45" s="206">
        <v>0</v>
      </c>
      <c r="AJ45" s="206">
        <v>0</v>
      </c>
      <c r="AK45" s="206">
        <v>0</v>
      </c>
      <c r="AL45" s="206">
        <v>0</v>
      </c>
      <c r="AM45" s="262" t="s">
        <v>2888</v>
      </c>
      <c r="AN45" s="262" t="s">
        <v>1393</v>
      </c>
      <c r="AO45" s="206">
        <f t="shared" si="49"/>
        <v>0</v>
      </c>
      <c r="AP45" s="206">
        <v>0</v>
      </c>
      <c r="AQ45" s="206">
        <v>0</v>
      </c>
      <c r="AR45" s="262" t="s">
        <v>1723</v>
      </c>
      <c r="AS45" s="262" t="s">
        <v>1400</v>
      </c>
      <c r="AT45" s="206">
        <f t="shared" si="50"/>
        <v>12.5</v>
      </c>
      <c r="AU45" s="206">
        <v>12.5</v>
      </c>
      <c r="AV45" s="206">
        <v>0</v>
      </c>
      <c r="AW45" s="206">
        <v>0</v>
      </c>
      <c r="AX45" s="206">
        <v>0</v>
      </c>
      <c r="AY45" s="262" t="s">
        <v>2678</v>
      </c>
      <c r="AZ45" s="262" t="s">
        <v>2679</v>
      </c>
      <c r="BA45" s="206">
        <f t="shared" si="42"/>
        <v>50</v>
      </c>
      <c r="BB45" s="206">
        <v>50</v>
      </c>
      <c r="BC45" s="262" t="s">
        <v>2105</v>
      </c>
      <c r="BD45" s="262" t="s">
        <v>2106</v>
      </c>
      <c r="BE45" s="206">
        <f t="shared" si="51"/>
        <v>15</v>
      </c>
      <c r="BF45" s="206">
        <v>15</v>
      </c>
      <c r="BG45" s="206">
        <v>0</v>
      </c>
      <c r="BH45" s="206">
        <v>0</v>
      </c>
      <c r="BI45" s="262" t="s">
        <v>1406</v>
      </c>
      <c r="BJ45" s="262" t="s">
        <v>2115</v>
      </c>
      <c r="BK45" s="206">
        <f t="shared" si="52"/>
        <v>0</v>
      </c>
      <c r="BL45" s="206">
        <v>0</v>
      </c>
      <c r="BM45" s="206">
        <v>0</v>
      </c>
      <c r="BN45" s="206">
        <v>0</v>
      </c>
      <c r="BO45" s="262" t="s">
        <v>727</v>
      </c>
      <c r="BP45" s="262" t="s">
        <v>108</v>
      </c>
      <c r="BQ45" s="206">
        <f t="shared" si="53"/>
        <v>25</v>
      </c>
      <c r="BR45" s="206">
        <v>25</v>
      </c>
      <c r="BS45" s="206">
        <v>0</v>
      </c>
      <c r="BT45" s="262" t="s">
        <v>1412</v>
      </c>
      <c r="BU45" s="262" t="s">
        <v>1413</v>
      </c>
      <c r="BV45" s="206">
        <f t="shared" si="54"/>
        <v>0</v>
      </c>
      <c r="BW45" s="206">
        <v>0</v>
      </c>
      <c r="BX45" s="206">
        <v>0</v>
      </c>
      <c r="BY45" s="262" t="s">
        <v>740</v>
      </c>
      <c r="BZ45" s="262" t="s">
        <v>108</v>
      </c>
      <c r="CA45" s="206">
        <f t="shared" si="55"/>
        <v>30</v>
      </c>
      <c r="CB45" s="206">
        <v>15</v>
      </c>
      <c r="CC45" s="206">
        <v>15</v>
      </c>
      <c r="CD45" s="206">
        <v>0</v>
      </c>
      <c r="CE45" s="262" t="s">
        <v>1414</v>
      </c>
      <c r="CF45" s="262"/>
      <c r="CG45" s="206">
        <f t="shared" si="56"/>
        <v>12.5</v>
      </c>
      <c r="CH45" s="206">
        <v>12.5</v>
      </c>
      <c r="CI45" s="206">
        <v>0</v>
      </c>
      <c r="CJ45" s="206">
        <v>0</v>
      </c>
      <c r="CK45" s="206">
        <v>0</v>
      </c>
      <c r="CL45" s="262" t="s">
        <v>2469</v>
      </c>
      <c r="CM45" s="262" t="s">
        <v>1415</v>
      </c>
      <c r="CN45" s="206">
        <f t="shared" si="57"/>
        <v>0</v>
      </c>
      <c r="CO45" s="206">
        <v>0</v>
      </c>
      <c r="CP45" s="206">
        <v>0</v>
      </c>
      <c r="CQ45" s="206">
        <v>0</v>
      </c>
      <c r="CR45" s="206">
        <v>0</v>
      </c>
      <c r="CS45" s="262" t="s">
        <v>717</v>
      </c>
      <c r="CT45" s="262" t="s">
        <v>108</v>
      </c>
      <c r="CU45" s="206">
        <f t="shared" si="58"/>
        <v>10</v>
      </c>
      <c r="CV45" s="206">
        <v>10</v>
      </c>
      <c r="CW45" s="206">
        <v>0</v>
      </c>
      <c r="CX45" s="206">
        <v>0</v>
      </c>
      <c r="CY45" s="206">
        <v>0</v>
      </c>
      <c r="CZ45" s="206">
        <v>0</v>
      </c>
      <c r="DA45" s="262" t="s">
        <v>2482</v>
      </c>
      <c r="DB45" s="262" t="s">
        <v>1419</v>
      </c>
      <c r="DC45" s="206">
        <f t="shared" si="59"/>
        <v>10</v>
      </c>
      <c r="DD45" s="206">
        <v>0</v>
      </c>
      <c r="DE45" s="206">
        <v>0</v>
      </c>
      <c r="DF45" s="206">
        <v>0</v>
      </c>
      <c r="DG45" s="206">
        <v>10</v>
      </c>
      <c r="DH45" s="206">
        <v>0</v>
      </c>
      <c r="DI45" s="262" t="s">
        <v>2889</v>
      </c>
      <c r="DJ45" s="262" t="s">
        <v>2600</v>
      </c>
      <c r="DK45" s="206">
        <f t="shared" si="60"/>
        <v>0</v>
      </c>
      <c r="DL45" s="206">
        <v>0</v>
      </c>
      <c r="DM45" s="206">
        <v>0</v>
      </c>
      <c r="DN45" s="206">
        <v>0</v>
      </c>
      <c r="DO45" s="206">
        <v>0</v>
      </c>
      <c r="DP45" s="206">
        <v>0</v>
      </c>
      <c r="DQ45" s="262" t="s">
        <v>1423</v>
      </c>
      <c r="DR45" s="262" t="s">
        <v>1424</v>
      </c>
      <c r="DS45" s="206">
        <f t="shared" si="61"/>
        <v>12.5</v>
      </c>
      <c r="DT45" s="206">
        <v>12.5</v>
      </c>
      <c r="DU45" s="206">
        <v>0</v>
      </c>
      <c r="DV45" s="206">
        <v>0</v>
      </c>
      <c r="DW45" s="206">
        <v>0</v>
      </c>
      <c r="DX45" s="262" t="s">
        <v>1426</v>
      </c>
      <c r="DY45" s="262" t="s">
        <v>1427</v>
      </c>
      <c r="DZ45" s="206">
        <v>3</v>
      </c>
      <c r="EA45" s="314">
        <f>EB45+AVERAGE(EG45,EM45,ES45)+AVERAGE(EH45,EN45,ET45)+AVERAGE(EI45,EO45,EU45)</f>
        <v>0</v>
      </c>
      <c r="EB45" s="206">
        <v>0</v>
      </c>
      <c r="EC45" s="206" t="s">
        <v>108</v>
      </c>
      <c r="ED45" s="315" t="s">
        <v>2890</v>
      </c>
      <c r="EE45" s="262" t="s">
        <v>2758</v>
      </c>
      <c r="EF45" s="312" t="s">
        <v>1862</v>
      </c>
      <c r="EG45" s="206">
        <v>0</v>
      </c>
      <c r="EH45" s="206">
        <v>0</v>
      </c>
      <c r="EI45" s="206">
        <v>0</v>
      </c>
      <c r="EJ45" s="262" t="s">
        <v>2891</v>
      </c>
      <c r="EK45" s="315" t="s">
        <v>1429</v>
      </c>
      <c r="EL45" s="316" t="s">
        <v>1640</v>
      </c>
      <c r="EM45" s="206">
        <v>0</v>
      </c>
      <c r="EN45" s="206">
        <v>0</v>
      </c>
      <c r="EO45" s="206">
        <v>0</v>
      </c>
      <c r="EP45" s="262" t="s">
        <v>1648</v>
      </c>
      <c r="EQ45" s="262" t="s">
        <v>1641</v>
      </c>
      <c r="ER45" s="316" t="s">
        <v>582</v>
      </c>
      <c r="ES45" s="206">
        <v>0</v>
      </c>
      <c r="ET45" s="206">
        <v>0</v>
      </c>
      <c r="EU45" s="206">
        <v>0</v>
      </c>
      <c r="EV45" s="262" t="s">
        <v>1565</v>
      </c>
      <c r="EW45" s="262" t="s">
        <v>1430</v>
      </c>
    </row>
    <row r="46" spans="1:153" s="318" customFormat="1">
      <c r="A46" s="310" t="s">
        <v>148</v>
      </c>
      <c r="B46" s="311">
        <v>101.0348</v>
      </c>
      <c r="C46" s="262" t="s">
        <v>66</v>
      </c>
      <c r="D46" s="206">
        <v>2016</v>
      </c>
      <c r="E46" s="314" t="s">
        <v>52</v>
      </c>
      <c r="F46" s="206">
        <f t="shared" si="43"/>
        <v>100</v>
      </c>
      <c r="G46" s="206">
        <v>100</v>
      </c>
      <c r="H46" s="262" t="s">
        <v>835</v>
      </c>
      <c r="I46" s="262" t="s">
        <v>836</v>
      </c>
      <c r="J46" s="206">
        <f t="shared" si="44"/>
        <v>90</v>
      </c>
      <c r="K46" s="206">
        <v>10</v>
      </c>
      <c r="L46" s="206">
        <v>20</v>
      </c>
      <c r="M46" s="206">
        <v>20</v>
      </c>
      <c r="N46" s="206">
        <v>20</v>
      </c>
      <c r="O46" s="206">
        <v>20</v>
      </c>
      <c r="P46" s="262" t="s">
        <v>841</v>
      </c>
      <c r="Q46" s="262" t="s">
        <v>842</v>
      </c>
      <c r="R46" s="206">
        <f t="shared" si="45"/>
        <v>75</v>
      </c>
      <c r="S46" s="206">
        <v>50</v>
      </c>
      <c r="T46" s="206">
        <v>25</v>
      </c>
      <c r="U46" s="262" t="s">
        <v>2994</v>
      </c>
      <c r="V46" s="262" t="s">
        <v>847</v>
      </c>
      <c r="W46" s="206">
        <f t="shared" si="46"/>
        <v>45</v>
      </c>
      <c r="X46" s="206">
        <v>30</v>
      </c>
      <c r="Y46" s="206">
        <v>15</v>
      </c>
      <c r="Z46" s="206">
        <v>0</v>
      </c>
      <c r="AA46" s="262" t="s">
        <v>852</v>
      </c>
      <c r="AB46" s="262" t="s">
        <v>853</v>
      </c>
      <c r="AC46" s="206">
        <f t="shared" si="47"/>
        <v>25</v>
      </c>
      <c r="AD46" s="206">
        <v>0</v>
      </c>
      <c r="AE46" s="206">
        <v>25</v>
      </c>
      <c r="AF46" s="262" t="s">
        <v>859</v>
      </c>
      <c r="AG46" s="262" t="s">
        <v>860</v>
      </c>
      <c r="AH46" s="314">
        <f t="shared" si="48"/>
        <v>37.5</v>
      </c>
      <c r="AI46" s="206">
        <v>0</v>
      </c>
      <c r="AJ46" s="206">
        <v>25</v>
      </c>
      <c r="AK46" s="206">
        <v>12.5</v>
      </c>
      <c r="AL46" s="206">
        <v>0</v>
      </c>
      <c r="AM46" s="262" t="s">
        <v>2211</v>
      </c>
      <c r="AN46" s="262" t="s">
        <v>2212</v>
      </c>
      <c r="AO46" s="206">
        <f t="shared" si="49"/>
        <v>0</v>
      </c>
      <c r="AP46" s="206">
        <v>0</v>
      </c>
      <c r="AQ46" s="206">
        <v>0</v>
      </c>
      <c r="AR46" s="262" t="s">
        <v>1724</v>
      </c>
      <c r="AS46" s="262" t="s">
        <v>868</v>
      </c>
      <c r="AT46" s="206">
        <f t="shared" si="50"/>
        <v>25</v>
      </c>
      <c r="AU46" s="206">
        <v>12.5</v>
      </c>
      <c r="AV46" s="206">
        <v>12.5</v>
      </c>
      <c r="AW46" s="206">
        <v>0</v>
      </c>
      <c r="AX46" s="206">
        <v>0</v>
      </c>
      <c r="AY46" s="262" t="s">
        <v>2376</v>
      </c>
      <c r="AZ46" s="262" t="s">
        <v>2377</v>
      </c>
      <c r="BA46" s="206">
        <f t="shared" si="42"/>
        <v>50</v>
      </c>
      <c r="BB46" s="206">
        <v>50</v>
      </c>
      <c r="BC46" s="262" t="s">
        <v>874</v>
      </c>
      <c r="BD46" s="262" t="s">
        <v>872</v>
      </c>
      <c r="BE46" s="206">
        <f t="shared" si="51"/>
        <v>30</v>
      </c>
      <c r="BF46" s="206">
        <v>15</v>
      </c>
      <c r="BG46" s="206">
        <v>15</v>
      </c>
      <c r="BH46" s="206">
        <v>0</v>
      </c>
      <c r="BI46" s="262" t="s">
        <v>2231</v>
      </c>
      <c r="BJ46" s="262" t="s">
        <v>2232</v>
      </c>
      <c r="BK46" s="206">
        <f t="shared" si="52"/>
        <v>0</v>
      </c>
      <c r="BL46" s="206">
        <v>0</v>
      </c>
      <c r="BM46" s="206">
        <v>0</v>
      </c>
      <c r="BN46" s="206">
        <v>0</v>
      </c>
      <c r="BO46" s="262" t="s">
        <v>535</v>
      </c>
      <c r="BP46" s="262" t="s">
        <v>108</v>
      </c>
      <c r="BQ46" s="206">
        <f t="shared" si="53"/>
        <v>75</v>
      </c>
      <c r="BR46" s="206">
        <v>50</v>
      </c>
      <c r="BS46" s="206">
        <v>25</v>
      </c>
      <c r="BT46" s="262" t="s">
        <v>2242</v>
      </c>
      <c r="BU46" s="262" t="s">
        <v>2243</v>
      </c>
      <c r="BV46" s="206">
        <f t="shared" si="54"/>
        <v>0</v>
      </c>
      <c r="BW46" s="206">
        <v>0</v>
      </c>
      <c r="BX46" s="206">
        <v>0</v>
      </c>
      <c r="BY46" s="262" t="s">
        <v>535</v>
      </c>
      <c r="BZ46" s="262" t="s">
        <v>108</v>
      </c>
      <c r="CA46" s="206">
        <f t="shared" si="55"/>
        <v>30</v>
      </c>
      <c r="CB46" s="206">
        <v>15</v>
      </c>
      <c r="CC46" s="206">
        <v>15</v>
      </c>
      <c r="CD46" s="206">
        <v>0</v>
      </c>
      <c r="CE46" s="262" t="s">
        <v>1764</v>
      </c>
      <c r="CF46" s="262" t="s">
        <v>886</v>
      </c>
      <c r="CG46" s="314">
        <f t="shared" si="56"/>
        <v>25</v>
      </c>
      <c r="CH46" s="206">
        <v>12.5</v>
      </c>
      <c r="CI46" s="206">
        <v>12.5</v>
      </c>
      <c r="CJ46" s="206">
        <v>0</v>
      </c>
      <c r="CK46" s="206">
        <v>0</v>
      </c>
      <c r="CL46" s="262" t="s">
        <v>2460</v>
      </c>
      <c r="CM46" s="262" t="s">
        <v>2371</v>
      </c>
      <c r="CN46" s="206">
        <f t="shared" si="57"/>
        <v>0</v>
      </c>
      <c r="CO46" s="206">
        <v>0</v>
      </c>
      <c r="CP46" s="206">
        <v>0</v>
      </c>
      <c r="CQ46" s="206">
        <v>0</v>
      </c>
      <c r="CR46" s="206">
        <v>0</v>
      </c>
      <c r="CS46" s="262" t="s">
        <v>891</v>
      </c>
      <c r="CT46" s="262" t="s">
        <v>892</v>
      </c>
      <c r="CU46" s="206">
        <f t="shared" si="58"/>
        <v>20</v>
      </c>
      <c r="CV46" s="206">
        <v>20</v>
      </c>
      <c r="CW46" s="206">
        <v>0</v>
      </c>
      <c r="CX46" s="206">
        <v>0</v>
      </c>
      <c r="CY46" s="206">
        <v>0</v>
      </c>
      <c r="CZ46" s="206">
        <v>0</v>
      </c>
      <c r="DA46" s="262" t="s">
        <v>2802</v>
      </c>
      <c r="DB46" s="262" t="s">
        <v>894</v>
      </c>
      <c r="DC46" s="206">
        <f t="shared" si="59"/>
        <v>50</v>
      </c>
      <c r="DD46" s="206">
        <v>0</v>
      </c>
      <c r="DE46" s="206">
        <v>20</v>
      </c>
      <c r="DF46" s="206">
        <v>10</v>
      </c>
      <c r="DG46" s="206">
        <v>20</v>
      </c>
      <c r="DH46" s="206">
        <v>0</v>
      </c>
      <c r="DI46" s="262" t="s">
        <v>895</v>
      </c>
      <c r="DJ46" s="262" t="s">
        <v>1795</v>
      </c>
      <c r="DK46" s="206">
        <f t="shared" si="60"/>
        <v>60</v>
      </c>
      <c r="DL46" s="206">
        <v>20</v>
      </c>
      <c r="DM46" s="206">
        <v>0</v>
      </c>
      <c r="DN46" s="206">
        <v>20</v>
      </c>
      <c r="DO46" s="206">
        <v>20</v>
      </c>
      <c r="DP46" s="206">
        <v>0</v>
      </c>
      <c r="DQ46" s="262" t="s">
        <v>2639</v>
      </c>
      <c r="DR46" s="262" t="s">
        <v>1809</v>
      </c>
      <c r="DS46" s="314">
        <f t="shared" si="61"/>
        <v>75</v>
      </c>
      <c r="DT46" s="206">
        <v>25</v>
      </c>
      <c r="DU46" s="206">
        <v>25</v>
      </c>
      <c r="DV46" s="206">
        <v>25</v>
      </c>
      <c r="DW46" s="206">
        <v>0</v>
      </c>
      <c r="DX46" s="262" t="s">
        <v>2849</v>
      </c>
      <c r="DY46" s="262" t="s">
        <v>896</v>
      </c>
      <c r="DZ46" s="206">
        <v>0</v>
      </c>
      <c r="EA46" s="206">
        <f>SUM(EB46:EI46)</f>
        <v>0</v>
      </c>
      <c r="EB46" s="206">
        <v>0</v>
      </c>
      <c r="EC46" s="206">
        <v>0</v>
      </c>
      <c r="ED46" s="262" t="s">
        <v>535</v>
      </c>
      <c r="EE46" s="315" t="s">
        <v>1614</v>
      </c>
      <c r="EF46" s="206" t="s">
        <v>108</v>
      </c>
      <c r="EG46" s="206" t="s">
        <v>108</v>
      </c>
      <c r="EH46" s="206" t="s">
        <v>108</v>
      </c>
      <c r="EI46" s="206" t="s">
        <v>108</v>
      </c>
      <c r="EJ46" s="206" t="s">
        <v>108</v>
      </c>
      <c r="EK46" s="206" t="s">
        <v>108</v>
      </c>
      <c r="EL46" s="206" t="s">
        <v>108</v>
      </c>
      <c r="EM46" s="206" t="s">
        <v>108</v>
      </c>
      <c r="EN46" s="206" t="s">
        <v>108</v>
      </c>
      <c r="EO46" s="206" t="s">
        <v>108</v>
      </c>
      <c r="EP46" s="206" t="s">
        <v>108</v>
      </c>
      <c r="EQ46" s="206" t="s">
        <v>108</v>
      </c>
      <c r="ER46" s="206" t="s">
        <v>108</v>
      </c>
      <c r="ES46" s="206" t="s">
        <v>108</v>
      </c>
      <c r="ET46" s="206" t="s">
        <v>108</v>
      </c>
      <c r="EU46" s="206" t="s">
        <v>108</v>
      </c>
      <c r="EV46" s="206" t="s">
        <v>108</v>
      </c>
      <c r="EW46" s="206" t="s">
        <v>108</v>
      </c>
    </row>
    <row r="47" spans="1:153" s="318" customFormat="1">
      <c r="A47" s="310" t="s">
        <v>180</v>
      </c>
      <c r="B47" s="311">
        <v>19.576330000000002</v>
      </c>
      <c r="C47" s="262" t="s">
        <v>68</v>
      </c>
      <c r="D47" s="206">
        <v>2020</v>
      </c>
      <c r="E47" s="206" t="s">
        <v>53</v>
      </c>
      <c r="F47" s="206" t="s">
        <v>23</v>
      </c>
      <c r="G47" s="206" t="s">
        <v>23</v>
      </c>
      <c r="H47" s="206" t="s">
        <v>23</v>
      </c>
      <c r="I47" s="206" t="s">
        <v>23</v>
      </c>
      <c r="J47" s="206" t="s">
        <v>3148</v>
      </c>
      <c r="K47" s="206" t="s">
        <v>3148</v>
      </c>
      <c r="L47" s="206" t="s">
        <v>23</v>
      </c>
      <c r="M47" s="206" t="s">
        <v>23</v>
      </c>
      <c r="N47" s="206" t="s">
        <v>23</v>
      </c>
      <c r="O47" s="206" t="s">
        <v>23</v>
      </c>
      <c r="P47" s="262" t="s">
        <v>1454</v>
      </c>
      <c r="Q47" s="262" t="s">
        <v>1455</v>
      </c>
      <c r="R47" s="206" t="s">
        <v>3147</v>
      </c>
      <c r="S47" s="206" t="s">
        <v>3147</v>
      </c>
      <c r="T47" s="206" t="s">
        <v>3148</v>
      </c>
      <c r="U47" s="262" t="s">
        <v>1463</v>
      </c>
      <c r="V47" s="262" t="s">
        <v>1464</v>
      </c>
      <c r="W47" s="206" t="s">
        <v>23</v>
      </c>
      <c r="X47" s="206" t="s">
        <v>23</v>
      </c>
      <c r="Y47" s="206" t="s">
        <v>23</v>
      </c>
      <c r="Z47" s="206" t="s">
        <v>23</v>
      </c>
      <c r="AA47" s="206" t="s">
        <v>23</v>
      </c>
      <c r="AB47" s="206" t="s">
        <v>23</v>
      </c>
      <c r="AC47" s="206" t="s">
        <v>3148</v>
      </c>
      <c r="AD47" s="206" t="s">
        <v>3148</v>
      </c>
      <c r="AE47" s="206" t="s">
        <v>3148</v>
      </c>
      <c r="AF47" s="262" t="s">
        <v>1473</v>
      </c>
      <c r="AG47" s="315" t="s">
        <v>1474</v>
      </c>
      <c r="AH47" s="314" t="s">
        <v>3148</v>
      </c>
      <c r="AI47" s="206" t="s">
        <v>3148</v>
      </c>
      <c r="AJ47" s="206" t="s">
        <v>23</v>
      </c>
      <c r="AK47" s="206" t="s">
        <v>23</v>
      </c>
      <c r="AL47" s="206" t="s">
        <v>3148</v>
      </c>
      <c r="AM47" s="315" t="s">
        <v>1484</v>
      </c>
      <c r="AN47" s="315" t="s">
        <v>1485</v>
      </c>
      <c r="AO47" s="206" t="s">
        <v>3148</v>
      </c>
      <c r="AP47" s="206" t="s">
        <v>3148</v>
      </c>
      <c r="AQ47" s="206" t="s">
        <v>3148</v>
      </c>
      <c r="AR47" s="262" t="s">
        <v>1497</v>
      </c>
      <c r="AS47" s="262" t="s">
        <v>1498</v>
      </c>
      <c r="AT47" s="206" t="s">
        <v>3148</v>
      </c>
      <c r="AU47" s="206" t="s">
        <v>23</v>
      </c>
      <c r="AV47" s="206" t="s">
        <v>3148</v>
      </c>
      <c r="AW47" s="206" t="s">
        <v>3148</v>
      </c>
      <c r="AX47" s="206" t="s">
        <v>23</v>
      </c>
      <c r="AY47" s="315" t="s">
        <v>1509</v>
      </c>
      <c r="AZ47" s="315" t="s">
        <v>1510</v>
      </c>
      <c r="BA47" s="206" t="str">
        <f t="shared" si="42"/>
        <v>n/a</v>
      </c>
      <c r="BB47" s="206" t="s">
        <v>23</v>
      </c>
      <c r="BC47" s="206" t="s">
        <v>23</v>
      </c>
      <c r="BD47" s="206" t="s">
        <v>23</v>
      </c>
      <c r="BE47" s="206" t="s">
        <v>3148</v>
      </c>
      <c r="BF47" s="206" t="s">
        <v>3148</v>
      </c>
      <c r="BG47" s="206" t="s">
        <v>23</v>
      </c>
      <c r="BH47" s="206" t="s">
        <v>23</v>
      </c>
      <c r="BI47" s="315" t="s">
        <v>1520</v>
      </c>
      <c r="BJ47" s="315" t="s">
        <v>1521</v>
      </c>
      <c r="BK47" s="321" t="s">
        <v>23</v>
      </c>
      <c r="BL47" s="321" t="s">
        <v>23</v>
      </c>
      <c r="BM47" s="321" t="s">
        <v>23</v>
      </c>
      <c r="BN47" s="321" t="s">
        <v>23</v>
      </c>
      <c r="BO47" s="321" t="s">
        <v>23</v>
      </c>
      <c r="BP47" s="321" t="s">
        <v>23</v>
      </c>
      <c r="BQ47" s="206" t="s">
        <v>3148</v>
      </c>
      <c r="BR47" s="206" t="s">
        <v>3148</v>
      </c>
      <c r="BS47" s="206" t="s">
        <v>3148</v>
      </c>
      <c r="BT47" s="315" t="s">
        <v>1749</v>
      </c>
      <c r="BU47" s="315" t="s">
        <v>1530</v>
      </c>
      <c r="BV47" s="321" t="s">
        <v>23</v>
      </c>
      <c r="BW47" s="321" t="s">
        <v>23</v>
      </c>
      <c r="BX47" s="321" t="s">
        <v>23</v>
      </c>
      <c r="BY47" s="321" t="s">
        <v>23</v>
      </c>
      <c r="BZ47" s="321" t="s">
        <v>23</v>
      </c>
      <c r="CA47" s="321" t="s">
        <v>23</v>
      </c>
      <c r="CB47" s="321" t="s">
        <v>23</v>
      </c>
      <c r="CC47" s="321" t="s">
        <v>23</v>
      </c>
      <c r="CD47" s="321" t="s">
        <v>23</v>
      </c>
      <c r="CE47" s="321" t="s">
        <v>23</v>
      </c>
      <c r="CF47" s="321" t="s">
        <v>23</v>
      </c>
      <c r="CG47" s="321" t="s">
        <v>23</v>
      </c>
      <c r="CH47" s="321" t="s">
        <v>23</v>
      </c>
      <c r="CI47" s="321" t="s">
        <v>23</v>
      </c>
      <c r="CJ47" s="321" t="s">
        <v>23</v>
      </c>
      <c r="CK47" s="321" t="s">
        <v>23</v>
      </c>
      <c r="CL47" s="321" t="s">
        <v>23</v>
      </c>
      <c r="CM47" s="321" t="s">
        <v>23</v>
      </c>
      <c r="CN47" s="206" t="s">
        <v>3148</v>
      </c>
      <c r="CO47" s="206" t="s">
        <v>3148</v>
      </c>
      <c r="CP47" s="206" t="s">
        <v>23</v>
      </c>
      <c r="CQ47" s="206" t="s">
        <v>23</v>
      </c>
      <c r="CR47" s="206" t="s">
        <v>3148</v>
      </c>
      <c r="CS47" s="262" t="s">
        <v>1538</v>
      </c>
      <c r="CT47" s="315" t="s">
        <v>1539</v>
      </c>
      <c r="CU47" s="206" t="s">
        <v>3148</v>
      </c>
      <c r="CV47" s="206" t="s">
        <v>3148</v>
      </c>
      <c r="CW47" s="206" t="s">
        <v>23</v>
      </c>
      <c r="CX47" s="206" t="s">
        <v>23</v>
      </c>
      <c r="CY47" s="206" t="s">
        <v>3148</v>
      </c>
      <c r="CZ47" s="206" t="s">
        <v>23</v>
      </c>
      <c r="DA47" s="315" t="s">
        <v>1591</v>
      </c>
      <c r="DB47" s="315" t="s">
        <v>1546</v>
      </c>
      <c r="DC47" s="321" t="s">
        <v>23</v>
      </c>
      <c r="DD47" s="321" t="s">
        <v>23</v>
      </c>
      <c r="DE47" s="321" t="s">
        <v>23</v>
      </c>
      <c r="DF47" s="321" t="s">
        <v>23</v>
      </c>
      <c r="DG47" s="321" t="s">
        <v>23</v>
      </c>
      <c r="DH47" s="321" t="s">
        <v>23</v>
      </c>
      <c r="DI47" s="321" t="s">
        <v>23</v>
      </c>
      <c r="DJ47" s="321" t="s">
        <v>23</v>
      </c>
      <c r="DK47" s="321" t="s">
        <v>23</v>
      </c>
      <c r="DL47" s="321" t="s">
        <v>23</v>
      </c>
      <c r="DM47" s="321" t="s">
        <v>23</v>
      </c>
      <c r="DN47" s="321" t="s">
        <v>23</v>
      </c>
      <c r="DO47" s="321" t="s">
        <v>23</v>
      </c>
      <c r="DP47" s="321" t="s">
        <v>23</v>
      </c>
      <c r="DQ47" s="321" t="s">
        <v>23</v>
      </c>
      <c r="DR47" s="321" t="s">
        <v>23</v>
      </c>
      <c r="DS47" s="321" t="s">
        <v>23</v>
      </c>
      <c r="DT47" s="321" t="s">
        <v>23</v>
      </c>
      <c r="DU47" s="321" t="s">
        <v>23</v>
      </c>
      <c r="DV47" s="321" t="s">
        <v>23</v>
      </c>
      <c r="DW47" s="321" t="s">
        <v>23</v>
      </c>
      <c r="DX47" s="321" t="s">
        <v>23</v>
      </c>
      <c r="DY47" s="321" t="s">
        <v>23</v>
      </c>
      <c r="DZ47" s="206">
        <v>0</v>
      </c>
      <c r="EA47" s="314" t="s">
        <v>3148</v>
      </c>
      <c r="EB47" s="206" t="s">
        <v>3148</v>
      </c>
      <c r="EC47" s="206" t="s">
        <v>3148</v>
      </c>
      <c r="ED47" s="315" t="s">
        <v>1604</v>
      </c>
      <c r="EE47" s="262" t="s">
        <v>1555</v>
      </c>
      <c r="EF47" s="206" t="s">
        <v>108</v>
      </c>
      <c r="EG47" s="206" t="s">
        <v>108</v>
      </c>
      <c r="EH47" s="206" t="s">
        <v>108</v>
      </c>
      <c r="EI47" s="206" t="s">
        <v>108</v>
      </c>
      <c r="EJ47" s="206" t="s">
        <v>108</v>
      </c>
      <c r="EK47" s="206" t="s">
        <v>108</v>
      </c>
      <c r="EL47" s="206" t="s">
        <v>108</v>
      </c>
      <c r="EM47" s="206" t="s">
        <v>108</v>
      </c>
      <c r="EN47" s="206" t="s">
        <v>108</v>
      </c>
      <c r="EO47" s="206" t="s">
        <v>108</v>
      </c>
      <c r="EP47" s="206" t="s">
        <v>108</v>
      </c>
      <c r="EQ47" s="206" t="s">
        <v>108</v>
      </c>
      <c r="ER47" s="206" t="s">
        <v>108</v>
      </c>
      <c r="ES47" s="206" t="s">
        <v>108</v>
      </c>
      <c r="ET47" s="206" t="s">
        <v>108</v>
      </c>
      <c r="EU47" s="206" t="s">
        <v>108</v>
      </c>
      <c r="EV47" s="206" t="s">
        <v>108</v>
      </c>
      <c r="EW47" s="206" t="s">
        <v>108</v>
      </c>
    </row>
    <row r="48" spans="1:153" s="318" customFormat="1">
      <c r="A48" s="310" t="s">
        <v>122</v>
      </c>
      <c r="B48" s="311">
        <v>309.60737999999998</v>
      </c>
      <c r="C48" s="262" t="s">
        <v>123</v>
      </c>
      <c r="D48" s="206">
        <v>2016</v>
      </c>
      <c r="E48" s="314" t="s">
        <v>52</v>
      </c>
      <c r="F48" s="206">
        <f>G48</f>
        <v>100</v>
      </c>
      <c r="G48" s="206">
        <v>100</v>
      </c>
      <c r="H48" s="262" t="s">
        <v>926</v>
      </c>
      <c r="I48" s="262" t="s">
        <v>913</v>
      </c>
      <c r="J48" s="206">
        <f>SUM(K48:O48)</f>
        <v>90</v>
      </c>
      <c r="K48" s="206">
        <v>10</v>
      </c>
      <c r="L48" s="206">
        <v>20</v>
      </c>
      <c r="M48" s="206">
        <v>20</v>
      </c>
      <c r="N48" s="206">
        <v>20</v>
      </c>
      <c r="O48" s="206">
        <v>20</v>
      </c>
      <c r="P48" s="262" t="s">
        <v>932</v>
      </c>
      <c r="Q48" s="262" t="s">
        <v>933</v>
      </c>
      <c r="R48" s="206">
        <f>SUM(S48:T48)</f>
        <v>100</v>
      </c>
      <c r="S48" s="206">
        <v>50</v>
      </c>
      <c r="T48" s="206">
        <v>50</v>
      </c>
      <c r="U48" s="315" t="s">
        <v>2384</v>
      </c>
      <c r="V48" s="262" t="s">
        <v>1987</v>
      </c>
      <c r="W48" s="206">
        <f>SUM(X48:Z48)</f>
        <v>75</v>
      </c>
      <c r="X48" s="206">
        <v>30</v>
      </c>
      <c r="Y48" s="206">
        <v>15</v>
      </c>
      <c r="Z48" s="206">
        <v>30</v>
      </c>
      <c r="AA48" s="262" t="s">
        <v>1989</v>
      </c>
      <c r="AB48" s="262" t="s">
        <v>1990</v>
      </c>
      <c r="AC48" s="206">
        <f>SUM(AD48:AE48)</f>
        <v>100</v>
      </c>
      <c r="AD48" s="206">
        <v>50</v>
      </c>
      <c r="AE48" s="206">
        <v>50</v>
      </c>
      <c r="AF48" s="262" t="s">
        <v>2325</v>
      </c>
      <c r="AG48" s="262" t="s">
        <v>1993</v>
      </c>
      <c r="AH48" s="314">
        <f>SUM(AI48:AL48)</f>
        <v>87.5</v>
      </c>
      <c r="AI48" s="206">
        <v>25</v>
      </c>
      <c r="AJ48" s="206">
        <v>25</v>
      </c>
      <c r="AK48" s="206">
        <v>12.5</v>
      </c>
      <c r="AL48" s="206">
        <v>25</v>
      </c>
      <c r="AM48" s="262" t="s">
        <v>1996</v>
      </c>
      <c r="AN48" s="262" t="s">
        <v>1997</v>
      </c>
      <c r="AO48" s="206">
        <f>SUM(AP48:AQ48)</f>
        <v>50</v>
      </c>
      <c r="AP48" s="206">
        <v>25</v>
      </c>
      <c r="AQ48" s="206">
        <v>25</v>
      </c>
      <c r="AR48" s="262" t="s">
        <v>2743</v>
      </c>
      <c r="AS48" s="262" t="s">
        <v>2000</v>
      </c>
      <c r="AT48" s="206">
        <f>SUM(AU48:AX48)</f>
        <v>62.5</v>
      </c>
      <c r="AU48" s="206">
        <v>12.5</v>
      </c>
      <c r="AV48" s="206">
        <v>25</v>
      </c>
      <c r="AW48" s="206">
        <v>25</v>
      </c>
      <c r="AX48" s="206">
        <v>0</v>
      </c>
      <c r="AY48" s="262" t="s">
        <v>2969</v>
      </c>
      <c r="AZ48" s="262" t="s">
        <v>2002</v>
      </c>
      <c r="BA48" s="206">
        <f t="shared" si="42"/>
        <v>100</v>
      </c>
      <c r="BB48" s="206">
        <v>100</v>
      </c>
      <c r="BC48" s="262" t="s">
        <v>2970</v>
      </c>
      <c r="BD48" s="262" t="s">
        <v>2006</v>
      </c>
      <c r="BE48" s="206">
        <f>SUM(BF48:BH48)</f>
        <v>45</v>
      </c>
      <c r="BF48" s="206">
        <v>15</v>
      </c>
      <c r="BG48" s="206">
        <v>15</v>
      </c>
      <c r="BH48" s="206">
        <v>15</v>
      </c>
      <c r="BI48" s="262" t="s">
        <v>2418</v>
      </c>
      <c r="BJ48" s="262" t="s">
        <v>2009</v>
      </c>
      <c r="BK48" s="206">
        <f>SUM(BL48:BN48)</f>
        <v>30</v>
      </c>
      <c r="BL48" s="206">
        <v>15</v>
      </c>
      <c r="BM48" s="206">
        <v>15</v>
      </c>
      <c r="BN48" s="206">
        <v>0</v>
      </c>
      <c r="BO48" s="262" t="s">
        <v>2422</v>
      </c>
      <c r="BP48" s="262" t="s">
        <v>2010</v>
      </c>
      <c r="BQ48" s="206">
        <f>SUM(BR48:BS48)</f>
        <v>100</v>
      </c>
      <c r="BR48" s="206">
        <v>50</v>
      </c>
      <c r="BS48" s="206">
        <v>50</v>
      </c>
      <c r="BT48" s="262" t="s">
        <v>2971</v>
      </c>
      <c r="BU48" s="262" t="s">
        <v>958</v>
      </c>
      <c r="BV48" s="206">
        <f>SUM(BW48:BX48)</f>
        <v>75</v>
      </c>
      <c r="BW48" s="206">
        <v>25</v>
      </c>
      <c r="BX48" s="206">
        <v>50</v>
      </c>
      <c r="BY48" s="262" t="s">
        <v>2742</v>
      </c>
      <c r="BZ48" s="262" t="s">
        <v>960</v>
      </c>
      <c r="CA48" s="206">
        <f>SUM(CB48:CD48)</f>
        <v>60</v>
      </c>
      <c r="CB48" s="206">
        <v>30</v>
      </c>
      <c r="CC48" s="206">
        <v>30</v>
      </c>
      <c r="CD48" s="206">
        <v>0</v>
      </c>
      <c r="CE48" s="262" t="s">
        <v>2972</v>
      </c>
      <c r="CF48" s="262" t="s">
        <v>2015</v>
      </c>
      <c r="CG48" s="206">
        <f>SUM(CH48:CK48)</f>
        <v>25</v>
      </c>
      <c r="CH48" s="206">
        <v>25</v>
      </c>
      <c r="CI48" s="206">
        <v>0</v>
      </c>
      <c r="CJ48" s="206">
        <v>0</v>
      </c>
      <c r="CK48" s="206">
        <v>0</v>
      </c>
      <c r="CL48" s="262" t="s">
        <v>2016</v>
      </c>
      <c r="CM48" s="262" t="s">
        <v>2017</v>
      </c>
      <c r="CN48" s="206">
        <f>SUM(CO48:CR48)</f>
        <v>0</v>
      </c>
      <c r="CO48" s="206">
        <v>0</v>
      </c>
      <c r="CP48" s="206">
        <v>0</v>
      </c>
      <c r="CQ48" s="206">
        <v>0</v>
      </c>
      <c r="CR48" s="206">
        <v>0</v>
      </c>
      <c r="CS48" s="262" t="s">
        <v>967</v>
      </c>
      <c r="CT48" s="262" t="s">
        <v>968</v>
      </c>
      <c r="CU48" s="206">
        <f>SUM(CV48:CZ48)</f>
        <v>70</v>
      </c>
      <c r="CV48" s="206">
        <v>20</v>
      </c>
      <c r="CW48" s="206">
        <v>20</v>
      </c>
      <c r="CX48" s="206">
        <v>0</v>
      </c>
      <c r="CY48" s="206">
        <v>20</v>
      </c>
      <c r="CZ48" s="206">
        <v>10</v>
      </c>
      <c r="DA48" s="262" t="s">
        <v>2973</v>
      </c>
      <c r="DB48" s="262" t="s">
        <v>969</v>
      </c>
      <c r="DC48" s="206">
        <f>SUM(DD48:DH48)</f>
        <v>70</v>
      </c>
      <c r="DD48" s="206">
        <v>20</v>
      </c>
      <c r="DE48" s="206">
        <v>0</v>
      </c>
      <c r="DF48" s="206">
        <v>10</v>
      </c>
      <c r="DG48" s="206">
        <v>20</v>
      </c>
      <c r="DH48" s="206">
        <v>20</v>
      </c>
      <c r="DI48" s="262" t="s">
        <v>2601</v>
      </c>
      <c r="DJ48" s="262" t="s">
        <v>2602</v>
      </c>
      <c r="DK48" s="206">
        <f>SUM(DL48:DP48)</f>
        <v>90</v>
      </c>
      <c r="DL48" s="206">
        <v>20</v>
      </c>
      <c r="DM48" s="206">
        <v>20</v>
      </c>
      <c r="DN48" s="206">
        <v>20</v>
      </c>
      <c r="DO48" s="206">
        <v>10</v>
      </c>
      <c r="DP48" s="206">
        <v>20</v>
      </c>
      <c r="DQ48" s="262" t="s">
        <v>2974</v>
      </c>
      <c r="DR48" s="262" t="s">
        <v>2641</v>
      </c>
      <c r="DS48" s="314">
        <f>SUM(DT48:DW48)</f>
        <v>100</v>
      </c>
      <c r="DT48" s="206">
        <v>25</v>
      </c>
      <c r="DU48" s="206">
        <v>25</v>
      </c>
      <c r="DV48" s="206">
        <v>25</v>
      </c>
      <c r="DW48" s="206">
        <v>25</v>
      </c>
      <c r="DX48" s="262" t="s">
        <v>2975</v>
      </c>
      <c r="DY48" s="262" t="s">
        <v>974</v>
      </c>
      <c r="DZ48" s="206">
        <v>2</v>
      </c>
      <c r="EA48" s="314">
        <f>EB48+AVERAGE(EG48,EM48)+AVERAGE(EH48,EN48)+AVERAGE(EI48,EO48)</f>
        <v>50</v>
      </c>
      <c r="EB48" s="314">
        <v>12.5</v>
      </c>
      <c r="EC48" s="206" t="s">
        <v>108</v>
      </c>
      <c r="ED48" s="315" t="s">
        <v>2492</v>
      </c>
      <c r="EE48" s="315" t="s">
        <v>976</v>
      </c>
      <c r="EF48" s="320" t="s">
        <v>2821</v>
      </c>
      <c r="EG48" s="206">
        <v>0</v>
      </c>
      <c r="EH48" s="206">
        <v>25</v>
      </c>
      <c r="EI48" s="206">
        <v>0</v>
      </c>
      <c r="EJ48" s="315" t="s">
        <v>2504</v>
      </c>
      <c r="EK48" s="315" t="s">
        <v>2021</v>
      </c>
      <c r="EL48" s="316" t="s">
        <v>1639</v>
      </c>
      <c r="EM48" s="206">
        <v>25</v>
      </c>
      <c r="EN48" s="206">
        <v>25</v>
      </c>
      <c r="EO48" s="206">
        <v>0</v>
      </c>
      <c r="EP48" s="315" t="s">
        <v>2505</v>
      </c>
      <c r="EQ48" s="315" t="s">
        <v>2022</v>
      </c>
      <c r="ER48" s="321" t="s">
        <v>108</v>
      </c>
      <c r="ES48" s="321" t="s">
        <v>108</v>
      </c>
      <c r="ET48" s="321" t="s">
        <v>108</v>
      </c>
      <c r="EU48" s="321" t="s">
        <v>108</v>
      </c>
      <c r="EV48" s="321" t="s">
        <v>108</v>
      </c>
      <c r="EW48" s="321" t="s">
        <v>108</v>
      </c>
    </row>
    <row r="49" spans="1:153" s="318" customFormat="1">
      <c r="A49" s="310" t="s">
        <v>181</v>
      </c>
      <c r="B49" s="311">
        <v>18.637360000000001</v>
      </c>
      <c r="C49" s="262" t="s">
        <v>68</v>
      </c>
      <c r="D49" s="206">
        <v>2020</v>
      </c>
      <c r="E49" s="206" t="s">
        <v>53</v>
      </c>
      <c r="F49" s="206" t="s">
        <v>23</v>
      </c>
      <c r="G49" s="206" t="s">
        <v>23</v>
      </c>
      <c r="H49" s="206" t="s">
        <v>23</v>
      </c>
      <c r="I49" s="206" t="s">
        <v>23</v>
      </c>
      <c r="J49" s="206" t="s">
        <v>3147</v>
      </c>
      <c r="K49" s="206" t="s">
        <v>3147</v>
      </c>
      <c r="L49" s="206" t="s">
        <v>23</v>
      </c>
      <c r="M49" s="206" t="s">
        <v>23</v>
      </c>
      <c r="N49" s="206" t="s">
        <v>23</v>
      </c>
      <c r="O49" s="206" t="s">
        <v>23</v>
      </c>
      <c r="P49" s="262" t="s">
        <v>1136</v>
      </c>
      <c r="Q49" s="262" t="s">
        <v>1137</v>
      </c>
      <c r="R49" s="206" t="s">
        <v>3147</v>
      </c>
      <c r="S49" s="206" t="s">
        <v>3147</v>
      </c>
      <c r="T49" s="206" t="s">
        <v>3148</v>
      </c>
      <c r="U49" s="324" t="s">
        <v>2023</v>
      </c>
      <c r="V49" s="324" t="s">
        <v>2024</v>
      </c>
      <c r="W49" s="206" t="s">
        <v>23</v>
      </c>
      <c r="X49" s="206" t="s">
        <v>23</v>
      </c>
      <c r="Y49" s="206" t="s">
        <v>23</v>
      </c>
      <c r="Z49" s="206" t="s">
        <v>23</v>
      </c>
      <c r="AA49" s="206" t="s">
        <v>23</v>
      </c>
      <c r="AB49" s="206" t="s">
        <v>23</v>
      </c>
      <c r="AC49" s="206" t="s">
        <v>3148</v>
      </c>
      <c r="AD49" s="206" t="s">
        <v>3148</v>
      </c>
      <c r="AE49" s="206" t="s">
        <v>3148</v>
      </c>
      <c r="AF49" s="324" t="s">
        <v>2025</v>
      </c>
      <c r="AG49" s="324" t="s">
        <v>2026</v>
      </c>
      <c r="AH49" s="314" t="s">
        <v>3147</v>
      </c>
      <c r="AI49" s="206" t="s">
        <v>3147</v>
      </c>
      <c r="AJ49" s="206" t="s">
        <v>23</v>
      </c>
      <c r="AK49" s="206" t="s">
        <v>23</v>
      </c>
      <c r="AL49" s="206" t="s">
        <v>3148</v>
      </c>
      <c r="AM49" s="324" t="s">
        <v>2028</v>
      </c>
      <c r="AN49" s="324" t="s">
        <v>2027</v>
      </c>
      <c r="AO49" s="206" t="s">
        <v>3148</v>
      </c>
      <c r="AP49" s="206" t="s">
        <v>3148</v>
      </c>
      <c r="AQ49" s="206" t="s">
        <v>3148</v>
      </c>
      <c r="AR49" s="262" t="s">
        <v>1161</v>
      </c>
      <c r="AS49" s="262" t="s">
        <v>1151</v>
      </c>
      <c r="AT49" s="206" t="s">
        <v>3148</v>
      </c>
      <c r="AU49" s="206" t="s">
        <v>23</v>
      </c>
      <c r="AV49" s="206" t="s">
        <v>3148</v>
      </c>
      <c r="AW49" s="206" t="s">
        <v>3148</v>
      </c>
      <c r="AX49" s="206" t="s">
        <v>23</v>
      </c>
      <c r="AY49" s="262" t="s">
        <v>535</v>
      </c>
      <c r="AZ49" s="262" t="s">
        <v>108</v>
      </c>
      <c r="BA49" s="206" t="str">
        <f t="shared" si="42"/>
        <v>n/a</v>
      </c>
      <c r="BB49" s="206" t="s">
        <v>23</v>
      </c>
      <c r="BC49" s="206" t="s">
        <v>23</v>
      </c>
      <c r="BD49" s="206" t="s">
        <v>23</v>
      </c>
      <c r="BE49" s="206" t="s">
        <v>3148</v>
      </c>
      <c r="BF49" s="206" t="s">
        <v>3148</v>
      </c>
      <c r="BG49" s="206" t="s">
        <v>23</v>
      </c>
      <c r="BH49" s="206" t="s">
        <v>23</v>
      </c>
      <c r="BI49" s="262" t="s">
        <v>2029</v>
      </c>
      <c r="BJ49" s="262" t="s">
        <v>1174</v>
      </c>
      <c r="BK49" s="321" t="s">
        <v>23</v>
      </c>
      <c r="BL49" s="321" t="s">
        <v>23</v>
      </c>
      <c r="BM49" s="321" t="s">
        <v>23</v>
      </c>
      <c r="BN49" s="321" t="s">
        <v>23</v>
      </c>
      <c r="BO49" s="321" t="s">
        <v>23</v>
      </c>
      <c r="BP49" s="321" t="s">
        <v>23</v>
      </c>
      <c r="BQ49" s="206" t="s">
        <v>3147</v>
      </c>
      <c r="BR49" s="206" t="s">
        <v>3095</v>
      </c>
      <c r="BS49" s="206" t="s">
        <v>3147</v>
      </c>
      <c r="BT49" s="262" t="s">
        <v>1181</v>
      </c>
      <c r="BU49" s="262" t="s">
        <v>1182</v>
      </c>
      <c r="BV49" s="321" t="s">
        <v>23</v>
      </c>
      <c r="BW49" s="321" t="s">
        <v>23</v>
      </c>
      <c r="BX49" s="321" t="s">
        <v>23</v>
      </c>
      <c r="BY49" s="321" t="s">
        <v>23</v>
      </c>
      <c r="BZ49" s="321" t="s">
        <v>23</v>
      </c>
      <c r="CA49" s="321" t="s">
        <v>23</v>
      </c>
      <c r="CB49" s="321" t="s">
        <v>23</v>
      </c>
      <c r="CC49" s="321" t="s">
        <v>23</v>
      </c>
      <c r="CD49" s="321" t="s">
        <v>23</v>
      </c>
      <c r="CE49" s="321" t="s">
        <v>23</v>
      </c>
      <c r="CF49" s="321" t="s">
        <v>23</v>
      </c>
      <c r="CG49" s="321" t="s">
        <v>23</v>
      </c>
      <c r="CH49" s="321" t="s">
        <v>23</v>
      </c>
      <c r="CI49" s="321" t="s">
        <v>23</v>
      </c>
      <c r="CJ49" s="321" t="s">
        <v>23</v>
      </c>
      <c r="CK49" s="321" t="s">
        <v>23</v>
      </c>
      <c r="CL49" s="321" t="s">
        <v>23</v>
      </c>
      <c r="CM49" s="321" t="s">
        <v>23</v>
      </c>
      <c r="CN49" s="206" t="s">
        <v>3148</v>
      </c>
      <c r="CO49" s="206" t="s">
        <v>3148</v>
      </c>
      <c r="CP49" s="206" t="s">
        <v>23</v>
      </c>
      <c r="CQ49" s="206" t="s">
        <v>23</v>
      </c>
      <c r="CR49" s="206" t="s">
        <v>3148</v>
      </c>
      <c r="CS49" s="262" t="s">
        <v>1198</v>
      </c>
      <c r="CT49" s="262" t="s">
        <v>1199</v>
      </c>
      <c r="CU49" s="206" t="s">
        <v>3147</v>
      </c>
      <c r="CV49" s="206" t="s">
        <v>3147</v>
      </c>
      <c r="CW49" s="206" t="s">
        <v>23</v>
      </c>
      <c r="CX49" s="206" t="s">
        <v>23</v>
      </c>
      <c r="CY49" s="206" t="s">
        <v>3148</v>
      </c>
      <c r="CZ49" s="206" t="s">
        <v>23</v>
      </c>
      <c r="DA49" s="324" t="s">
        <v>2031</v>
      </c>
      <c r="DB49" s="324" t="s">
        <v>2030</v>
      </c>
      <c r="DC49" s="321" t="s">
        <v>23</v>
      </c>
      <c r="DD49" s="206" t="s">
        <v>23</v>
      </c>
      <c r="DE49" s="206" t="s">
        <v>23</v>
      </c>
      <c r="DF49" s="206" t="s">
        <v>23</v>
      </c>
      <c r="DG49" s="206" t="s">
        <v>23</v>
      </c>
      <c r="DH49" s="206" t="s">
        <v>23</v>
      </c>
      <c r="DI49" s="206" t="s">
        <v>23</v>
      </c>
      <c r="DJ49" s="206" t="s">
        <v>23</v>
      </c>
      <c r="DK49" s="206" t="s">
        <v>23</v>
      </c>
      <c r="DL49" s="206" t="s">
        <v>23</v>
      </c>
      <c r="DM49" s="206" t="s">
        <v>23</v>
      </c>
      <c r="DN49" s="206" t="s">
        <v>23</v>
      </c>
      <c r="DO49" s="206" t="s">
        <v>23</v>
      </c>
      <c r="DP49" s="206" t="s">
        <v>23</v>
      </c>
      <c r="DQ49" s="206" t="s">
        <v>23</v>
      </c>
      <c r="DR49" s="206" t="s">
        <v>23</v>
      </c>
      <c r="DS49" s="321" t="s">
        <v>23</v>
      </c>
      <c r="DT49" s="321" t="s">
        <v>23</v>
      </c>
      <c r="DU49" s="321" t="s">
        <v>23</v>
      </c>
      <c r="DV49" s="321" t="s">
        <v>23</v>
      </c>
      <c r="DW49" s="321" t="s">
        <v>23</v>
      </c>
      <c r="DX49" s="321" t="s">
        <v>23</v>
      </c>
      <c r="DY49" s="206" t="s">
        <v>23</v>
      </c>
      <c r="DZ49" s="321">
        <v>0</v>
      </c>
      <c r="EA49" s="314" t="s">
        <v>3148</v>
      </c>
      <c r="EB49" s="206" t="s">
        <v>3148</v>
      </c>
      <c r="EC49" s="206" t="s">
        <v>3148</v>
      </c>
      <c r="ED49" s="262" t="s">
        <v>535</v>
      </c>
      <c r="EE49" s="262" t="s">
        <v>108</v>
      </c>
      <c r="EF49" s="206" t="s">
        <v>108</v>
      </c>
      <c r="EG49" s="206" t="s">
        <v>108</v>
      </c>
      <c r="EH49" s="206" t="s">
        <v>108</v>
      </c>
      <c r="EI49" s="206" t="s">
        <v>108</v>
      </c>
      <c r="EJ49" s="206" t="s">
        <v>108</v>
      </c>
      <c r="EK49" s="206" t="s">
        <v>108</v>
      </c>
      <c r="EL49" s="206" t="s">
        <v>108</v>
      </c>
      <c r="EM49" s="206" t="s">
        <v>108</v>
      </c>
      <c r="EN49" s="206" t="s">
        <v>108</v>
      </c>
      <c r="EO49" s="206" t="s">
        <v>108</v>
      </c>
      <c r="EP49" s="206" t="s">
        <v>108</v>
      </c>
      <c r="EQ49" s="206" t="s">
        <v>108</v>
      </c>
      <c r="ER49" s="206" t="s">
        <v>108</v>
      </c>
      <c r="ES49" s="206" t="s">
        <v>108</v>
      </c>
      <c r="ET49" s="206" t="s">
        <v>108</v>
      </c>
      <c r="EU49" s="206" t="s">
        <v>108</v>
      </c>
      <c r="EV49" s="206" t="s">
        <v>108</v>
      </c>
      <c r="EW49" s="206" t="s">
        <v>108</v>
      </c>
    </row>
    <row r="50" spans="1:153" s="317" customFormat="1">
      <c r="A50" s="310" t="s">
        <v>124</v>
      </c>
      <c r="B50" s="311">
        <v>48.557989999999997</v>
      </c>
      <c r="C50" s="262" t="s">
        <v>123</v>
      </c>
      <c r="D50" s="206">
        <v>2016</v>
      </c>
      <c r="E50" s="314" t="s">
        <v>52</v>
      </c>
      <c r="F50" s="206">
        <f t="shared" ref="F50:F61" si="62">G50</f>
        <v>100</v>
      </c>
      <c r="G50" s="206">
        <v>100</v>
      </c>
      <c r="H50" s="262" t="s">
        <v>1220</v>
      </c>
      <c r="I50" s="262" t="s">
        <v>1221</v>
      </c>
      <c r="J50" s="206">
        <f t="shared" ref="J50:J61" si="63">SUM(K50:O50)</f>
        <v>90</v>
      </c>
      <c r="K50" s="206">
        <v>10</v>
      </c>
      <c r="L50" s="206">
        <v>20</v>
      </c>
      <c r="M50" s="206">
        <v>20</v>
      </c>
      <c r="N50" s="206">
        <v>20</v>
      </c>
      <c r="O50" s="206">
        <v>20</v>
      </c>
      <c r="P50" s="262" t="s">
        <v>3015</v>
      </c>
      <c r="Q50" s="262" t="s">
        <v>1223</v>
      </c>
      <c r="R50" s="206">
        <f t="shared" ref="R50:R61" si="64">SUM(S50:T50)</f>
        <v>25</v>
      </c>
      <c r="S50" s="206">
        <v>25</v>
      </c>
      <c r="T50" s="206">
        <v>0</v>
      </c>
      <c r="U50" s="262" t="s">
        <v>1579</v>
      </c>
      <c r="V50" s="262" t="s">
        <v>1226</v>
      </c>
      <c r="W50" s="206">
        <f t="shared" ref="W50:W61" si="65">SUM(X50:Z50)</f>
        <v>30</v>
      </c>
      <c r="X50" s="206">
        <v>30</v>
      </c>
      <c r="Y50" s="206">
        <v>0</v>
      </c>
      <c r="Z50" s="206">
        <v>0</v>
      </c>
      <c r="AA50" s="262" t="s">
        <v>1228</v>
      </c>
      <c r="AB50" s="262" t="s">
        <v>1229</v>
      </c>
      <c r="AC50" s="206">
        <f t="shared" ref="AC50:AC61" si="66">SUM(AD50:AE50)</f>
        <v>25</v>
      </c>
      <c r="AD50" s="206">
        <v>0</v>
      </c>
      <c r="AE50" s="206">
        <v>25</v>
      </c>
      <c r="AF50" s="262" t="s">
        <v>1230</v>
      </c>
      <c r="AG50" s="262" t="s">
        <v>1231</v>
      </c>
      <c r="AH50" s="314">
        <f t="shared" ref="AH50:AH61" si="67">SUM(AI50:AL50)</f>
        <v>0</v>
      </c>
      <c r="AI50" s="206">
        <v>0</v>
      </c>
      <c r="AJ50" s="206">
        <v>0</v>
      </c>
      <c r="AK50" s="206">
        <v>0</v>
      </c>
      <c r="AL50" s="206">
        <v>0</v>
      </c>
      <c r="AM50" s="262" t="s">
        <v>2869</v>
      </c>
      <c r="AN50" s="262" t="s">
        <v>1233</v>
      </c>
      <c r="AO50" s="206">
        <f t="shared" ref="AO50:AO61" si="68">SUM(AP50:AQ50)</f>
        <v>0</v>
      </c>
      <c r="AP50" s="206">
        <v>0</v>
      </c>
      <c r="AQ50" s="206">
        <v>0</v>
      </c>
      <c r="AR50" s="262" t="s">
        <v>1725</v>
      </c>
      <c r="AS50" s="262" t="s">
        <v>1235</v>
      </c>
      <c r="AT50" s="206">
        <f t="shared" ref="AT50:AT61" si="69">SUM(AU50:AX50)</f>
        <v>12.5</v>
      </c>
      <c r="AU50" s="206">
        <v>12.5</v>
      </c>
      <c r="AV50" s="206">
        <v>0</v>
      </c>
      <c r="AW50" s="206">
        <v>0</v>
      </c>
      <c r="AX50" s="206">
        <v>0</v>
      </c>
      <c r="AY50" s="262" t="s">
        <v>2700</v>
      </c>
      <c r="AZ50" s="262" t="s">
        <v>2433</v>
      </c>
      <c r="BA50" s="206">
        <f t="shared" si="42"/>
        <v>50</v>
      </c>
      <c r="BB50" s="206">
        <v>50</v>
      </c>
      <c r="BC50" s="262" t="s">
        <v>1780</v>
      </c>
      <c r="BD50" s="262" t="s">
        <v>1236</v>
      </c>
      <c r="BE50" s="206">
        <f t="shared" ref="BE50:BE61" si="70">SUM(BF50:BH50)</f>
        <v>0</v>
      </c>
      <c r="BF50" s="206">
        <v>0</v>
      </c>
      <c r="BG50" s="206">
        <v>0</v>
      </c>
      <c r="BH50" s="206">
        <v>0</v>
      </c>
      <c r="BI50" s="262" t="s">
        <v>1237</v>
      </c>
      <c r="BJ50" s="262" t="s">
        <v>1238</v>
      </c>
      <c r="BK50" s="206">
        <f t="shared" ref="BK50:BK61" si="71">SUM(BL50:BN50)</f>
        <v>0</v>
      </c>
      <c r="BL50" s="206">
        <v>0</v>
      </c>
      <c r="BM50" s="206">
        <v>0</v>
      </c>
      <c r="BN50" s="206">
        <v>0</v>
      </c>
      <c r="BO50" s="262" t="s">
        <v>727</v>
      </c>
      <c r="BP50" s="262" t="s">
        <v>108</v>
      </c>
      <c r="BQ50" s="206">
        <f t="shared" ref="BQ50:BQ61" si="72">SUM(BR50:BS50)</f>
        <v>0</v>
      </c>
      <c r="BR50" s="206">
        <v>0</v>
      </c>
      <c r="BS50" s="206">
        <v>0</v>
      </c>
      <c r="BT50" s="262" t="s">
        <v>2870</v>
      </c>
      <c r="BU50" s="262" t="s">
        <v>1240</v>
      </c>
      <c r="BV50" s="206">
        <f t="shared" ref="BV50:BV61" si="73">SUM(BW50:BX50)</f>
        <v>0</v>
      </c>
      <c r="BW50" s="206">
        <v>0</v>
      </c>
      <c r="BX50" s="206">
        <v>0</v>
      </c>
      <c r="BY50" s="262" t="s">
        <v>740</v>
      </c>
      <c r="BZ50" s="262" t="s">
        <v>108</v>
      </c>
      <c r="CA50" s="206">
        <f t="shared" ref="CA50:CA61" si="74">SUM(CB50:CD50)</f>
        <v>0</v>
      </c>
      <c r="CB50" s="206">
        <v>0</v>
      </c>
      <c r="CC50" s="206">
        <v>0</v>
      </c>
      <c r="CD50" s="206">
        <v>0</v>
      </c>
      <c r="CE50" s="262" t="s">
        <v>2871</v>
      </c>
      <c r="CF50" s="262" t="s">
        <v>1243</v>
      </c>
      <c r="CG50" s="206">
        <f t="shared" ref="CG50:CG61" si="75">SUM(CH50:CK50)</f>
        <v>12.5</v>
      </c>
      <c r="CH50" s="206">
        <v>12.5</v>
      </c>
      <c r="CI50" s="206">
        <v>0</v>
      </c>
      <c r="CJ50" s="206">
        <v>0</v>
      </c>
      <c r="CK50" s="206">
        <v>0</v>
      </c>
      <c r="CL50" s="262" t="s">
        <v>2491</v>
      </c>
      <c r="CM50" s="262" t="s">
        <v>2394</v>
      </c>
      <c r="CN50" s="206">
        <f t="shared" ref="CN50:CN61" si="76">SUM(CO50:CR50)</f>
        <v>0</v>
      </c>
      <c r="CO50" s="206">
        <v>0</v>
      </c>
      <c r="CP50" s="206">
        <v>0</v>
      </c>
      <c r="CQ50" s="206">
        <v>0</v>
      </c>
      <c r="CR50" s="206">
        <v>0</v>
      </c>
      <c r="CS50" s="262" t="s">
        <v>717</v>
      </c>
      <c r="CT50" s="262" t="s">
        <v>108</v>
      </c>
      <c r="CU50" s="206">
        <f t="shared" ref="CU50:CU61" si="77">SUM(CV50:CZ50)</f>
        <v>0</v>
      </c>
      <c r="CV50" s="206">
        <v>0</v>
      </c>
      <c r="CW50" s="206">
        <v>0</v>
      </c>
      <c r="CX50" s="206">
        <v>0</v>
      </c>
      <c r="CY50" s="206">
        <v>0</v>
      </c>
      <c r="CZ50" s="206">
        <v>0</v>
      </c>
      <c r="DA50" s="262" t="s">
        <v>1595</v>
      </c>
      <c r="DB50" s="262" t="s">
        <v>1596</v>
      </c>
      <c r="DC50" s="206">
        <f t="shared" ref="DC50:DC61" si="78">SUM(DD50:DH50)</f>
        <v>10</v>
      </c>
      <c r="DD50" s="206">
        <v>0</v>
      </c>
      <c r="DE50" s="206">
        <v>0</v>
      </c>
      <c r="DF50" s="206">
        <v>10</v>
      </c>
      <c r="DG50" s="206">
        <v>0</v>
      </c>
      <c r="DH50" s="206">
        <v>0</v>
      </c>
      <c r="DI50" s="262" t="s">
        <v>2872</v>
      </c>
      <c r="DJ50" s="262" t="s">
        <v>2604</v>
      </c>
      <c r="DK50" s="206">
        <f t="shared" ref="DK50:DK61" si="79">SUM(DL50:DP50)</f>
        <v>10</v>
      </c>
      <c r="DL50" s="206">
        <v>0</v>
      </c>
      <c r="DM50" s="206">
        <v>0</v>
      </c>
      <c r="DN50" s="206">
        <v>0</v>
      </c>
      <c r="DO50" s="206">
        <v>0</v>
      </c>
      <c r="DP50" s="206">
        <v>10</v>
      </c>
      <c r="DQ50" s="262" t="s">
        <v>2873</v>
      </c>
      <c r="DR50" s="262" t="s">
        <v>1810</v>
      </c>
      <c r="DS50" s="314">
        <f t="shared" ref="DS50:DS61" si="80">SUM(DT50:DW50)</f>
        <v>12.5</v>
      </c>
      <c r="DT50" s="206">
        <v>12.5</v>
      </c>
      <c r="DU50" s="206">
        <v>0</v>
      </c>
      <c r="DV50" s="206">
        <v>0</v>
      </c>
      <c r="DW50" s="206">
        <v>0</v>
      </c>
      <c r="DX50" s="262" t="s">
        <v>2672</v>
      </c>
      <c r="DY50" s="262" t="s">
        <v>1825</v>
      </c>
      <c r="DZ50" s="206">
        <v>0</v>
      </c>
      <c r="EA50" s="206">
        <f t="shared" ref="EA50:EA61" si="81">SUM(EB50:EI50)</f>
        <v>0</v>
      </c>
      <c r="EB50" s="206">
        <v>0</v>
      </c>
      <c r="EC50" s="206">
        <v>0</v>
      </c>
      <c r="ED50" s="315" t="s">
        <v>535</v>
      </c>
      <c r="EE50" s="315" t="s">
        <v>108</v>
      </c>
      <c r="EF50" s="206" t="s">
        <v>108</v>
      </c>
      <c r="EG50" s="206" t="s">
        <v>108</v>
      </c>
      <c r="EH50" s="206" t="s">
        <v>108</v>
      </c>
      <c r="EI50" s="206" t="s">
        <v>108</v>
      </c>
      <c r="EJ50" s="206" t="s">
        <v>108</v>
      </c>
      <c r="EK50" s="206" t="s">
        <v>108</v>
      </c>
      <c r="EL50" s="206" t="s">
        <v>108</v>
      </c>
      <c r="EM50" s="206" t="s">
        <v>108</v>
      </c>
      <c r="EN50" s="206" t="s">
        <v>108</v>
      </c>
      <c r="EO50" s="206" t="s">
        <v>108</v>
      </c>
      <c r="EP50" s="206" t="s">
        <v>108</v>
      </c>
      <c r="EQ50" s="206" t="s">
        <v>108</v>
      </c>
      <c r="ER50" s="206" t="s">
        <v>108</v>
      </c>
      <c r="ES50" s="206" t="s">
        <v>108</v>
      </c>
      <c r="ET50" s="206" t="s">
        <v>108</v>
      </c>
      <c r="EU50" s="206" t="s">
        <v>108</v>
      </c>
      <c r="EV50" s="206" t="s">
        <v>108</v>
      </c>
      <c r="EW50" s="206" t="s">
        <v>108</v>
      </c>
    </row>
    <row r="51" spans="1:153" s="318" customFormat="1">
      <c r="A51" s="310" t="s">
        <v>165</v>
      </c>
      <c r="B51" s="311">
        <v>17.737669999999998</v>
      </c>
      <c r="C51" s="262" t="s">
        <v>66</v>
      </c>
      <c r="D51" s="206">
        <v>2018</v>
      </c>
      <c r="E51" s="314" t="s">
        <v>52</v>
      </c>
      <c r="F51" s="206">
        <f t="shared" si="62"/>
        <v>100</v>
      </c>
      <c r="G51" s="206">
        <v>100</v>
      </c>
      <c r="H51" s="262" t="s">
        <v>837</v>
      </c>
      <c r="I51" s="262" t="s">
        <v>838</v>
      </c>
      <c r="J51" s="206">
        <f t="shared" si="63"/>
        <v>90</v>
      </c>
      <c r="K51" s="206">
        <v>10</v>
      </c>
      <c r="L51" s="206">
        <v>20</v>
      </c>
      <c r="M51" s="206">
        <v>20</v>
      </c>
      <c r="N51" s="206">
        <v>20</v>
      </c>
      <c r="O51" s="206">
        <v>20</v>
      </c>
      <c r="P51" s="262" t="s">
        <v>843</v>
      </c>
      <c r="Q51" s="262" t="s">
        <v>844</v>
      </c>
      <c r="R51" s="206">
        <f t="shared" si="64"/>
        <v>0</v>
      </c>
      <c r="S51" s="206">
        <v>0</v>
      </c>
      <c r="T51" s="206">
        <v>0</v>
      </c>
      <c r="U51" s="262" t="s">
        <v>848</v>
      </c>
      <c r="V51" s="262" t="s">
        <v>838</v>
      </c>
      <c r="W51" s="206">
        <f t="shared" si="65"/>
        <v>30</v>
      </c>
      <c r="X51" s="206">
        <v>30</v>
      </c>
      <c r="Y51" s="206">
        <v>0</v>
      </c>
      <c r="Z51" s="206">
        <v>0</v>
      </c>
      <c r="AA51" s="262" t="s">
        <v>3072</v>
      </c>
      <c r="AB51" s="262" t="s">
        <v>855</v>
      </c>
      <c r="AC51" s="206">
        <f t="shared" si="66"/>
        <v>25</v>
      </c>
      <c r="AD51" s="206">
        <v>0</v>
      </c>
      <c r="AE51" s="206">
        <v>25</v>
      </c>
      <c r="AF51" s="262" t="s">
        <v>861</v>
      </c>
      <c r="AG51" s="262" t="s">
        <v>838</v>
      </c>
      <c r="AH51" s="314">
        <f t="shared" si="67"/>
        <v>62.5</v>
      </c>
      <c r="AI51" s="206">
        <v>12.5</v>
      </c>
      <c r="AJ51" s="206">
        <v>25</v>
      </c>
      <c r="AK51" s="206">
        <v>25</v>
      </c>
      <c r="AL51" s="206">
        <v>0</v>
      </c>
      <c r="AM51" s="262" t="s">
        <v>864</v>
      </c>
      <c r="AN51" s="262" t="s">
        <v>865</v>
      </c>
      <c r="AO51" s="206">
        <f t="shared" si="68"/>
        <v>0</v>
      </c>
      <c r="AP51" s="206">
        <v>0</v>
      </c>
      <c r="AQ51" s="206">
        <v>0</v>
      </c>
      <c r="AR51" s="262" t="s">
        <v>869</v>
      </c>
      <c r="AS51" s="262" t="s">
        <v>870</v>
      </c>
      <c r="AT51" s="206">
        <f t="shared" si="69"/>
        <v>12.5</v>
      </c>
      <c r="AU51" s="206">
        <v>12.5</v>
      </c>
      <c r="AV51" s="206">
        <v>0</v>
      </c>
      <c r="AW51" s="206">
        <v>0</v>
      </c>
      <c r="AX51" s="206">
        <v>0</v>
      </c>
      <c r="AY51" s="262" t="s">
        <v>2813</v>
      </c>
      <c r="AZ51" s="262" t="s">
        <v>2333</v>
      </c>
      <c r="BA51" s="206">
        <f t="shared" si="42"/>
        <v>0</v>
      </c>
      <c r="BB51" s="206">
        <v>0</v>
      </c>
      <c r="BC51" s="262" t="s">
        <v>1781</v>
      </c>
      <c r="BD51" s="262" t="s">
        <v>875</v>
      </c>
      <c r="BE51" s="206">
        <f t="shared" si="70"/>
        <v>15</v>
      </c>
      <c r="BF51" s="206">
        <v>15</v>
      </c>
      <c r="BG51" s="206">
        <v>0</v>
      </c>
      <c r="BH51" s="206">
        <v>0</v>
      </c>
      <c r="BI51" s="262" t="s">
        <v>880</v>
      </c>
      <c r="BJ51" s="262" t="s">
        <v>838</v>
      </c>
      <c r="BK51" s="206">
        <f t="shared" si="71"/>
        <v>0</v>
      </c>
      <c r="BL51" s="206">
        <v>0</v>
      </c>
      <c r="BM51" s="206">
        <v>0</v>
      </c>
      <c r="BN51" s="206">
        <v>0</v>
      </c>
      <c r="BO51" s="262" t="s">
        <v>883</v>
      </c>
      <c r="BP51" s="262" t="s">
        <v>870</v>
      </c>
      <c r="BQ51" s="206">
        <f t="shared" si="72"/>
        <v>75</v>
      </c>
      <c r="BR51" s="206">
        <v>50</v>
      </c>
      <c r="BS51" s="206">
        <v>25</v>
      </c>
      <c r="BT51" s="262" t="s">
        <v>1750</v>
      </c>
      <c r="BU51" s="262" t="s">
        <v>870</v>
      </c>
      <c r="BV51" s="206">
        <f t="shared" si="73"/>
        <v>0</v>
      </c>
      <c r="BW51" s="206">
        <v>0</v>
      </c>
      <c r="BX51" s="206">
        <v>0</v>
      </c>
      <c r="BY51" s="262" t="s">
        <v>535</v>
      </c>
      <c r="BZ51" s="262" t="s">
        <v>108</v>
      </c>
      <c r="CA51" s="206">
        <f t="shared" si="74"/>
        <v>30</v>
      </c>
      <c r="CB51" s="206">
        <v>15</v>
      </c>
      <c r="CC51" s="206">
        <v>15</v>
      </c>
      <c r="CD51" s="206">
        <v>0</v>
      </c>
      <c r="CE51" s="262" t="s">
        <v>887</v>
      </c>
      <c r="CF51" s="262" t="s">
        <v>870</v>
      </c>
      <c r="CG51" s="206">
        <f t="shared" si="75"/>
        <v>12.5</v>
      </c>
      <c r="CH51" s="206">
        <v>12.5</v>
      </c>
      <c r="CI51" s="206">
        <v>0</v>
      </c>
      <c r="CJ51" s="206">
        <v>0</v>
      </c>
      <c r="CK51" s="206">
        <v>0</v>
      </c>
      <c r="CL51" s="262" t="s">
        <v>2458</v>
      </c>
      <c r="CM51" s="262" t="s">
        <v>890</v>
      </c>
      <c r="CN51" s="206">
        <f t="shared" si="76"/>
        <v>0</v>
      </c>
      <c r="CO51" s="206">
        <v>0</v>
      </c>
      <c r="CP51" s="206">
        <v>0</v>
      </c>
      <c r="CQ51" s="206">
        <v>0</v>
      </c>
      <c r="CR51" s="206">
        <v>0</v>
      </c>
      <c r="CS51" s="262" t="s">
        <v>535</v>
      </c>
      <c r="CT51" s="262" t="s">
        <v>108</v>
      </c>
      <c r="CU51" s="206">
        <f t="shared" si="77"/>
        <v>10</v>
      </c>
      <c r="CV51" s="206">
        <v>10</v>
      </c>
      <c r="CW51" s="206">
        <v>0</v>
      </c>
      <c r="CX51" s="206">
        <v>0</v>
      </c>
      <c r="CY51" s="206">
        <v>0</v>
      </c>
      <c r="CZ51" s="206">
        <v>0</v>
      </c>
      <c r="DA51" s="262" t="s">
        <v>1631</v>
      </c>
      <c r="DB51" s="262" t="s">
        <v>1597</v>
      </c>
      <c r="DC51" s="206">
        <f t="shared" si="78"/>
        <v>50</v>
      </c>
      <c r="DD51" s="206">
        <v>0</v>
      </c>
      <c r="DE51" s="206">
        <v>20</v>
      </c>
      <c r="DF51" s="206">
        <v>10</v>
      </c>
      <c r="DG51" s="206">
        <v>20</v>
      </c>
      <c r="DH51" s="206">
        <v>0</v>
      </c>
      <c r="DI51" s="262" t="s">
        <v>2605</v>
      </c>
      <c r="DJ51" s="262" t="s">
        <v>1796</v>
      </c>
      <c r="DK51" s="206">
        <f t="shared" si="79"/>
        <v>40</v>
      </c>
      <c r="DL51" s="206">
        <v>0</v>
      </c>
      <c r="DM51" s="206">
        <v>0</v>
      </c>
      <c r="DN51" s="206">
        <v>20</v>
      </c>
      <c r="DO51" s="206">
        <v>20</v>
      </c>
      <c r="DP51" s="206">
        <v>0</v>
      </c>
      <c r="DQ51" s="262" t="s">
        <v>2643</v>
      </c>
      <c r="DR51" s="262" t="s">
        <v>1811</v>
      </c>
      <c r="DS51" s="314">
        <f t="shared" si="80"/>
        <v>75</v>
      </c>
      <c r="DT51" s="206">
        <v>25</v>
      </c>
      <c r="DU51" s="206">
        <v>25</v>
      </c>
      <c r="DV51" s="206">
        <v>25</v>
      </c>
      <c r="DW51" s="206">
        <v>0</v>
      </c>
      <c r="DX51" s="262" t="s">
        <v>897</v>
      </c>
      <c r="DY51" s="262" t="s">
        <v>898</v>
      </c>
      <c r="DZ51" s="206">
        <v>0</v>
      </c>
      <c r="EA51" s="206">
        <f t="shared" si="81"/>
        <v>0</v>
      </c>
      <c r="EB51" s="206">
        <v>0</v>
      </c>
      <c r="EC51" s="206">
        <v>0</v>
      </c>
      <c r="ED51" s="262" t="s">
        <v>535</v>
      </c>
      <c r="EE51" s="315" t="s">
        <v>108</v>
      </c>
      <c r="EF51" s="206" t="s">
        <v>108</v>
      </c>
      <c r="EG51" s="206" t="s">
        <v>108</v>
      </c>
      <c r="EH51" s="206" t="s">
        <v>108</v>
      </c>
      <c r="EI51" s="206" t="s">
        <v>108</v>
      </c>
      <c r="EJ51" s="206" t="s">
        <v>108</v>
      </c>
      <c r="EK51" s="206" t="s">
        <v>108</v>
      </c>
      <c r="EL51" s="206" t="s">
        <v>108</v>
      </c>
      <c r="EM51" s="206" t="s">
        <v>108</v>
      </c>
      <c r="EN51" s="206" t="s">
        <v>108</v>
      </c>
      <c r="EO51" s="206" t="s">
        <v>108</v>
      </c>
      <c r="EP51" s="206" t="s">
        <v>108</v>
      </c>
      <c r="EQ51" s="206" t="s">
        <v>108</v>
      </c>
      <c r="ER51" s="206" t="s">
        <v>108</v>
      </c>
      <c r="ES51" s="206" t="s">
        <v>108</v>
      </c>
      <c r="ET51" s="206" t="s">
        <v>108</v>
      </c>
      <c r="EU51" s="206" t="s">
        <v>108</v>
      </c>
      <c r="EV51" s="206" t="s">
        <v>108</v>
      </c>
      <c r="EW51" s="206" t="s">
        <v>108</v>
      </c>
    </row>
    <row r="52" spans="1:153" s="318" customFormat="1">
      <c r="A52" s="310" t="s">
        <v>182</v>
      </c>
      <c r="B52" s="311">
        <v>60.285470000000004</v>
      </c>
      <c r="C52" s="262" t="s">
        <v>68</v>
      </c>
      <c r="D52" s="206">
        <v>2020</v>
      </c>
      <c r="E52" s="314" t="s">
        <v>52</v>
      </c>
      <c r="F52" s="206">
        <f t="shared" si="62"/>
        <v>100</v>
      </c>
      <c r="G52" s="206">
        <v>100</v>
      </c>
      <c r="H52" s="315" t="s">
        <v>1683</v>
      </c>
      <c r="I52" s="315" t="s">
        <v>1125</v>
      </c>
      <c r="J52" s="206">
        <f t="shared" si="63"/>
        <v>90</v>
      </c>
      <c r="K52" s="206">
        <v>10</v>
      </c>
      <c r="L52" s="206">
        <v>20</v>
      </c>
      <c r="M52" s="206">
        <v>20</v>
      </c>
      <c r="N52" s="206">
        <v>20</v>
      </c>
      <c r="O52" s="206">
        <v>20</v>
      </c>
      <c r="P52" s="315" t="s">
        <v>1693</v>
      </c>
      <c r="Q52" s="315" t="s">
        <v>1138</v>
      </c>
      <c r="R52" s="206">
        <f t="shared" si="64"/>
        <v>50</v>
      </c>
      <c r="S52" s="206">
        <v>50</v>
      </c>
      <c r="T52" s="206">
        <v>0</v>
      </c>
      <c r="U52" s="315" t="s">
        <v>1572</v>
      </c>
      <c r="V52" s="315" t="s">
        <v>1141</v>
      </c>
      <c r="W52" s="206">
        <f t="shared" si="65"/>
        <v>45</v>
      </c>
      <c r="X52" s="206">
        <v>30</v>
      </c>
      <c r="Y52" s="206">
        <v>15</v>
      </c>
      <c r="Z52" s="206">
        <v>0</v>
      </c>
      <c r="AA52" s="315" t="s">
        <v>1144</v>
      </c>
      <c r="AB52" s="315" t="s">
        <v>1145</v>
      </c>
      <c r="AC52" s="206">
        <f t="shared" si="66"/>
        <v>25</v>
      </c>
      <c r="AD52" s="206">
        <v>0</v>
      </c>
      <c r="AE52" s="206">
        <v>25</v>
      </c>
      <c r="AF52" s="315" t="s">
        <v>1152</v>
      </c>
      <c r="AG52" s="315" t="s">
        <v>1153</v>
      </c>
      <c r="AH52" s="314">
        <f t="shared" si="67"/>
        <v>50</v>
      </c>
      <c r="AI52" s="206">
        <v>0</v>
      </c>
      <c r="AJ52" s="206">
        <v>25</v>
      </c>
      <c r="AK52" s="206">
        <v>25</v>
      </c>
      <c r="AL52" s="206">
        <v>0</v>
      </c>
      <c r="AM52" s="315" t="s">
        <v>1155</v>
      </c>
      <c r="AN52" s="315" t="s">
        <v>1156</v>
      </c>
      <c r="AO52" s="206">
        <f t="shared" si="68"/>
        <v>75</v>
      </c>
      <c r="AP52" s="206">
        <v>50</v>
      </c>
      <c r="AQ52" s="206">
        <v>25</v>
      </c>
      <c r="AR52" s="315" t="s">
        <v>2852</v>
      </c>
      <c r="AS52" s="315" t="s">
        <v>1162</v>
      </c>
      <c r="AT52" s="206">
        <f t="shared" si="69"/>
        <v>12.5</v>
      </c>
      <c r="AU52" s="206">
        <v>12.5</v>
      </c>
      <c r="AV52" s="206">
        <v>0</v>
      </c>
      <c r="AW52" s="206">
        <v>0</v>
      </c>
      <c r="AX52" s="206">
        <v>0</v>
      </c>
      <c r="AY52" s="315" t="s">
        <v>2806</v>
      </c>
      <c r="AZ52" s="315" t="s">
        <v>2338</v>
      </c>
      <c r="BA52" s="206">
        <f t="shared" si="42"/>
        <v>50</v>
      </c>
      <c r="BB52" s="206">
        <v>50</v>
      </c>
      <c r="BC52" s="315" t="s">
        <v>1782</v>
      </c>
      <c r="BD52" s="315" t="s">
        <v>1170</v>
      </c>
      <c r="BE52" s="206">
        <f t="shared" si="70"/>
        <v>15</v>
      </c>
      <c r="BF52" s="206">
        <v>15</v>
      </c>
      <c r="BG52" s="206">
        <v>0</v>
      </c>
      <c r="BH52" s="206">
        <v>0</v>
      </c>
      <c r="BI52" s="315" t="s">
        <v>1175</v>
      </c>
      <c r="BJ52" s="315" t="s">
        <v>1176</v>
      </c>
      <c r="BK52" s="206">
        <f t="shared" si="71"/>
        <v>0</v>
      </c>
      <c r="BL52" s="206">
        <v>0</v>
      </c>
      <c r="BM52" s="206">
        <v>0</v>
      </c>
      <c r="BN52" s="206">
        <v>0</v>
      </c>
      <c r="BO52" s="315" t="s">
        <v>535</v>
      </c>
      <c r="BP52" s="315" t="s">
        <v>108</v>
      </c>
      <c r="BQ52" s="206">
        <f t="shared" si="72"/>
        <v>75</v>
      </c>
      <c r="BR52" s="206">
        <v>50</v>
      </c>
      <c r="BS52" s="206">
        <v>25</v>
      </c>
      <c r="BT52" s="315" t="s">
        <v>1183</v>
      </c>
      <c r="BU52" s="315" t="s">
        <v>1184</v>
      </c>
      <c r="BV52" s="206">
        <f t="shared" si="73"/>
        <v>0</v>
      </c>
      <c r="BW52" s="206">
        <v>0</v>
      </c>
      <c r="BX52" s="206">
        <v>0</v>
      </c>
      <c r="BY52" s="315" t="s">
        <v>1187</v>
      </c>
      <c r="BZ52" s="315" t="s">
        <v>1188</v>
      </c>
      <c r="CA52" s="206">
        <f t="shared" si="74"/>
        <v>45</v>
      </c>
      <c r="CB52" s="206">
        <v>15</v>
      </c>
      <c r="CC52" s="206">
        <v>30</v>
      </c>
      <c r="CD52" s="206">
        <v>0</v>
      </c>
      <c r="CE52" s="315" t="s">
        <v>2853</v>
      </c>
      <c r="CF52" s="315" t="s">
        <v>1193</v>
      </c>
      <c r="CG52" s="206">
        <f t="shared" si="75"/>
        <v>12.5</v>
      </c>
      <c r="CH52" s="206">
        <v>12.5</v>
      </c>
      <c r="CI52" s="206">
        <v>0</v>
      </c>
      <c r="CJ52" s="206">
        <v>0</v>
      </c>
      <c r="CK52" s="206">
        <v>0</v>
      </c>
      <c r="CL52" s="315" t="s">
        <v>2468</v>
      </c>
      <c r="CM52" s="315" t="s">
        <v>1184</v>
      </c>
      <c r="CN52" s="206">
        <f t="shared" si="76"/>
        <v>0</v>
      </c>
      <c r="CO52" s="206">
        <v>0</v>
      </c>
      <c r="CP52" s="206">
        <v>0</v>
      </c>
      <c r="CQ52" s="206">
        <v>0</v>
      </c>
      <c r="CR52" s="206">
        <v>0</v>
      </c>
      <c r="CS52" s="315" t="s">
        <v>535</v>
      </c>
      <c r="CT52" s="315" t="s">
        <v>108</v>
      </c>
      <c r="CU52" s="206">
        <f t="shared" si="77"/>
        <v>20</v>
      </c>
      <c r="CV52" s="206">
        <v>20</v>
      </c>
      <c r="CW52" s="206">
        <v>0</v>
      </c>
      <c r="CX52" s="206">
        <v>0</v>
      </c>
      <c r="CY52" s="206">
        <v>0</v>
      </c>
      <c r="CZ52" s="206">
        <v>0</v>
      </c>
      <c r="DA52" s="315" t="s">
        <v>2260</v>
      </c>
      <c r="DB52" s="315" t="s">
        <v>2854</v>
      </c>
      <c r="DC52" s="206">
        <f t="shared" si="78"/>
        <v>20</v>
      </c>
      <c r="DD52" s="206">
        <v>0</v>
      </c>
      <c r="DE52" s="206">
        <v>0</v>
      </c>
      <c r="DF52" s="206">
        <v>0</v>
      </c>
      <c r="DG52" s="206">
        <v>20</v>
      </c>
      <c r="DH52" s="206">
        <v>0</v>
      </c>
      <c r="DI52" s="315" t="s">
        <v>1797</v>
      </c>
      <c r="DJ52" s="315" t="s">
        <v>1202</v>
      </c>
      <c r="DK52" s="206">
        <f t="shared" si="79"/>
        <v>30</v>
      </c>
      <c r="DL52" s="206">
        <v>0</v>
      </c>
      <c r="DM52" s="206">
        <v>0</v>
      </c>
      <c r="DN52" s="206">
        <v>0</v>
      </c>
      <c r="DO52" s="206">
        <v>10</v>
      </c>
      <c r="DP52" s="206">
        <v>20</v>
      </c>
      <c r="DQ52" s="315" t="s">
        <v>1812</v>
      </c>
      <c r="DR52" s="315" t="s">
        <v>1203</v>
      </c>
      <c r="DS52" s="206">
        <f t="shared" si="80"/>
        <v>75</v>
      </c>
      <c r="DT52" s="206">
        <v>12.5</v>
      </c>
      <c r="DU52" s="206">
        <v>25</v>
      </c>
      <c r="DV52" s="206">
        <v>25</v>
      </c>
      <c r="DW52" s="206">
        <v>12.5</v>
      </c>
      <c r="DX52" s="315" t="s">
        <v>2747</v>
      </c>
      <c r="DY52" s="315" t="s">
        <v>1205</v>
      </c>
      <c r="DZ52" s="206">
        <v>1</v>
      </c>
      <c r="EA52" s="378">
        <f t="shared" si="81"/>
        <v>0</v>
      </c>
      <c r="EB52" s="314">
        <v>0</v>
      </c>
      <c r="EC52" s="206" t="s">
        <v>108</v>
      </c>
      <c r="ED52" s="315" t="s">
        <v>1634</v>
      </c>
      <c r="EE52" s="315" t="s">
        <v>1615</v>
      </c>
      <c r="EF52" s="316" t="s">
        <v>2855</v>
      </c>
      <c r="EG52" s="206">
        <v>0</v>
      </c>
      <c r="EH52" s="206">
        <v>0</v>
      </c>
      <c r="EI52" s="206">
        <v>0</v>
      </c>
      <c r="EJ52" s="315" t="s">
        <v>535</v>
      </c>
      <c r="EK52" s="315" t="s">
        <v>108</v>
      </c>
      <c r="EL52" s="206" t="s">
        <v>108</v>
      </c>
      <c r="EM52" s="206" t="s">
        <v>108</v>
      </c>
      <c r="EN52" s="206" t="s">
        <v>108</v>
      </c>
      <c r="EO52" s="206" t="s">
        <v>108</v>
      </c>
      <c r="EP52" s="206" t="s">
        <v>108</v>
      </c>
      <c r="EQ52" s="206" t="s">
        <v>108</v>
      </c>
      <c r="ER52" s="206" t="s">
        <v>108</v>
      </c>
      <c r="ES52" s="206" t="s">
        <v>108</v>
      </c>
      <c r="ET52" s="206" t="s">
        <v>108</v>
      </c>
      <c r="EU52" s="206" t="s">
        <v>108</v>
      </c>
      <c r="EV52" s="206" t="s">
        <v>108</v>
      </c>
      <c r="EW52" s="206" t="s">
        <v>108</v>
      </c>
    </row>
    <row r="53" spans="1:153" s="318" customFormat="1">
      <c r="A53" s="310" t="s">
        <v>183</v>
      </c>
      <c r="B53" s="311">
        <v>21.447230000000001</v>
      </c>
      <c r="C53" s="262" t="s">
        <v>126</v>
      </c>
      <c r="D53" s="206">
        <v>2020</v>
      </c>
      <c r="E53" s="314" t="s">
        <v>52</v>
      </c>
      <c r="F53" s="206">
        <f t="shared" si="62"/>
        <v>100</v>
      </c>
      <c r="G53" s="206">
        <v>100</v>
      </c>
      <c r="H53" s="262" t="s">
        <v>1684</v>
      </c>
      <c r="I53" s="262" t="s">
        <v>1131</v>
      </c>
      <c r="J53" s="206">
        <f t="shared" si="63"/>
        <v>90</v>
      </c>
      <c r="K53" s="206">
        <v>10</v>
      </c>
      <c r="L53" s="206">
        <v>20</v>
      </c>
      <c r="M53" s="206">
        <v>20</v>
      </c>
      <c r="N53" s="206">
        <v>20</v>
      </c>
      <c r="O53" s="206">
        <v>20</v>
      </c>
      <c r="P53" s="262" t="s">
        <v>2909</v>
      </c>
      <c r="Q53" s="262" t="s">
        <v>2294</v>
      </c>
      <c r="R53" s="206">
        <f t="shared" si="64"/>
        <v>25</v>
      </c>
      <c r="S53" s="206">
        <v>25</v>
      </c>
      <c r="T53" s="206">
        <v>0</v>
      </c>
      <c r="U53" s="262" t="s">
        <v>1580</v>
      </c>
      <c r="V53" s="262" t="s">
        <v>1142</v>
      </c>
      <c r="W53" s="206">
        <f t="shared" si="65"/>
        <v>15</v>
      </c>
      <c r="X53" s="206">
        <v>15</v>
      </c>
      <c r="Y53" s="206">
        <v>0</v>
      </c>
      <c r="Z53" s="206">
        <v>0</v>
      </c>
      <c r="AA53" s="262" t="s">
        <v>1696</v>
      </c>
      <c r="AB53" s="262" t="s">
        <v>1146</v>
      </c>
      <c r="AC53" s="206">
        <f t="shared" si="66"/>
        <v>25</v>
      </c>
      <c r="AD53" s="206">
        <v>0</v>
      </c>
      <c r="AE53" s="206">
        <v>25</v>
      </c>
      <c r="AF53" s="262" t="s">
        <v>2208</v>
      </c>
      <c r="AG53" s="262" t="s">
        <v>2209</v>
      </c>
      <c r="AH53" s="314">
        <f t="shared" si="67"/>
        <v>37.5</v>
      </c>
      <c r="AI53" s="206">
        <v>0</v>
      </c>
      <c r="AJ53" s="206">
        <v>25</v>
      </c>
      <c r="AK53" s="206">
        <v>12.5</v>
      </c>
      <c r="AL53" s="206">
        <v>0</v>
      </c>
      <c r="AM53" s="262" t="s">
        <v>1713</v>
      </c>
      <c r="AN53" s="262" t="s">
        <v>1157</v>
      </c>
      <c r="AO53" s="206">
        <f t="shared" si="68"/>
        <v>50</v>
      </c>
      <c r="AP53" s="206">
        <v>25</v>
      </c>
      <c r="AQ53" s="206">
        <v>25</v>
      </c>
      <c r="AR53" s="262" t="s">
        <v>1163</v>
      </c>
      <c r="AS53" s="262" t="s">
        <v>1164</v>
      </c>
      <c r="AT53" s="206">
        <f t="shared" si="69"/>
        <v>12.5</v>
      </c>
      <c r="AU53" s="206">
        <v>12.5</v>
      </c>
      <c r="AV53" s="206">
        <v>0</v>
      </c>
      <c r="AW53" s="206">
        <v>0</v>
      </c>
      <c r="AX53" s="206">
        <v>0</v>
      </c>
      <c r="AY53" s="262" t="s">
        <v>2378</v>
      </c>
      <c r="AZ53" s="262" t="s">
        <v>2221</v>
      </c>
      <c r="BA53" s="206">
        <f t="shared" si="42"/>
        <v>50</v>
      </c>
      <c r="BB53" s="206">
        <v>50</v>
      </c>
      <c r="BC53" s="262" t="s">
        <v>2354</v>
      </c>
      <c r="BD53" s="262" t="s">
        <v>2226</v>
      </c>
      <c r="BE53" s="206">
        <f t="shared" si="70"/>
        <v>15</v>
      </c>
      <c r="BF53" s="206">
        <v>15</v>
      </c>
      <c r="BG53" s="206">
        <v>0</v>
      </c>
      <c r="BH53" s="206">
        <v>0</v>
      </c>
      <c r="BI53" s="262" t="s">
        <v>2233</v>
      </c>
      <c r="BJ53" s="262" t="s">
        <v>2234</v>
      </c>
      <c r="BK53" s="206">
        <f t="shared" si="71"/>
        <v>0</v>
      </c>
      <c r="BL53" s="206">
        <v>0</v>
      </c>
      <c r="BM53" s="206">
        <v>0</v>
      </c>
      <c r="BN53" s="206">
        <v>0</v>
      </c>
      <c r="BO53" s="262" t="s">
        <v>2238</v>
      </c>
      <c r="BP53" s="262" t="s">
        <v>2239</v>
      </c>
      <c r="BQ53" s="206">
        <f t="shared" si="72"/>
        <v>100</v>
      </c>
      <c r="BR53" s="206">
        <v>50</v>
      </c>
      <c r="BS53" s="206">
        <v>50</v>
      </c>
      <c r="BT53" s="262" t="s">
        <v>3063</v>
      </c>
      <c r="BU53" s="262" t="s">
        <v>2245</v>
      </c>
      <c r="BV53" s="206">
        <f t="shared" si="73"/>
        <v>0</v>
      </c>
      <c r="BW53" s="206">
        <v>0</v>
      </c>
      <c r="BX53" s="206">
        <v>0</v>
      </c>
      <c r="BY53" s="262" t="s">
        <v>1758</v>
      </c>
      <c r="BZ53" s="262" t="s">
        <v>1189</v>
      </c>
      <c r="CA53" s="206">
        <f t="shared" si="74"/>
        <v>30</v>
      </c>
      <c r="CB53" s="206">
        <v>15</v>
      </c>
      <c r="CC53" s="206">
        <v>15</v>
      </c>
      <c r="CD53" s="206">
        <v>0</v>
      </c>
      <c r="CE53" s="262" t="s">
        <v>2253</v>
      </c>
      <c r="CF53" s="262" t="s">
        <v>2254</v>
      </c>
      <c r="CG53" s="206">
        <f t="shared" si="75"/>
        <v>12.5</v>
      </c>
      <c r="CH53" s="206">
        <v>12.5</v>
      </c>
      <c r="CI53" s="206">
        <v>0</v>
      </c>
      <c r="CJ53" s="206">
        <v>0</v>
      </c>
      <c r="CK53" s="206">
        <v>0</v>
      </c>
      <c r="CL53" s="262" t="s">
        <v>2468</v>
      </c>
      <c r="CM53" s="262" t="s">
        <v>2370</v>
      </c>
      <c r="CN53" s="206">
        <f t="shared" si="76"/>
        <v>0</v>
      </c>
      <c r="CO53" s="206">
        <v>0</v>
      </c>
      <c r="CP53" s="206">
        <v>0</v>
      </c>
      <c r="CQ53" s="206">
        <v>0</v>
      </c>
      <c r="CR53" s="206">
        <v>0</v>
      </c>
      <c r="CS53" s="262" t="s">
        <v>535</v>
      </c>
      <c r="CT53" s="262" t="s">
        <v>108</v>
      </c>
      <c r="CU53" s="206">
        <f t="shared" si="77"/>
        <v>30</v>
      </c>
      <c r="CV53" s="206">
        <v>20</v>
      </c>
      <c r="CW53" s="206">
        <v>10</v>
      </c>
      <c r="CX53" s="206">
        <v>0</v>
      </c>
      <c r="CY53" s="206">
        <v>0</v>
      </c>
      <c r="CZ53" s="206">
        <v>0</v>
      </c>
      <c r="DA53" s="262" t="s">
        <v>2910</v>
      </c>
      <c r="DB53" s="262" t="s">
        <v>2263</v>
      </c>
      <c r="DC53" s="206">
        <f t="shared" si="78"/>
        <v>10</v>
      </c>
      <c r="DD53" s="206">
        <v>0</v>
      </c>
      <c r="DE53" s="206">
        <v>10</v>
      </c>
      <c r="DF53" s="206">
        <v>0</v>
      </c>
      <c r="DG53" s="206">
        <v>0</v>
      </c>
      <c r="DH53" s="206">
        <v>0</v>
      </c>
      <c r="DI53" s="262" t="s">
        <v>2606</v>
      </c>
      <c r="DJ53" s="262" t="s">
        <v>2607</v>
      </c>
      <c r="DK53" s="206">
        <f t="shared" si="79"/>
        <v>40</v>
      </c>
      <c r="DL53" s="206">
        <v>20</v>
      </c>
      <c r="DM53" s="206">
        <v>0</v>
      </c>
      <c r="DN53" s="206">
        <v>0</v>
      </c>
      <c r="DO53" s="206">
        <v>10</v>
      </c>
      <c r="DP53" s="206">
        <v>10</v>
      </c>
      <c r="DQ53" s="262" t="s">
        <v>3064</v>
      </c>
      <c r="DR53" s="262" t="s">
        <v>1204</v>
      </c>
      <c r="DS53" s="206">
        <f t="shared" si="80"/>
        <v>25</v>
      </c>
      <c r="DT53" s="206">
        <v>12.5</v>
      </c>
      <c r="DU53" s="206">
        <v>0</v>
      </c>
      <c r="DV53" s="206">
        <v>0</v>
      </c>
      <c r="DW53" s="206">
        <v>12.5</v>
      </c>
      <c r="DX53" s="262" t="s">
        <v>3065</v>
      </c>
      <c r="DY53" s="262" t="s">
        <v>1206</v>
      </c>
      <c r="DZ53" s="206">
        <v>1</v>
      </c>
      <c r="EA53" s="314">
        <f t="shared" si="81"/>
        <v>12.5</v>
      </c>
      <c r="EB53" s="314">
        <v>0</v>
      </c>
      <c r="EC53" s="206" t="s">
        <v>108</v>
      </c>
      <c r="ED53" s="262" t="s">
        <v>535</v>
      </c>
      <c r="EE53" s="262" t="s">
        <v>108</v>
      </c>
      <c r="EF53" s="320" t="s">
        <v>2911</v>
      </c>
      <c r="EG53" s="206">
        <v>0</v>
      </c>
      <c r="EH53" s="206">
        <v>12.5</v>
      </c>
      <c r="EI53" s="206">
        <v>0</v>
      </c>
      <c r="EJ53" s="262" t="s">
        <v>1643</v>
      </c>
      <c r="EK53" s="315" t="s">
        <v>1212</v>
      </c>
      <c r="EL53" s="206" t="s">
        <v>108</v>
      </c>
      <c r="EM53" s="206" t="s">
        <v>108</v>
      </c>
      <c r="EN53" s="206" t="s">
        <v>108</v>
      </c>
      <c r="EO53" s="206" t="s">
        <v>108</v>
      </c>
      <c r="EP53" s="206" t="s">
        <v>108</v>
      </c>
      <c r="EQ53" s="206" t="s">
        <v>108</v>
      </c>
      <c r="ER53" s="206" t="s">
        <v>108</v>
      </c>
      <c r="ES53" s="206" t="s">
        <v>108</v>
      </c>
      <c r="ET53" s="206" t="s">
        <v>108</v>
      </c>
      <c r="EU53" s="206" t="s">
        <v>108</v>
      </c>
      <c r="EV53" s="206" t="s">
        <v>108</v>
      </c>
      <c r="EW53" s="206" t="s">
        <v>108</v>
      </c>
    </row>
    <row r="54" spans="1:153" s="318" customFormat="1">
      <c r="A54" s="310" t="s">
        <v>149</v>
      </c>
      <c r="B54" s="311">
        <v>226.70301000000001</v>
      </c>
      <c r="C54" s="262" t="s">
        <v>70</v>
      </c>
      <c r="D54" s="206">
        <v>2016</v>
      </c>
      <c r="E54" s="314" t="s">
        <v>52</v>
      </c>
      <c r="F54" s="206">
        <f t="shared" si="62"/>
        <v>100</v>
      </c>
      <c r="G54" s="206">
        <v>100</v>
      </c>
      <c r="H54" s="262" t="s">
        <v>690</v>
      </c>
      <c r="I54" s="262" t="s">
        <v>691</v>
      </c>
      <c r="J54" s="206">
        <f t="shared" si="63"/>
        <v>90</v>
      </c>
      <c r="K54" s="206">
        <v>10</v>
      </c>
      <c r="L54" s="206">
        <v>20</v>
      </c>
      <c r="M54" s="206">
        <v>20</v>
      </c>
      <c r="N54" s="206">
        <v>20</v>
      </c>
      <c r="O54" s="206">
        <v>20</v>
      </c>
      <c r="P54" s="262" t="s">
        <v>2822</v>
      </c>
      <c r="Q54" s="262" t="s">
        <v>2823</v>
      </c>
      <c r="R54" s="206">
        <f t="shared" si="64"/>
        <v>75</v>
      </c>
      <c r="S54" s="206">
        <v>50</v>
      </c>
      <c r="T54" s="206">
        <v>25</v>
      </c>
      <c r="U54" s="262" t="s">
        <v>2308</v>
      </c>
      <c r="V54" s="262" t="s">
        <v>2824</v>
      </c>
      <c r="W54" s="206">
        <f t="shared" si="65"/>
        <v>0</v>
      </c>
      <c r="X54" s="206">
        <v>0</v>
      </c>
      <c r="Y54" s="206">
        <v>0</v>
      </c>
      <c r="Z54" s="206">
        <v>0</v>
      </c>
      <c r="AA54" s="262" t="s">
        <v>2976</v>
      </c>
      <c r="AB54" s="262" t="s">
        <v>2825</v>
      </c>
      <c r="AC54" s="206">
        <f t="shared" si="66"/>
        <v>25</v>
      </c>
      <c r="AD54" s="206">
        <v>0</v>
      </c>
      <c r="AE54" s="206">
        <v>25</v>
      </c>
      <c r="AF54" s="262" t="s">
        <v>2826</v>
      </c>
      <c r="AG54" s="262" t="s">
        <v>2760</v>
      </c>
      <c r="AH54" s="314">
        <f t="shared" si="67"/>
        <v>62.5</v>
      </c>
      <c r="AI54" s="206">
        <v>12.5</v>
      </c>
      <c r="AJ54" s="206">
        <v>25</v>
      </c>
      <c r="AK54" s="206">
        <v>25</v>
      </c>
      <c r="AL54" s="206">
        <v>0</v>
      </c>
      <c r="AM54" s="262" t="s">
        <v>710</v>
      </c>
      <c r="AN54" s="262" t="s">
        <v>2827</v>
      </c>
      <c r="AO54" s="206">
        <f t="shared" si="68"/>
        <v>50</v>
      </c>
      <c r="AP54" s="206">
        <v>25</v>
      </c>
      <c r="AQ54" s="206">
        <v>25</v>
      </c>
      <c r="AR54" s="262" t="s">
        <v>2828</v>
      </c>
      <c r="AS54" s="262" t="s">
        <v>2761</v>
      </c>
      <c r="AT54" s="206">
        <f t="shared" si="69"/>
        <v>25</v>
      </c>
      <c r="AU54" s="206">
        <v>12.5</v>
      </c>
      <c r="AV54" s="206">
        <v>0</v>
      </c>
      <c r="AW54" s="206">
        <v>12.5</v>
      </c>
      <c r="AX54" s="206">
        <v>0</v>
      </c>
      <c r="AY54" s="262" t="s">
        <v>2704</v>
      </c>
      <c r="AZ54" s="262" t="s">
        <v>2762</v>
      </c>
      <c r="BA54" s="206">
        <f t="shared" si="42"/>
        <v>0</v>
      </c>
      <c r="BB54" s="206">
        <v>0</v>
      </c>
      <c r="BC54" s="316" t="s">
        <v>1783</v>
      </c>
      <c r="BD54" s="262" t="s">
        <v>2763</v>
      </c>
      <c r="BE54" s="206">
        <f t="shared" si="70"/>
        <v>0</v>
      </c>
      <c r="BF54" s="206">
        <v>0</v>
      </c>
      <c r="BG54" s="206">
        <v>0</v>
      </c>
      <c r="BH54" s="206">
        <v>0</v>
      </c>
      <c r="BI54" s="262" t="s">
        <v>2977</v>
      </c>
      <c r="BJ54" s="262" t="s">
        <v>2829</v>
      </c>
      <c r="BK54" s="206">
        <f t="shared" si="71"/>
        <v>0</v>
      </c>
      <c r="BL54" s="206">
        <v>0</v>
      </c>
      <c r="BM54" s="206">
        <v>0</v>
      </c>
      <c r="BN54" s="206">
        <v>0</v>
      </c>
      <c r="BO54" s="262" t="s">
        <v>727</v>
      </c>
      <c r="BP54" s="262" t="s">
        <v>731</v>
      </c>
      <c r="BQ54" s="206">
        <f t="shared" si="72"/>
        <v>100</v>
      </c>
      <c r="BR54" s="206">
        <v>50</v>
      </c>
      <c r="BS54" s="206">
        <v>50</v>
      </c>
      <c r="BT54" s="262" t="s">
        <v>2362</v>
      </c>
      <c r="BU54" s="262" t="s">
        <v>2978</v>
      </c>
      <c r="BV54" s="206">
        <f t="shared" si="73"/>
        <v>0</v>
      </c>
      <c r="BW54" s="206">
        <v>0</v>
      </c>
      <c r="BX54" s="206">
        <v>0</v>
      </c>
      <c r="BY54" s="262" t="s">
        <v>740</v>
      </c>
      <c r="BZ54" s="262" t="s">
        <v>741</v>
      </c>
      <c r="CA54" s="206">
        <f t="shared" si="74"/>
        <v>45</v>
      </c>
      <c r="CB54" s="206">
        <v>15</v>
      </c>
      <c r="CC54" s="206">
        <v>30</v>
      </c>
      <c r="CD54" s="206">
        <v>0</v>
      </c>
      <c r="CE54" s="262" t="s">
        <v>2979</v>
      </c>
      <c r="CF54" s="262" t="s">
        <v>2403</v>
      </c>
      <c r="CG54" s="206">
        <f t="shared" si="75"/>
        <v>12.5</v>
      </c>
      <c r="CH54" s="206">
        <v>12.5</v>
      </c>
      <c r="CI54" s="206">
        <v>0</v>
      </c>
      <c r="CJ54" s="206">
        <v>0</v>
      </c>
      <c r="CK54" s="206">
        <v>0</v>
      </c>
      <c r="CL54" s="262" t="s">
        <v>2457</v>
      </c>
      <c r="CM54" s="262" t="s">
        <v>2404</v>
      </c>
      <c r="CN54" s="206">
        <f t="shared" si="76"/>
        <v>0</v>
      </c>
      <c r="CO54" s="206">
        <v>0</v>
      </c>
      <c r="CP54" s="206">
        <v>0</v>
      </c>
      <c r="CQ54" s="206">
        <v>0</v>
      </c>
      <c r="CR54" s="206">
        <v>0</v>
      </c>
      <c r="CS54" s="262" t="s">
        <v>752</v>
      </c>
      <c r="CT54" s="262" t="s">
        <v>2764</v>
      </c>
      <c r="CU54" s="206">
        <f t="shared" si="77"/>
        <v>10</v>
      </c>
      <c r="CV54" s="206">
        <v>10</v>
      </c>
      <c r="CW54" s="206">
        <v>0</v>
      </c>
      <c r="CX54" s="206">
        <v>0</v>
      </c>
      <c r="CY54" s="206">
        <v>0</v>
      </c>
      <c r="CZ54" s="206">
        <v>0</v>
      </c>
      <c r="DA54" s="322" t="s">
        <v>2815</v>
      </c>
      <c r="DB54" s="262" t="s">
        <v>2405</v>
      </c>
      <c r="DC54" s="206">
        <f t="shared" si="78"/>
        <v>10</v>
      </c>
      <c r="DD54" s="206">
        <v>0</v>
      </c>
      <c r="DE54" s="206">
        <v>10</v>
      </c>
      <c r="DF54" s="206">
        <v>0</v>
      </c>
      <c r="DG54" s="206">
        <v>0</v>
      </c>
      <c r="DH54" s="206">
        <v>0</v>
      </c>
      <c r="DI54" s="262" t="s">
        <v>2608</v>
      </c>
      <c r="DJ54" s="262" t="s">
        <v>2765</v>
      </c>
      <c r="DK54" s="206">
        <f t="shared" si="79"/>
        <v>20</v>
      </c>
      <c r="DL54" s="206">
        <v>0</v>
      </c>
      <c r="DM54" s="206">
        <v>0</v>
      </c>
      <c r="DN54" s="206">
        <v>0</v>
      </c>
      <c r="DO54" s="206">
        <v>10</v>
      </c>
      <c r="DP54" s="206">
        <v>10</v>
      </c>
      <c r="DQ54" s="262" t="s">
        <v>2830</v>
      </c>
      <c r="DR54" s="262" t="s">
        <v>2645</v>
      </c>
      <c r="DS54" s="314">
        <f t="shared" si="80"/>
        <v>50</v>
      </c>
      <c r="DT54" s="206">
        <v>25</v>
      </c>
      <c r="DU54" s="206">
        <v>0</v>
      </c>
      <c r="DV54" s="206">
        <v>25</v>
      </c>
      <c r="DW54" s="206">
        <v>0</v>
      </c>
      <c r="DX54" s="262" t="s">
        <v>2674</v>
      </c>
      <c r="DY54" s="262" t="s">
        <v>2831</v>
      </c>
      <c r="DZ54" s="206">
        <v>0</v>
      </c>
      <c r="EA54" s="206">
        <f t="shared" si="81"/>
        <v>25</v>
      </c>
      <c r="EB54" s="206">
        <v>0</v>
      </c>
      <c r="EC54" s="206">
        <v>25</v>
      </c>
      <c r="ED54" s="262" t="s">
        <v>1635</v>
      </c>
      <c r="EE54" s="315" t="s">
        <v>2766</v>
      </c>
      <c r="EF54" s="206" t="s">
        <v>108</v>
      </c>
      <c r="EG54" s="206" t="s">
        <v>108</v>
      </c>
      <c r="EH54" s="206" t="s">
        <v>108</v>
      </c>
      <c r="EI54" s="206" t="s">
        <v>108</v>
      </c>
      <c r="EJ54" s="206" t="s">
        <v>108</v>
      </c>
      <c r="EK54" s="206" t="s">
        <v>108</v>
      </c>
      <c r="EL54" s="206" t="s">
        <v>108</v>
      </c>
      <c r="EM54" s="206" t="s">
        <v>108</v>
      </c>
      <c r="EN54" s="206" t="s">
        <v>108</v>
      </c>
      <c r="EO54" s="206" t="s">
        <v>108</v>
      </c>
      <c r="EP54" s="206" t="s">
        <v>108</v>
      </c>
      <c r="EQ54" s="206" t="s">
        <v>108</v>
      </c>
      <c r="ER54" s="206" t="s">
        <v>108</v>
      </c>
      <c r="ES54" s="206" t="s">
        <v>108</v>
      </c>
      <c r="ET54" s="206" t="s">
        <v>108</v>
      </c>
      <c r="EU54" s="206" t="s">
        <v>108</v>
      </c>
      <c r="EV54" s="206" t="s">
        <v>108</v>
      </c>
      <c r="EW54" s="206" t="s">
        <v>108</v>
      </c>
    </row>
    <row r="55" spans="1:153" s="318" customFormat="1">
      <c r="A55" s="310" t="s">
        <v>125</v>
      </c>
      <c r="B55" s="311">
        <v>36.009190000000004</v>
      </c>
      <c r="C55" s="262" t="s">
        <v>126</v>
      </c>
      <c r="D55" s="206">
        <v>2018</v>
      </c>
      <c r="E55" s="314" t="s">
        <v>52</v>
      </c>
      <c r="F55" s="206">
        <f t="shared" si="62"/>
        <v>100</v>
      </c>
      <c r="G55" s="206">
        <v>100</v>
      </c>
      <c r="H55" s="262" t="s">
        <v>839</v>
      </c>
      <c r="I55" s="262" t="s">
        <v>840</v>
      </c>
      <c r="J55" s="206">
        <f t="shared" si="63"/>
        <v>50</v>
      </c>
      <c r="K55" s="206">
        <v>10</v>
      </c>
      <c r="L55" s="206">
        <v>20</v>
      </c>
      <c r="M55" s="206">
        <v>10</v>
      </c>
      <c r="N55" s="206">
        <v>10</v>
      </c>
      <c r="O55" s="206">
        <v>0</v>
      </c>
      <c r="P55" s="262" t="s">
        <v>2407</v>
      </c>
      <c r="Q55" s="262" t="s">
        <v>1939</v>
      </c>
      <c r="R55" s="206">
        <f t="shared" si="64"/>
        <v>75</v>
      </c>
      <c r="S55" s="206">
        <v>50</v>
      </c>
      <c r="T55" s="206">
        <v>25</v>
      </c>
      <c r="U55" s="262" t="s">
        <v>1941</v>
      </c>
      <c r="V55" s="262" t="s">
        <v>1940</v>
      </c>
      <c r="W55" s="206">
        <f t="shared" si="65"/>
        <v>15</v>
      </c>
      <c r="X55" s="206">
        <v>15</v>
      </c>
      <c r="Y55" s="206">
        <v>0</v>
      </c>
      <c r="Z55" s="206">
        <v>0</v>
      </c>
      <c r="AA55" s="262" t="s">
        <v>1697</v>
      </c>
      <c r="AB55" s="262" t="s">
        <v>856</v>
      </c>
      <c r="AC55" s="206">
        <f t="shared" si="66"/>
        <v>0</v>
      </c>
      <c r="AD55" s="206">
        <v>0</v>
      </c>
      <c r="AE55" s="206">
        <v>0</v>
      </c>
      <c r="AF55" s="262" t="s">
        <v>862</v>
      </c>
      <c r="AG55" s="262" t="s">
        <v>863</v>
      </c>
      <c r="AH55" s="314">
        <f t="shared" si="67"/>
        <v>37.5</v>
      </c>
      <c r="AI55" s="206">
        <v>0</v>
      </c>
      <c r="AJ55" s="206">
        <v>25</v>
      </c>
      <c r="AK55" s="206">
        <v>12.5</v>
      </c>
      <c r="AL55" s="206">
        <v>0</v>
      </c>
      <c r="AM55" s="262" t="s">
        <v>1943</v>
      </c>
      <c r="AN55" s="262" t="s">
        <v>1942</v>
      </c>
      <c r="AO55" s="206">
        <f t="shared" si="68"/>
        <v>0</v>
      </c>
      <c r="AP55" s="206">
        <v>0</v>
      </c>
      <c r="AQ55" s="206">
        <v>0</v>
      </c>
      <c r="AR55" s="262" t="s">
        <v>1945</v>
      </c>
      <c r="AS55" s="262" t="s">
        <v>1944</v>
      </c>
      <c r="AT55" s="206">
        <f t="shared" si="69"/>
        <v>12.5</v>
      </c>
      <c r="AU55" s="206">
        <v>12.5</v>
      </c>
      <c r="AV55" s="206">
        <v>0</v>
      </c>
      <c r="AW55" s="206">
        <v>0</v>
      </c>
      <c r="AX55" s="206">
        <v>0</v>
      </c>
      <c r="AY55" s="262" t="s">
        <v>2810</v>
      </c>
      <c r="AZ55" s="262" t="s">
        <v>2331</v>
      </c>
      <c r="BA55" s="206">
        <f t="shared" si="42"/>
        <v>0</v>
      </c>
      <c r="BB55" s="206">
        <v>0</v>
      </c>
      <c r="BC55" s="262" t="s">
        <v>876</v>
      </c>
      <c r="BD55" s="262" t="s">
        <v>877</v>
      </c>
      <c r="BE55" s="206">
        <f t="shared" si="70"/>
        <v>0</v>
      </c>
      <c r="BF55" s="206">
        <v>0</v>
      </c>
      <c r="BG55" s="206">
        <v>0</v>
      </c>
      <c r="BH55" s="206">
        <v>0</v>
      </c>
      <c r="BI55" s="262" t="s">
        <v>1744</v>
      </c>
      <c r="BJ55" s="262" t="s">
        <v>881</v>
      </c>
      <c r="BK55" s="206">
        <f t="shared" si="71"/>
        <v>0</v>
      </c>
      <c r="BL55" s="206">
        <v>0</v>
      </c>
      <c r="BM55" s="206">
        <v>0</v>
      </c>
      <c r="BN55" s="206">
        <v>0</v>
      </c>
      <c r="BO55" s="262" t="s">
        <v>884</v>
      </c>
      <c r="BP55" s="262" t="s">
        <v>849</v>
      </c>
      <c r="BQ55" s="206">
        <f t="shared" si="72"/>
        <v>0</v>
      </c>
      <c r="BR55" s="206">
        <v>0</v>
      </c>
      <c r="BS55" s="206">
        <v>0</v>
      </c>
      <c r="BT55" s="262" t="s">
        <v>535</v>
      </c>
      <c r="BU55" s="262" t="s">
        <v>108</v>
      </c>
      <c r="BV55" s="206">
        <f t="shared" si="73"/>
        <v>0</v>
      </c>
      <c r="BW55" s="206">
        <v>0</v>
      </c>
      <c r="BX55" s="206">
        <v>0</v>
      </c>
      <c r="BY55" s="262" t="s">
        <v>535</v>
      </c>
      <c r="BZ55" s="262" t="s">
        <v>108</v>
      </c>
      <c r="CA55" s="206">
        <f t="shared" si="74"/>
        <v>15</v>
      </c>
      <c r="CB55" s="206">
        <v>0</v>
      </c>
      <c r="CC55" s="206">
        <v>15</v>
      </c>
      <c r="CD55" s="206">
        <v>0</v>
      </c>
      <c r="CE55" s="262" t="s">
        <v>888</v>
      </c>
      <c r="CF55" s="262" t="s">
        <v>889</v>
      </c>
      <c r="CG55" s="206">
        <f t="shared" si="75"/>
        <v>0</v>
      </c>
      <c r="CH55" s="206">
        <v>0</v>
      </c>
      <c r="CI55" s="206">
        <v>0</v>
      </c>
      <c r="CJ55" s="206">
        <v>0</v>
      </c>
      <c r="CK55" s="206">
        <v>0</v>
      </c>
      <c r="CL55" s="262" t="s">
        <v>535</v>
      </c>
      <c r="CM55" s="262" t="s">
        <v>108</v>
      </c>
      <c r="CN55" s="206">
        <f t="shared" si="76"/>
        <v>0</v>
      </c>
      <c r="CO55" s="206">
        <v>0</v>
      </c>
      <c r="CP55" s="206">
        <v>0</v>
      </c>
      <c r="CQ55" s="206">
        <v>0</v>
      </c>
      <c r="CR55" s="206">
        <v>0</v>
      </c>
      <c r="CS55" s="262" t="s">
        <v>535</v>
      </c>
      <c r="CT55" s="262" t="s">
        <v>108</v>
      </c>
      <c r="CU55" s="206">
        <f t="shared" si="77"/>
        <v>30</v>
      </c>
      <c r="CV55" s="206">
        <v>20</v>
      </c>
      <c r="CW55" s="206">
        <v>10</v>
      </c>
      <c r="CX55" s="206">
        <v>0</v>
      </c>
      <c r="CY55" s="206">
        <v>0</v>
      </c>
      <c r="CZ55" s="206">
        <v>0</v>
      </c>
      <c r="DA55" s="262" t="s">
        <v>1946</v>
      </c>
      <c r="DB55" s="262" t="s">
        <v>2885</v>
      </c>
      <c r="DC55" s="206">
        <f t="shared" si="78"/>
        <v>10</v>
      </c>
      <c r="DD55" s="206">
        <v>0</v>
      </c>
      <c r="DE55" s="206">
        <v>10</v>
      </c>
      <c r="DF55" s="206">
        <v>0</v>
      </c>
      <c r="DG55" s="206">
        <v>0</v>
      </c>
      <c r="DH55" s="206">
        <v>0</v>
      </c>
      <c r="DI55" s="262" t="s">
        <v>1948</v>
      </c>
      <c r="DJ55" s="262" t="s">
        <v>2609</v>
      </c>
      <c r="DK55" s="206">
        <f t="shared" si="79"/>
        <v>10</v>
      </c>
      <c r="DL55" s="206">
        <v>10</v>
      </c>
      <c r="DM55" s="206">
        <v>0</v>
      </c>
      <c r="DN55" s="206">
        <v>0</v>
      </c>
      <c r="DO55" s="206">
        <v>0</v>
      </c>
      <c r="DP55" s="206">
        <v>0</v>
      </c>
      <c r="DQ55" s="262" t="s">
        <v>1813</v>
      </c>
      <c r="DR55" s="262" t="s">
        <v>1814</v>
      </c>
      <c r="DS55" s="314">
        <f t="shared" si="80"/>
        <v>62.5</v>
      </c>
      <c r="DT55" s="206">
        <v>12.5</v>
      </c>
      <c r="DU55" s="206">
        <v>25</v>
      </c>
      <c r="DV55" s="206">
        <v>25</v>
      </c>
      <c r="DW55" s="206">
        <v>0</v>
      </c>
      <c r="DX55" s="262" t="s">
        <v>2748</v>
      </c>
      <c r="DY55" s="262" t="s">
        <v>899</v>
      </c>
      <c r="DZ55" s="206">
        <v>0</v>
      </c>
      <c r="EA55" s="206">
        <f t="shared" si="81"/>
        <v>0</v>
      </c>
      <c r="EB55" s="206">
        <v>0</v>
      </c>
      <c r="EC55" s="206">
        <v>0</v>
      </c>
      <c r="ED55" s="262" t="s">
        <v>535</v>
      </c>
      <c r="EE55" s="315" t="s">
        <v>1612</v>
      </c>
      <c r="EF55" s="206" t="s">
        <v>108</v>
      </c>
      <c r="EG55" s="206" t="s">
        <v>108</v>
      </c>
      <c r="EH55" s="206" t="s">
        <v>108</v>
      </c>
      <c r="EI55" s="206" t="s">
        <v>108</v>
      </c>
      <c r="EJ55" s="206" t="s">
        <v>108</v>
      </c>
      <c r="EK55" s="206" t="s">
        <v>108</v>
      </c>
      <c r="EL55" s="206" t="s">
        <v>108</v>
      </c>
      <c r="EM55" s="206" t="s">
        <v>108</v>
      </c>
      <c r="EN55" s="206" t="s">
        <v>108</v>
      </c>
      <c r="EO55" s="206" t="s">
        <v>108</v>
      </c>
      <c r="EP55" s="206" t="s">
        <v>108</v>
      </c>
      <c r="EQ55" s="206" t="s">
        <v>108</v>
      </c>
      <c r="ER55" s="206" t="s">
        <v>108</v>
      </c>
      <c r="ES55" s="206" t="s">
        <v>108</v>
      </c>
      <c r="ET55" s="206" t="s">
        <v>108</v>
      </c>
      <c r="EU55" s="206" t="s">
        <v>108</v>
      </c>
      <c r="EV55" s="206" t="s">
        <v>108</v>
      </c>
      <c r="EW55" s="206" t="s">
        <v>108</v>
      </c>
    </row>
    <row r="56" spans="1:153" s="318" customFormat="1">
      <c r="A56" s="310" t="s">
        <v>168</v>
      </c>
      <c r="B56" s="311">
        <v>21.12416</v>
      </c>
      <c r="C56" s="262" t="s">
        <v>69</v>
      </c>
      <c r="D56" s="206">
        <v>2016</v>
      </c>
      <c r="E56" s="314" t="s">
        <v>52</v>
      </c>
      <c r="F56" s="206">
        <f t="shared" si="62"/>
        <v>100</v>
      </c>
      <c r="G56" s="206">
        <v>100</v>
      </c>
      <c r="H56" s="262" t="s">
        <v>1083</v>
      </c>
      <c r="I56" s="262" t="s">
        <v>1078</v>
      </c>
      <c r="J56" s="206">
        <f t="shared" si="63"/>
        <v>100</v>
      </c>
      <c r="K56" s="206">
        <v>20</v>
      </c>
      <c r="L56" s="206">
        <v>20</v>
      </c>
      <c r="M56" s="206">
        <v>20</v>
      </c>
      <c r="N56" s="206">
        <v>20</v>
      </c>
      <c r="O56" s="206">
        <v>20</v>
      </c>
      <c r="P56" s="262" t="s">
        <v>2914</v>
      </c>
      <c r="Q56" s="262" t="s">
        <v>2300</v>
      </c>
      <c r="R56" s="206">
        <f t="shared" si="64"/>
        <v>75</v>
      </c>
      <c r="S56" s="206">
        <v>50</v>
      </c>
      <c r="T56" s="206">
        <v>25</v>
      </c>
      <c r="U56" s="262" t="s">
        <v>2053</v>
      </c>
      <c r="V56" s="262" t="s">
        <v>2054</v>
      </c>
      <c r="W56" s="206">
        <f t="shared" si="65"/>
        <v>60</v>
      </c>
      <c r="X56" s="206">
        <v>30</v>
      </c>
      <c r="Y56" s="206">
        <v>15</v>
      </c>
      <c r="Z56" s="206">
        <v>15</v>
      </c>
      <c r="AA56" s="262" t="s">
        <v>2510</v>
      </c>
      <c r="AB56" s="262" t="s">
        <v>2066</v>
      </c>
      <c r="AC56" s="206">
        <f t="shared" si="66"/>
        <v>50</v>
      </c>
      <c r="AD56" s="206">
        <v>0</v>
      </c>
      <c r="AE56" s="206">
        <v>50</v>
      </c>
      <c r="AF56" s="262" t="s">
        <v>3068</v>
      </c>
      <c r="AG56" s="262" t="s">
        <v>2076</v>
      </c>
      <c r="AH56" s="314">
        <f t="shared" si="67"/>
        <v>50</v>
      </c>
      <c r="AI56" s="206">
        <v>0</v>
      </c>
      <c r="AJ56" s="206">
        <v>25</v>
      </c>
      <c r="AK56" s="206">
        <v>12.5</v>
      </c>
      <c r="AL56" s="206">
        <v>12.5</v>
      </c>
      <c r="AM56" s="262" t="s">
        <v>2915</v>
      </c>
      <c r="AN56" s="262" t="s">
        <v>2084</v>
      </c>
      <c r="AO56" s="206">
        <f t="shared" si="68"/>
        <v>100</v>
      </c>
      <c r="AP56" s="206">
        <v>50</v>
      </c>
      <c r="AQ56" s="206">
        <v>50</v>
      </c>
      <c r="AR56" s="262" t="s">
        <v>1728</v>
      </c>
      <c r="AS56" s="262" t="s">
        <v>1098</v>
      </c>
      <c r="AT56" s="206">
        <f t="shared" si="69"/>
        <v>25</v>
      </c>
      <c r="AU56" s="206">
        <v>12.5</v>
      </c>
      <c r="AV56" s="206">
        <v>0</v>
      </c>
      <c r="AW56" s="206">
        <v>12.5</v>
      </c>
      <c r="AX56" s="206">
        <v>0</v>
      </c>
      <c r="AY56" s="262" t="s">
        <v>3069</v>
      </c>
      <c r="AZ56" s="262" t="s">
        <v>2099</v>
      </c>
      <c r="BA56" s="206">
        <f t="shared" si="42"/>
        <v>50</v>
      </c>
      <c r="BB56" s="206">
        <v>50</v>
      </c>
      <c r="BC56" s="262" t="s">
        <v>2357</v>
      </c>
      <c r="BD56" s="262" t="s">
        <v>2107</v>
      </c>
      <c r="BE56" s="206">
        <f t="shared" si="70"/>
        <v>30</v>
      </c>
      <c r="BF56" s="206">
        <v>30</v>
      </c>
      <c r="BG56" s="206">
        <v>0</v>
      </c>
      <c r="BH56" s="206">
        <v>0</v>
      </c>
      <c r="BI56" s="262" t="s">
        <v>2528</v>
      </c>
      <c r="BJ56" s="262" t="s">
        <v>2116</v>
      </c>
      <c r="BK56" s="206">
        <f t="shared" si="71"/>
        <v>0</v>
      </c>
      <c r="BL56" s="206">
        <v>0</v>
      </c>
      <c r="BM56" s="206">
        <v>0</v>
      </c>
      <c r="BN56" s="206">
        <v>0</v>
      </c>
      <c r="BO56" s="262" t="s">
        <v>2916</v>
      </c>
      <c r="BP56" s="262" t="s">
        <v>2123</v>
      </c>
      <c r="BQ56" s="206">
        <f t="shared" si="72"/>
        <v>75</v>
      </c>
      <c r="BR56" s="206">
        <v>25</v>
      </c>
      <c r="BS56" s="206">
        <v>50</v>
      </c>
      <c r="BT56" s="262" t="s">
        <v>2530</v>
      </c>
      <c r="BU56" s="262" t="s">
        <v>2128</v>
      </c>
      <c r="BV56" s="206">
        <f t="shared" si="73"/>
        <v>25</v>
      </c>
      <c r="BW56" s="206">
        <v>25</v>
      </c>
      <c r="BX56" s="206">
        <v>0</v>
      </c>
      <c r="BY56" s="262" t="s">
        <v>2446</v>
      </c>
      <c r="BZ56" s="262" t="s">
        <v>2447</v>
      </c>
      <c r="CA56" s="206">
        <f t="shared" si="74"/>
        <v>30</v>
      </c>
      <c r="CB56" s="206">
        <v>15</v>
      </c>
      <c r="CC56" s="206">
        <v>15</v>
      </c>
      <c r="CD56" s="206">
        <v>0</v>
      </c>
      <c r="CE56" s="262" t="s">
        <v>2450</v>
      </c>
      <c r="CF56" s="262" t="s">
        <v>2138</v>
      </c>
      <c r="CG56" s="206">
        <f t="shared" si="75"/>
        <v>12.5</v>
      </c>
      <c r="CH56" s="206">
        <v>0</v>
      </c>
      <c r="CI56" s="206">
        <v>12.5</v>
      </c>
      <c r="CJ56" s="206">
        <v>0</v>
      </c>
      <c r="CK56" s="206">
        <v>0</v>
      </c>
      <c r="CL56" s="262" t="s">
        <v>2470</v>
      </c>
      <c r="CM56" s="262" t="s">
        <v>2146</v>
      </c>
      <c r="CN56" s="206">
        <f t="shared" si="76"/>
        <v>0</v>
      </c>
      <c r="CO56" s="206">
        <v>0</v>
      </c>
      <c r="CP56" s="206">
        <v>0</v>
      </c>
      <c r="CQ56" s="206">
        <v>0</v>
      </c>
      <c r="CR56" s="206">
        <v>0</v>
      </c>
      <c r="CS56" s="262" t="s">
        <v>2917</v>
      </c>
      <c r="CT56" s="262" t="s">
        <v>2151</v>
      </c>
      <c r="CU56" s="206">
        <f t="shared" si="77"/>
        <v>30</v>
      </c>
      <c r="CV56" s="206">
        <v>20</v>
      </c>
      <c r="CW56" s="206">
        <v>10</v>
      </c>
      <c r="CX56" s="206">
        <v>0</v>
      </c>
      <c r="CY56" s="206">
        <v>0</v>
      </c>
      <c r="CZ56" s="206">
        <v>0</v>
      </c>
      <c r="DA56" s="262" t="s">
        <v>2918</v>
      </c>
      <c r="DB56" s="262" t="s">
        <v>2160</v>
      </c>
      <c r="DC56" s="206">
        <f t="shared" si="78"/>
        <v>80</v>
      </c>
      <c r="DD56" s="206">
        <v>10</v>
      </c>
      <c r="DE56" s="206">
        <v>20</v>
      </c>
      <c r="DF56" s="206">
        <v>10</v>
      </c>
      <c r="DG56" s="206">
        <v>20</v>
      </c>
      <c r="DH56" s="206">
        <v>20</v>
      </c>
      <c r="DI56" s="262" t="s">
        <v>2919</v>
      </c>
      <c r="DJ56" s="262" t="s">
        <v>2611</v>
      </c>
      <c r="DK56" s="206">
        <f t="shared" si="79"/>
        <v>70</v>
      </c>
      <c r="DL56" s="206">
        <v>20</v>
      </c>
      <c r="DM56" s="206">
        <v>0</v>
      </c>
      <c r="DN56" s="206">
        <v>20</v>
      </c>
      <c r="DO56" s="206">
        <v>10</v>
      </c>
      <c r="DP56" s="206">
        <v>20</v>
      </c>
      <c r="DQ56" s="315" t="s">
        <v>2646</v>
      </c>
      <c r="DR56" s="262" t="s">
        <v>2647</v>
      </c>
      <c r="DS56" s="314">
        <f t="shared" si="80"/>
        <v>75</v>
      </c>
      <c r="DT56" s="206">
        <v>25</v>
      </c>
      <c r="DU56" s="206">
        <v>25</v>
      </c>
      <c r="DV56" s="206">
        <v>25</v>
      </c>
      <c r="DW56" s="206">
        <v>0</v>
      </c>
      <c r="DX56" s="262" t="s">
        <v>2718</v>
      </c>
      <c r="DY56" s="262" t="s">
        <v>2176</v>
      </c>
      <c r="DZ56" s="206">
        <v>0</v>
      </c>
      <c r="EA56" s="206">
        <f t="shared" si="81"/>
        <v>75</v>
      </c>
      <c r="EB56" s="206">
        <v>50</v>
      </c>
      <c r="EC56" s="206">
        <v>25</v>
      </c>
      <c r="ED56" s="262" t="s">
        <v>3070</v>
      </c>
      <c r="EE56" s="315" t="s">
        <v>2184</v>
      </c>
      <c r="EF56" s="206" t="s">
        <v>108</v>
      </c>
      <c r="EG56" s="206" t="s">
        <v>108</v>
      </c>
      <c r="EH56" s="206" t="s">
        <v>108</v>
      </c>
      <c r="EI56" s="206" t="s">
        <v>108</v>
      </c>
      <c r="EJ56" s="206" t="s">
        <v>108</v>
      </c>
      <c r="EK56" s="206" t="s">
        <v>108</v>
      </c>
      <c r="EL56" s="206" t="s">
        <v>108</v>
      </c>
      <c r="EM56" s="206" t="s">
        <v>108</v>
      </c>
      <c r="EN56" s="206" t="s">
        <v>108</v>
      </c>
      <c r="EO56" s="206" t="s">
        <v>108</v>
      </c>
      <c r="EP56" s="206" t="s">
        <v>108</v>
      </c>
      <c r="EQ56" s="206" t="s">
        <v>108</v>
      </c>
      <c r="ER56" s="206" t="s">
        <v>108</v>
      </c>
      <c r="ES56" s="206" t="s">
        <v>108</v>
      </c>
      <c r="ET56" s="206" t="s">
        <v>108</v>
      </c>
      <c r="EU56" s="206" t="s">
        <v>108</v>
      </c>
      <c r="EV56" s="206" t="s">
        <v>108</v>
      </c>
      <c r="EW56" s="206" t="s">
        <v>108</v>
      </c>
    </row>
    <row r="57" spans="1:153" s="318" customFormat="1">
      <c r="A57" s="310" t="s">
        <v>150</v>
      </c>
      <c r="B57" s="311">
        <v>107.82302</v>
      </c>
      <c r="C57" s="262" t="s">
        <v>66</v>
      </c>
      <c r="D57" s="206">
        <v>2016</v>
      </c>
      <c r="E57" s="314" t="s">
        <v>52</v>
      </c>
      <c r="F57" s="206">
        <f t="shared" si="62"/>
        <v>100</v>
      </c>
      <c r="G57" s="206">
        <v>100</v>
      </c>
      <c r="H57" s="262" t="s">
        <v>1685</v>
      </c>
      <c r="I57" s="262" t="s">
        <v>1271</v>
      </c>
      <c r="J57" s="206">
        <f t="shared" si="63"/>
        <v>90</v>
      </c>
      <c r="K57" s="206">
        <v>10</v>
      </c>
      <c r="L57" s="206">
        <v>20</v>
      </c>
      <c r="M57" s="206">
        <v>20</v>
      </c>
      <c r="N57" s="206">
        <v>20</v>
      </c>
      <c r="O57" s="206">
        <v>20</v>
      </c>
      <c r="P57" s="262" t="s">
        <v>1276</v>
      </c>
      <c r="Q57" s="262" t="s">
        <v>1277</v>
      </c>
      <c r="R57" s="206">
        <f t="shared" si="64"/>
        <v>50</v>
      </c>
      <c r="S57" s="206">
        <v>50</v>
      </c>
      <c r="T57" s="206">
        <v>0</v>
      </c>
      <c r="U57" s="262" t="s">
        <v>2846</v>
      </c>
      <c r="V57" s="262" t="s">
        <v>1282</v>
      </c>
      <c r="W57" s="206">
        <f t="shared" si="65"/>
        <v>45</v>
      </c>
      <c r="X57" s="206">
        <v>30</v>
      </c>
      <c r="Y57" s="206">
        <v>15</v>
      </c>
      <c r="Z57" s="206">
        <v>0</v>
      </c>
      <c r="AA57" s="262" t="s">
        <v>1286</v>
      </c>
      <c r="AB57" s="323" t="s">
        <v>1287</v>
      </c>
      <c r="AC57" s="206">
        <f t="shared" si="66"/>
        <v>25</v>
      </c>
      <c r="AD57" s="206">
        <v>0</v>
      </c>
      <c r="AE57" s="206">
        <v>25</v>
      </c>
      <c r="AF57" s="262" t="s">
        <v>1291</v>
      </c>
      <c r="AG57" s="262" t="s">
        <v>1292</v>
      </c>
      <c r="AH57" s="314">
        <f t="shared" si="67"/>
        <v>37.5</v>
      </c>
      <c r="AI57" s="206">
        <v>0</v>
      </c>
      <c r="AJ57" s="206">
        <v>25</v>
      </c>
      <c r="AK57" s="206">
        <v>12.5</v>
      </c>
      <c r="AL57" s="206">
        <v>0</v>
      </c>
      <c r="AM57" s="262" t="s">
        <v>1298</v>
      </c>
      <c r="AN57" s="262" t="s">
        <v>1299</v>
      </c>
      <c r="AO57" s="206">
        <f t="shared" si="68"/>
        <v>75</v>
      </c>
      <c r="AP57" s="206">
        <v>50</v>
      </c>
      <c r="AQ57" s="206">
        <v>25</v>
      </c>
      <c r="AR57" s="262" t="s">
        <v>1303</v>
      </c>
      <c r="AS57" s="323" t="s">
        <v>1304</v>
      </c>
      <c r="AT57" s="206">
        <f t="shared" si="69"/>
        <v>25</v>
      </c>
      <c r="AU57" s="206">
        <v>12.5</v>
      </c>
      <c r="AV57" s="206">
        <v>0</v>
      </c>
      <c r="AW57" s="206">
        <v>12.5</v>
      </c>
      <c r="AX57" s="206">
        <v>0</v>
      </c>
      <c r="AY57" s="262" t="s">
        <v>2682</v>
      </c>
      <c r="AZ57" s="262" t="s">
        <v>2428</v>
      </c>
      <c r="BA57" s="206">
        <f t="shared" si="42"/>
        <v>0</v>
      </c>
      <c r="BB57" s="206">
        <v>0</v>
      </c>
      <c r="BC57" s="262" t="s">
        <v>1311</v>
      </c>
      <c r="BD57" s="262" t="s">
        <v>1312</v>
      </c>
      <c r="BE57" s="206">
        <f t="shared" si="70"/>
        <v>15</v>
      </c>
      <c r="BF57" s="206">
        <v>15</v>
      </c>
      <c r="BG57" s="206">
        <v>0</v>
      </c>
      <c r="BH57" s="206">
        <v>0</v>
      </c>
      <c r="BI57" s="262" t="s">
        <v>1316</v>
      </c>
      <c r="BJ57" s="262" t="s">
        <v>1317</v>
      </c>
      <c r="BK57" s="206">
        <f t="shared" si="71"/>
        <v>0</v>
      </c>
      <c r="BL57" s="206">
        <v>0</v>
      </c>
      <c r="BM57" s="206">
        <v>0</v>
      </c>
      <c r="BN57" s="206">
        <v>0</v>
      </c>
      <c r="BO57" s="262" t="s">
        <v>535</v>
      </c>
      <c r="BP57" s="262" t="s">
        <v>108</v>
      </c>
      <c r="BQ57" s="206">
        <f t="shared" si="72"/>
        <v>75</v>
      </c>
      <c r="BR57" s="206">
        <v>50</v>
      </c>
      <c r="BS57" s="206">
        <v>25</v>
      </c>
      <c r="BT57" s="262" t="s">
        <v>1323</v>
      </c>
      <c r="BU57" s="262" t="s">
        <v>1324</v>
      </c>
      <c r="BV57" s="206">
        <f t="shared" si="73"/>
        <v>0</v>
      </c>
      <c r="BW57" s="206">
        <v>0</v>
      </c>
      <c r="BX57" s="206">
        <v>0</v>
      </c>
      <c r="BY57" s="262" t="s">
        <v>1327</v>
      </c>
      <c r="BZ57" s="262" t="s">
        <v>1328</v>
      </c>
      <c r="CA57" s="206">
        <f t="shared" si="74"/>
        <v>30</v>
      </c>
      <c r="CB57" s="206">
        <v>15</v>
      </c>
      <c r="CC57" s="206">
        <v>15</v>
      </c>
      <c r="CD57" s="206">
        <v>0</v>
      </c>
      <c r="CE57" s="262" t="s">
        <v>1332</v>
      </c>
      <c r="CF57" s="262" t="s">
        <v>1324</v>
      </c>
      <c r="CG57" s="206">
        <f t="shared" si="75"/>
        <v>12.5</v>
      </c>
      <c r="CH57" s="206">
        <v>12.5</v>
      </c>
      <c r="CI57" s="206">
        <v>0</v>
      </c>
      <c r="CJ57" s="206">
        <v>0</v>
      </c>
      <c r="CK57" s="206">
        <v>0</v>
      </c>
      <c r="CL57" s="262" t="s">
        <v>2458</v>
      </c>
      <c r="CM57" s="262" t="s">
        <v>1324</v>
      </c>
      <c r="CN57" s="206">
        <f t="shared" si="76"/>
        <v>0</v>
      </c>
      <c r="CO57" s="206">
        <v>0</v>
      </c>
      <c r="CP57" s="206">
        <v>0</v>
      </c>
      <c r="CQ57" s="206">
        <v>0</v>
      </c>
      <c r="CR57" s="206">
        <v>0</v>
      </c>
      <c r="CS57" s="262" t="s">
        <v>535</v>
      </c>
      <c r="CT57" s="262" t="s">
        <v>108</v>
      </c>
      <c r="CU57" s="206">
        <f t="shared" si="77"/>
        <v>20</v>
      </c>
      <c r="CV57" s="206">
        <v>20</v>
      </c>
      <c r="CW57" s="206">
        <v>0</v>
      </c>
      <c r="CX57" s="206">
        <v>0</v>
      </c>
      <c r="CY57" s="206">
        <v>0</v>
      </c>
      <c r="CZ57" s="206">
        <v>0</v>
      </c>
      <c r="DA57" s="262" t="s">
        <v>2543</v>
      </c>
      <c r="DB57" s="262" t="s">
        <v>1336</v>
      </c>
      <c r="DC57" s="206">
        <f t="shared" si="78"/>
        <v>30</v>
      </c>
      <c r="DD57" s="206">
        <v>0</v>
      </c>
      <c r="DE57" s="206">
        <v>10</v>
      </c>
      <c r="DF57" s="206">
        <v>10</v>
      </c>
      <c r="DG57" s="206">
        <v>10</v>
      </c>
      <c r="DH57" s="206">
        <v>0</v>
      </c>
      <c r="DI57" s="262" t="s">
        <v>2817</v>
      </c>
      <c r="DJ57" s="262" t="s">
        <v>1798</v>
      </c>
      <c r="DK57" s="206">
        <f t="shared" si="79"/>
        <v>0</v>
      </c>
      <c r="DL57" s="206">
        <v>0</v>
      </c>
      <c r="DM57" s="206">
        <v>0</v>
      </c>
      <c r="DN57" s="206">
        <v>0</v>
      </c>
      <c r="DO57" s="206">
        <v>0</v>
      </c>
      <c r="DP57" s="206">
        <v>0</v>
      </c>
      <c r="DQ57" s="262" t="s">
        <v>2847</v>
      </c>
      <c r="DR57" s="262" t="s">
        <v>2649</v>
      </c>
      <c r="DS57" s="314">
        <f t="shared" si="80"/>
        <v>75</v>
      </c>
      <c r="DT57" s="206">
        <v>25</v>
      </c>
      <c r="DU57" s="206">
        <v>25</v>
      </c>
      <c r="DV57" s="206">
        <v>25</v>
      </c>
      <c r="DW57" s="206">
        <v>0</v>
      </c>
      <c r="DX57" s="262" t="s">
        <v>1826</v>
      </c>
      <c r="DY57" s="262" t="s">
        <v>1344</v>
      </c>
      <c r="DZ57" s="206">
        <v>1</v>
      </c>
      <c r="EA57" s="314">
        <f t="shared" si="81"/>
        <v>0</v>
      </c>
      <c r="EB57" s="314">
        <v>0</v>
      </c>
      <c r="EC57" s="206" t="s">
        <v>108</v>
      </c>
      <c r="ED57" s="315" t="s">
        <v>1349</v>
      </c>
      <c r="EE57" s="315" t="s">
        <v>1350</v>
      </c>
      <c r="EF57" s="320" t="s">
        <v>2848</v>
      </c>
      <c r="EG57" s="206">
        <v>0</v>
      </c>
      <c r="EH57" s="206">
        <v>0</v>
      </c>
      <c r="EI57" s="206">
        <v>0</v>
      </c>
      <c r="EJ57" s="262" t="s">
        <v>1645</v>
      </c>
      <c r="EK57" s="315" t="s">
        <v>1646</v>
      </c>
      <c r="EL57" s="206" t="s">
        <v>108</v>
      </c>
      <c r="EM57" s="206" t="s">
        <v>108</v>
      </c>
      <c r="EN57" s="206" t="s">
        <v>108</v>
      </c>
      <c r="EO57" s="206" t="s">
        <v>108</v>
      </c>
      <c r="EP57" s="206" t="s">
        <v>108</v>
      </c>
      <c r="EQ57" s="206" t="s">
        <v>108</v>
      </c>
      <c r="ER57" s="206" t="s">
        <v>108</v>
      </c>
      <c r="ES57" s="206" t="s">
        <v>108</v>
      </c>
      <c r="ET57" s="206" t="s">
        <v>108</v>
      </c>
      <c r="EU57" s="206" t="s">
        <v>108</v>
      </c>
      <c r="EV57" s="206" t="s">
        <v>108</v>
      </c>
      <c r="EW57" s="206" t="s">
        <v>108</v>
      </c>
    </row>
    <row r="58" spans="1:153" s="318" customFormat="1">
      <c r="A58" s="310" t="s">
        <v>166</v>
      </c>
      <c r="B58" s="311">
        <v>30.728830000000002</v>
      </c>
      <c r="C58" s="262" t="s">
        <v>68</v>
      </c>
      <c r="D58" s="206">
        <v>2018</v>
      </c>
      <c r="E58" s="314" t="s">
        <v>52</v>
      </c>
      <c r="F58" s="206">
        <f t="shared" si="62"/>
        <v>100</v>
      </c>
      <c r="G58" s="206">
        <v>100</v>
      </c>
      <c r="H58" s="315" t="s">
        <v>1010</v>
      </c>
      <c r="I58" s="262" t="s">
        <v>2036</v>
      </c>
      <c r="J58" s="206">
        <f t="shared" si="63"/>
        <v>90</v>
      </c>
      <c r="K58" s="206">
        <v>10</v>
      </c>
      <c r="L58" s="206">
        <v>20</v>
      </c>
      <c r="M58" s="206">
        <v>20</v>
      </c>
      <c r="N58" s="206">
        <v>20</v>
      </c>
      <c r="O58" s="206">
        <v>20</v>
      </c>
      <c r="P58" s="262" t="s">
        <v>2046</v>
      </c>
      <c r="Q58" s="262" t="s">
        <v>2047</v>
      </c>
      <c r="R58" s="206">
        <f t="shared" si="64"/>
        <v>25</v>
      </c>
      <c r="S58" s="206">
        <v>25</v>
      </c>
      <c r="T58" s="206">
        <v>0</v>
      </c>
      <c r="U58" s="262" t="s">
        <v>2055</v>
      </c>
      <c r="V58" s="262" t="s">
        <v>2056</v>
      </c>
      <c r="W58" s="206">
        <f t="shared" si="65"/>
        <v>15</v>
      </c>
      <c r="X58" s="206">
        <v>15</v>
      </c>
      <c r="Y58" s="206">
        <v>0</v>
      </c>
      <c r="Z58" s="206">
        <v>0</v>
      </c>
      <c r="AA58" s="262" t="s">
        <v>2067</v>
      </c>
      <c r="AB58" s="262" t="s">
        <v>2068</v>
      </c>
      <c r="AC58" s="206">
        <f t="shared" si="66"/>
        <v>25</v>
      </c>
      <c r="AD58" s="206">
        <v>0</v>
      </c>
      <c r="AE58" s="206">
        <v>25</v>
      </c>
      <c r="AF58" s="315" t="s">
        <v>3042</v>
      </c>
      <c r="AG58" s="315" t="s">
        <v>1023</v>
      </c>
      <c r="AH58" s="314">
        <f t="shared" si="67"/>
        <v>0</v>
      </c>
      <c r="AI58" s="206">
        <v>0</v>
      </c>
      <c r="AJ58" s="206">
        <v>0</v>
      </c>
      <c r="AK58" s="206">
        <v>0</v>
      </c>
      <c r="AL58" s="206">
        <v>0</v>
      </c>
      <c r="AM58" s="315" t="s">
        <v>1714</v>
      </c>
      <c r="AN58" s="315" t="s">
        <v>1027</v>
      </c>
      <c r="AO58" s="206">
        <f t="shared" si="68"/>
        <v>0</v>
      </c>
      <c r="AP58" s="206">
        <v>0</v>
      </c>
      <c r="AQ58" s="206">
        <v>0</v>
      </c>
      <c r="AR58" s="262" t="s">
        <v>2094</v>
      </c>
      <c r="AS58" s="262" t="s">
        <v>2095</v>
      </c>
      <c r="AT58" s="206">
        <f t="shared" si="69"/>
        <v>12.5</v>
      </c>
      <c r="AU58" s="206">
        <v>12.5</v>
      </c>
      <c r="AV58" s="206">
        <v>0</v>
      </c>
      <c r="AW58" s="206">
        <v>0</v>
      </c>
      <c r="AX58" s="206">
        <v>0</v>
      </c>
      <c r="AY58" s="315" t="s">
        <v>2713</v>
      </c>
      <c r="AZ58" s="315" t="s">
        <v>2693</v>
      </c>
      <c r="BA58" s="206">
        <f t="shared" si="42"/>
        <v>50</v>
      </c>
      <c r="BB58" s="206">
        <v>50</v>
      </c>
      <c r="BC58" s="315" t="s">
        <v>1784</v>
      </c>
      <c r="BD58" s="315" t="s">
        <v>1029</v>
      </c>
      <c r="BE58" s="206">
        <f t="shared" si="70"/>
        <v>0</v>
      </c>
      <c r="BF58" s="206">
        <v>0</v>
      </c>
      <c r="BG58" s="206">
        <v>0</v>
      </c>
      <c r="BH58" s="206">
        <v>0</v>
      </c>
      <c r="BI58" s="315" t="s">
        <v>1035</v>
      </c>
      <c r="BJ58" s="315" t="s">
        <v>1037</v>
      </c>
      <c r="BK58" s="206">
        <f t="shared" si="71"/>
        <v>0</v>
      </c>
      <c r="BL58" s="206">
        <v>0</v>
      </c>
      <c r="BM58" s="206">
        <v>0</v>
      </c>
      <c r="BN58" s="206">
        <v>0</v>
      </c>
      <c r="BO58" s="315" t="s">
        <v>727</v>
      </c>
      <c r="BP58" s="315" t="s">
        <v>1037</v>
      </c>
      <c r="BQ58" s="206">
        <f t="shared" si="72"/>
        <v>75</v>
      </c>
      <c r="BR58" s="206">
        <v>50</v>
      </c>
      <c r="BS58" s="206">
        <v>25</v>
      </c>
      <c r="BT58" s="315" t="s">
        <v>2129</v>
      </c>
      <c r="BU58" s="315" t="s">
        <v>2130</v>
      </c>
      <c r="BV58" s="206">
        <f t="shared" si="73"/>
        <v>0</v>
      </c>
      <c r="BW58" s="206">
        <v>0</v>
      </c>
      <c r="BX58" s="206">
        <v>0</v>
      </c>
      <c r="BY58" s="315" t="s">
        <v>2133</v>
      </c>
      <c r="BZ58" s="315" t="s">
        <v>2134</v>
      </c>
      <c r="CA58" s="206">
        <f t="shared" si="74"/>
        <v>30</v>
      </c>
      <c r="CB58" s="206">
        <v>15</v>
      </c>
      <c r="CC58" s="206">
        <v>15</v>
      </c>
      <c r="CD58" s="206">
        <v>0</v>
      </c>
      <c r="CE58" s="315" t="s">
        <v>2139</v>
      </c>
      <c r="CF58" s="315" t="s">
        <v>2140</v>
      </c>
      <c r="CG58" s="206">
        <f t="shared" si="75"/>
        <v>12.5</v>
      </c>
      <c r="CH58" s="206">
        <v>12.5</v>
      </c>
      <c r="CI58" s="206">
        <v>0</v>
      </c>
      <c r="CJ58" s="206">
        <v>0</v>
      </c>
      <c r="CK58" s="206">
        <v>0</v>
      </c>
      <c r="CL58" s="315" t="s">
        <v>2465</v>
      </c>
      <c r="CM58" s="315" t="s">
        <v>1054</v>
      </c>
      <c r="CN58" s="206">
        <f t="shared" si="76"/>
        <v>0</v>
      </c>
      <c r="CO58" s="206">
        <v>0</v>
      </c>
      <c r="CP58" s="206">
        <v>0</v>
      </c>
      <c r="CQ58" s="206">
        <v>0</v>
      </c>
      <c r="CR58" s="206">
        <v>0</v>
      </c>
      <c r="CS58" s="315" t="s">
        <v>717</v>
      </c>
      <c r="CT58" s="315" t="s">
        <v>1054</v>
      </c>
      <c r="CU58" s="206">
        <f t="shared" si="77"/>
        <v>10</v>
      </c>
      <c r="CV58" s="206">
        <v>10</v>
      </c>
      <c r="CW58" s="206">
        <v>0</v>
      </c>
      <c r="CX58" s="206">
        <v>0</v>
      </c>
      <c r="CY58" s="206">
        <v>0</v>
      </c>
      <c r="CZ58" s="206">
        <v>0</v>
      </c>
      <c r="DA58" s="262" t="s">
        <v>2820</v>
      </c>
      <c r="DB58" s="262" t="s">
        <v>2162</v>
      </c>
      <c r="DC58" s="206">
        <f t="shared" si="78"/>
        <v>0</v>
      </c>
      <c r="DD58" s="206">
        <v>0</v>
      </c>
      <c r="DE58" s="206">
        <v>0</v>
      </c>
      <c r="DF58" s="206">
        <v>0</v>
      </c>
      <c r="DG58" s="206">
        <v>0</v>
      </c>
      <c r="DH58" s="206">
        <v>0</v>
      </c>
      <c r="DI58" s="315" t="s">
        <v>1799</v>
      </c>
      <c r="DJ58" s="315" t="s">
        <v>2613</v>
      </c>
      <c r="DK58" s="206">
        <f t="shared" si="79"/>
        <v>10</v>
      </c>
      <c r="DL58" s="206">
        <v>0</v>
      </c>
      <c r="DM58" s="206">
        <v>0</v>
      </c>
      <c r="DN58" s="206">
        <v>0</v>
      </c>
      <c r="DO58" s="206">
        <v>0</v>
      </c>
      <c r="DP58" s="206">
        <v>10</v>
      </c>
      <c r="DQ58" s="315" t="s">
        <v>2650</v>
      </c>
      <c r="DR58" s="315" t="s">
        <v>2651</v>
      </c>
      <c r="DS58" s="314">
        <f t="shared" si="80"/>
        <v>0</v>
      </c>
      <c r="DT58" s="206">
        <v>0</v>
      </c>
      <c r="DU58" s="206">
        <v>0</v>
      </c>
      <c r="DV58" s="206">
        <v>0</v>
      </c>
      <c r="DW58" s="206">
        <v>0</v>
      </c>
      <c r="DX58" s="315" t="s">
        <v>717</v>
      </c>
      <c r="DY58" s="315" t="s">
        <v>1065</v>
      </c>
      <c r="DZ58" s="206">
        <v>0</v>
      </c>
      <c r="EA58" s="206">
        <f t="shared" si="81"/>
        <v>0</v>
      </c>
      <c r="EB58" s="206">
        <v>0</v>
      </c>
      <c r="EC58" s="206">
        <v>0</v>
      </c>
      <c r="ED58" s="315" t="s">
        <v>2494</v>
      </c>
      <c r="EE58" s="315" t="s">
        <v>1068</v>
      </c>
      <c r="EF58" s="206" t="s">
        <v>108</v>
      </c>
      <c r="EG58" s="206" t="s">
        <v>108</v>
      </c>
      <c r="EH58" s="206" t="s">
        <v>108</v>
      </c>
      <c r="EI58" s="206" t="s">
        <v>108</v>
      </c>
      <c r="EJ58" s="206" t="s">
        <v>108</v>
      </c>
      <c r="EK58" s="206" t="s">
        <v>108</v>
      </c>
      <c r="EL58" s="206" t="s">
        <v>108</v>
      </c>
      <c r="EM58" s="206" t="s">
        <v>108</v>
      </c>
      <c r="EN58" s="206" t="s">
        <v>108</v>
      </c>
      <c r="EO58" s="206" t="s">
        <v>108</v>
      </c>
      <c r="EP58" s="206" t="s">
        <v>108</v>
      </c>
      <c r="EQ58" s="206" t="s">
        <v>108</v>
      </c>
      <c r="ER58" s="206" t="s">
        <v>108</v>
      </c>
      <c r="ES58" s="206" t="s">
        <v>108</v>
      </c>
      <c r="ET58" s="206" t="s">
        <v>108</v>
      </c>
      <c r="EU58" s="206" t="s">
        <v>108</v>
      </c>
      <c r="EV58" s="206" t="s">
        <v>108</v>
      </c>
      <c r="EW58" s="206" t="s">
        <v>108</v>
      </c>
    </row>
    <row r="59" spans="1:153" s="318" customFormat="1">
      <c r="A59" s="310" t="s">
        <v>112</v>
      </c>
      <c r="B59" s="311">
        <v>315.78985999999998</v>
      </c>
      <c r="C59" s="262" t="s">
        <v>66</v>
      </c>
      <c r="D59" s="206">
        <v>2020</v>
      </c>
      <c r="E59" s="314" t="s">
        <v>52</v>
      </c>
      <c r="F59" s="206">
        <f t="shared" si="62"/>
        <v>100</v>
      </c>
      <c r="G59" s="206">
        <v>100</v>
      </c>
      <c r="H59" s="262" t="s">
        <v>1132</v>
      </c>
      <c r="I59" s="262" t="s">
        <v>1133</v>
      </c>
      <c r="J59" s="206">
        <f t="shared" si="63"/>
        <v>80</v>
      </c>
      <c r="K59" s="206">
        <v>10</v>
      </c>
      <c r="L59" s="206">
        <v>20</v>
      </c>
      <c r="M59" s="206">
        <v>10</v>
      </c>
      <c r="N59" s="206">
        <v>20</v>
      </c>
      <c r="O59" s="206">
        <v>20</v>
      </c>
      <c r="P59" s="262" t="s">
        <v>2410</v>
      </c>
      <c r="Q59" s="262" t="s">
        <v>1139</v>
      </c>
      <c r="R59" s="206">
        <f t="shared" si="64"/>
        <v>75</v>
      </c>
      <c r="S59" s="206">
        <v>50</v>
      </c>
      <c r="T59" s="206">
        <v>25</v>
      </c>
      <c r="U59" s="262" t="s">
        <v>2797</v>
      </c>
      <c r="V59" s="262" t="s">
        <v>1143</v>
      </c>
      <c r="W59" s="206">
        <f t="shared" si="65"/>
        <v>45</v>
      </c>
      <c r="X59" s="206">
        <v>30</v>
      </c>
      <c r="Y59" s="206">
        <v>15</v>
      </c>
      <c r="Z59" s="206">
        <v>0</v>
      </c>
      <c r="AA59" s="262" t="s">
        <v>1147</v>
      </c>
      <c r="AB59" s="262" t="s">
        <v>1148</v>
      </c>
      <c r="AC59" s="206">
        <f t="shared" si="66"/>
        <v>75</v>
      </c>
      <c r="AD59" s="206">
        <v>50</v>
      </c>
      <c r="AE59" s="206">
        <v>25</v>
      </c>
      <c r="AF59" s="262" t="s">
        <v>2513</v>
      </c>
      <c r="AG59" s="262" t="s">
        <v>1154</v>
      </c>
      <c r="AH59" s="314">
        <f t="shared" si="67"/>
        <v>0</v>
      </c>
      <c r="AI59" s="206">
        <v>0</v>
      </c>
      <c r="AJ59" s="206">
        <v>0</v>
      </c>
      <c r="AK59" s="206">
        <v>0</v>
      </c>
      <c r="AL59" s="206">
        <v>0</v>
      </c>
      <c r="AM59" s="262" t="s">
        <v>1158</v>
      </c>
      <c r="AN59" s="262" t="s">
        <v>1159</v>
      </c>
      <c r="AO59" s="206">
        <f t="shared" si="68"/>
        <v>75</v>
      </c>
      <c r="AP59" s="206">
        <v>50</v>
      </c>
      <c r="AQ59" s="206">
        <v>25</v>
      </c>
      <c r="AR59" s="262" t="s">
        <v>1165</v>
      </c>
      <c r="AS59" s="262" t="s">
        <v>1166</v>
      </c>
      <c r="AT59" s="206">
        <f t="shared" si="69"/>
        <v>12.5</v>
      </c>
      <c r="AU59" s="206">
        <v>0</v>
      </c>
      <c r="AV59" s="206">
        <v>12.5</v>
      </c>
      <c r="AW59" s="206">
        <v>0</v>
      </c>
      <c r="AX59" s="206">
        <v>0</v>
      </c>
      <c r="AY59" s="262" t="s">
        <v>1731</v>
      </c>
      <c r="AZ59" s="262" t="s">
        <v>1169</v>
      </c>
      <c r="BA59" s="206">
        <f t="shared" si="42"/>
        <v>50</v>
      </c>
      <c r="BB59" s="206">
        <v>50</v>
      </c>
      <c r="BC59" s="262" t="s">
        <v>1171</v>
      </c>
      <c r="BD59" s="262" t="s">
        <v>1172</v>
      </c>
      <c r="BE59" s="206">
        <f t="shared" si="70"/>
        <v>15</v>
      </c>
      <c r="BF59" s="206">
        <v>15</v>
      </c>
      <c r="BG59" s="206">
        <v>0</v>
      </c>
      <c r="BH59" s="206">
        <v>0</v>
      </c>
      <c r="BI59" s="262" t="s">
        <v>1177</v>
      </c>
      <c r="BJ59" s="262" t="s">
        <v>1178</v>
      </c>
      <c r="BK59" s="206">
        <f t="shared" si="71"/>
        <v>30</v>
      </c>
      <c r="BL59" s="206">
        <v>0</v>
      </c>
      <c r="BM59" s="206">
        <v>15</v>
      </c>
      <c r="BN59" s="206">
        <v>15</v>
      </c>
      <c r="BO59" s="262" t="s">
        <v>2424</v>
      </c>
      <c r="BP59" s="262" t="s">
        <v>1179</v>
      </c>
      <c r="BQ59" s="206">
        <f t="shared" si="72"/>
        <v>75</v>
      </c>
      <c r="BR59" s="206">
        <v>50</v>
      </c>
      <c r="BS59" s="206">
        <v>25</v>
      </c>
      <c r="BT59" s="262" t="s">
        <v>2966</v>
      </c>
      <c r="BU59" s="262" t="s">
        <v>1186</v>
      </c>
      <c r="BV59" s="206">
        <f t="shared" si="73"/>
        <v>75</v>
      </c>
      <c r="BW59" s="206">
        <v>25</v>
      </c>
      <c r="BX59" s="206">
        <v>50</v>
      </c>
      <c r="BY59" s="262" t="s">
        <v>2967</v>
      </c>
      <c r="BZ59" s="262" t="s">
        <v>1191</v>
      </c>
      <c r="CA59" s="206">
        <f t="shared" si="74"/>
        <v>30</v>
      </c>
      <c r="CB59" s="206">
        <v>15</v>
      </c>
      <c r="CC59" s="206">
        <v>15</v>
      </c>
      <c r="CD59" s="206">
        <v>0</v>
      </c>
      <c r="CE59" s="262" t="s">
        <v>1925</v>
      </c>
      <c r="CF59" s="262" t="s">
        <v>1194</v>
      </c>
      <c r="CG59" s="206">
        <f t="shared" si="75"/>
        <v>25</v>
      </c>
      <c r="CH59" s="206">
        <v>25</v>
      </c>
      <c r="CI59" s="206">
        <v>0</v>
      </c>
      <c r="CJ59" s="206">
        <v>0</v>
      </c>
      <c r="CK59" s="206">
        <v>0</v>
      </c>
      <c r="CL59" s="262" t="s">
        <v>1195</v>
      </c>
      <c r="CM59" s="262" t="s">
        <v>1196</v>
      </c>
      <c r="CN59" s="206">
        <f t="shared" si="76"/>
        <v>0</v>
      </c>
      <c r="CO59" s="206">
        <v>0</v>
      </c>
      <c r="CP59" s="206">
        <v>0</v>
      </c>
      <c r="CQ59" s="206">
        <v>0</v>
      </c>
      <c r="CR59" s="206">
        <v>0</v>
      </c>
      <c r="CS59" s="262" t="s">
        <v>535</v>
      </c>
      <c r="CT59" s="262" t="s">
        <v>108</v>
      </c>
      <c r="CU59" s="206">
        <f t="shared" si="77"/>
        <v>60</v>
      </c>
      <c r="CV59" s="206">
        <v>20</v>
      </c>
      <c r="CW59" s="206">
        <v>20</v>
      </c>
      <c r="CX59" s="206">
        <v>0</v>
      </c>
      <c r="CY59" s="206">
        <v>20</v>
      </c>
      <c r="CZ59" s="206">
        <v>0</v>
      </c>
      <c r="DA59" s="262" t="s">
        <v>1200</v>
      </c>
      <c r="DB59" s="262" t="s">
        <v>1201</v>
      </c>
      <c r="DC59" s="206">
        <f t="shared" si="78"/>
        <v>80</v>
      </c>
      <c r="DD59" s="206">
        <v>20</v>
      </c>
      <c r="DE59" s="206">
        <v>20</v>
      </c>
      <c r="DF59" s="206">
        <v>10</v>
      </c>
      <c r="DG59" s="206">
        <v>10</v>
      </c>
      <c r="DH59" s="206">
        <v>20</v>
      </c>
      <c r="DI59" s="262" t="s">
        <v>2968</v>
      </c>
      <c r="DJ59" s="262" t="s">
        <v>2615</v>
      </c>
      <c r="DK59" s="206">
        <f t="shared" si="79"/>
        <v>30</v>
      </c>
      <c r="DL59" s="206">
        <v>10</v>
      </c>
      <c r="DM59" s="206">
        <v>0</v>
      </c>
      <c r="DN59" s="206">
        <v>0</v>
      </c>
      <c r="DO59" s="206">
        <v>10</v>
      </c>
      <c r="DP59" s="206">
        <v>10</v>
      </c>
      <c r="DQ59" s="262" t="s">
        <v>1815</v>
      </c>
      <c r="DR59" s="262" t="s">
        <v>1816</v>
      </c>
      <c r="DS59" s="206">
        <f t="shared" si="80"/>
        <v>75</v>
      </c>
      <c r="DT59" s="206">
        <v>25</v>
      </c>
      <c r="DU59" s="206">
        <v>25</v>
      </c>
      <c r="DV59" s="206">
        <v>25</v>
      </c>
      <c r="DW59" s="206">
        <v>0</v>
      </c>
      <c r="DX59" s="262" t="s">
        <v>1207</v>
      </c>
      <c r="DY59" s="262" t="s">
        <v>1208</v>
      </c>
      <c r="DZ59" s="206">
        <v>0</v>
      </c>
      <c r="EA59" s="314">
        <f t="shared" si="81"/>
        <v>25</v>
      </c>
      <c r="EB59" s="206">
        <v>25</v>
      </c>
      <c r="EC59" s="206">
        <v>0</v>
      </c>
      <c r="ED59" s="262" t="s">
        <v>2502</v>
      </c>
      <c r="EE59" s="262" t="s">
        <v>1211</v>
      </c>
      <c r="EF59" s="206" t="s">
        <v>108</v>
      </c>
      <c r="EG59" s="206" t="s">
        <v>108</v>
      </c>
      <c r="EH59" s="206" t="s">
        <v>108</v>
      </c>
      <c r="EI59" s="206" t="s">
        <v>108</v>
      </c>
      <c r="EJ59" s="206" t="s">
        <v>108</v>
      </c>
      <c r="EK59" s="206" t="s">
        <v>108</v>
      </c>
      <c r="EL59" s="206" t="s">
        <v>108</v>
      </c>
      <c r="EM59" s="206" t="s">
        <v>108</v>
      </c>
      <c r="EN59" s="206" t="s">
        <v>108</v>
      </c>
      <c r="EO59" s="206" t="s">
        <v>108</v>
      </c>
      <c r="EP59" s="206" t="s">
        <v>108</v>
      </c>
      <c r="EQ59" s="206" t="s">
        <v>108</v>
      </c>
      <c r="ER59" s="206" t="s">
        <v>108</v>
      </c>
      <c r="ES59" s="206" t="s">
        <v>108</v>
      </c>
      <c r="ET59" s="206" t="s">
        <v>108</v>
      </c>
      <c r="EU59" s="206" t="s">
        <v>108</v>
      </c>
      <c r="EV59" s="206" t="s">
        <v>108</v>
      </c>
      <c r="EW59" s="206" t="s">
        <v>108</v>
      </c>
    </row>
    <row r="60" spans="1:153" s="318" customFormat="1">
      <c r="A60" s="310" t="s">
        <v>167</v>
      </c>
      <c r="B60" s="311">
        <v>26.319089999999999</v>
      </c>
      <c r="C60" s="262" t="s">
        <v>66</v>
      </c>
      <c r="D60" s="206">
        <v>2018</v>
      </c>
      <c r="E60" s="314" t="s">
        <v>52</v>
      </c>
      <c r="F60" s="206">
        <f t="shared" si="62"/>
        <v>100</v>
      </c>
      <c r="G60" s="206">
        <v>100</v>
      </c>
      <c r="H60" s="262" t="s">
        <v>927</v>
      </c>
      <c r="I60" s="262" t="s">
        <v>915</v>
      </c>
      <c r="J60" s="206">
        <f t="shared" si="63"/>
        <v>60</v>
      </c>
      <c r="K60" s="206">
        <v>10</v>
      </c>
      <c r="L60" s="206">
        <v>0</v>
      </c>
      <c r="M60" s="206">
        <v>20</v>
      </c>
      <c r="N60" s="206">
        <v>10</v>
      </c>
      <c r="O60" s="206">
        <v>20</v>
      </c>
      <c r="P60" s="262" t="s">
        <v>2396</v>
      </c>
      <c r="Q60" s="262" t="s">
        <v>2395</v>
      </c>
      <c r="R60" s="206">
        <f t="shared" si="64"/>
        <v>25</v>
      </c>
      <c r="S60" s="206">
        <v>0</v>
      </c>
      <c r="T60" s="206">
        <v>25</v>
      </c>
      <c r="U60" s="262" t="s">
        <v>1587</v>
      </c>
      <c r="V60" s="262" t="s">
        <v>934</v>
      </c>
      <c r="W60" s="206">
        <f t="shared" si="65"/>
        <v>45</v>
      </c>
      <c r="X60" s="206">
        <v>30</v>
      </c>
      <c r="Y60" s="206">
        <v>15</v>
      </c>
      <c r="Z60" s="206">
        <v>0</v>
      </c>
      <c r="AA60" s="262" t="s">
        <v>2904</v>
      </c>
      <c r="AB60" s="262" t="s">
        <v>915</v>
      </c>
      <c r="AC60" s="206">
        <f t="shared" si="66"/>
        <v>25</v>
      </c>
      <c r="AD60" s="206">
        <v>0</v>
      </c>
      <c r="AE60" s="206">
        <v>25</v>
      </c>
      <c r="AF60" s="262" t="s">
        <v>938</v>
      </c>
      <c r="AG60" s="262" t="s">
        <v>939</v>
      </c>
      <c r="AH60" s="314">
        <f t="shared" si="67"/>
        <v>12.5</v>
      </c>
      <c r="AI60" s="206">
        <v>0</v>
      </c>
      <c r="AJ60" s="206">
        <v>0</v>
      </c>
      <c r="AK60" s="206">
        <v>12.5</v>
      </c>
      <c r="AL60" s="206">
        <v>0</v>
      </c>
      <c r="AM60" s="262" t="s">
        <v>943</v>
      </c>
      <c r="AN60" s="262" t="s">
        <v>944</v>
      </c>
      <c r="AO60" s="206">
        <f t="shared" si="68"/>
        <v>0</v>
      </c>
      <c r="AP60" s="206">
        <v>0</v>
      </c>
      <c r="AQ60" s="206">
        <v>0</v>
      </c>
      <c r="AR60" s="262" t="s">
        <v>535</v>
      </c>
      <c r="AS60" s="262" t="s">
        <v>108</v>
      </c>
      <c r="AT60" s="206">
        <f t="shared" si="69"/>
        <v>0</v>
      </c>
      <c r="AU60" s="206">
        <v>0</v>
      </c>
      <c r="AV60" s="206">
        <v>0</v>
      </c>
      <c r="AW60" s="206">
        <v>0</v>
      </c>
      <c r="AX60" s="206">
        <v>0</v>
      </c>
      <c r="AY60" s="262" t="s">
        <v>2427</v>
      </c>
      <c r="AZ60" s="262" t="s">
        <v>944</v>
      </c>
      <c r="BA60" s="206">
        <f t="shared" si="42"/>
        <v>0</v>
      </c>
      <c r="BB60" s="206">
        <v>0</v>
      </c>
      <c r="BC60" s="262" t="s">
        <v>535</v>
      </c>
      <c r="BD60" s="262" t="s">
        <v>108</v>
      </c>
      <c r="BE60" s="206">
        <f t="shared" si="70"/>
        <v>0</v>
      </c>
      <c r="BF60" s="206">
        <v>0</v>
      </c>
      <c r="BG60" s="206">
        <v>0</v>
      </c>
      <c r="BH60" s="206">
        <v>0</v>
      </c>
      <c r="BI60" s="262" t="s">
        <v>950</v>
      </c>
      <c r="BJ60" s="262" t="s">
        <v>915</v>
      </c>
      <c r="BK60" s="206">
        <f t="shared" si="71"/>
        <v>0</v>
      </c>
      <c r="BL60" s="206">
        <v>0</v>
      </c>
      <c r="BM60" s="206">
        <v>0</v>
      </c>
      <c r="BN60" s="206">
        <v>0</v>
      </c>
      <c r="BO60" s="262" t="s">
        <v>535</v>
      </c>
      <c r="BP60" s="262" t="s">
        <v>108</v>
      </c>
      <c r="BQ60" s="206">
        <f t="shared" si="72"/>
        <v>75</v>
      </c>
      <c r="BR60" s="206">
        <v>50</v>
      </c>
      <c r="BS60" s="206">
        <v>25</v>
      </c>
      <c r="BT60" s="262" t="s">
        <v>2397</v>
      </c>
      <c r="BU60" s="262" t="s">
        <v>915</v>
      </c>
      <c r="BV60" s="206">
        <f t="shared" si="73"/>
        <v>0</v>
      </c>
      <c r="BW60" s="206">
        <v>0</v>
      </c>
      <c r="BX60" s="206">
        <v>0</v>
      </c>
      <c r="BY60" s="262" t="s">
        <v>961</v>
      </c>
      <c r="BZ60" s="262" t="s">
        <v>915</v>
      </c>
      <c r="CA60" s="206">
        <f t="shared" si="74"/>
        <v>30</v>
      </c>
      <c r="CB60" s="206">
        <v>15</v>
      </c>
      <c r="CC60" s="206">
        <v>15</v>
      </c>
      <c r="CD60" s="206">
        <v>0</v>
      </c>
      <c r="CE60" s="262" t="s">
        <v>2398</v>
      </c>
      <c r="CF60" s="262" t="s">
        <v>915</v>
      </c>
      <c r="CG60" s="206">
        <f t="shared" si="75"/>
        <v>12.5</v>
      </c>
      <c r="CH60" s="206">
        <v>12.5</v>
      </c>
      <c r="CI60" s="206">
        <v>0</v>
      </c>
      <c r="CJ60" s="206">
        <v>0</v>
      </c>
      <c r="CK60" s="206">
        <v>0</v>
      </c>
      <c r="CL60" s="262" t="s">
        <v>2399</v>
      </c>
      <c r="CM60" s="262" t="s">
        <v>2400</v>
      </c>
      <c r="CN60" s="206">
        <f t="shared" si="76"/>
        <v>0</v>
      </c>
      <c r="CO60" s="206">
        <v>0</v>
      </c>
      <c r="CP60" s="206">
        <v>0</v>
      </c>
      <c r="CQ60" s="206">
        <v>0</v>
      </c>
      <c r="CR60" s="206">
        <v>0</v>
      </c>
      <c r="CS60" s="262" t="s">
        <v>535</v>
      </c>
      <c r="CT60" s="262" t="s">
        <v>108</v>
      </c>
      <c r="CU60" s="206">
        <f t="shared" si="77"/>
        <v>0</v>
      </c>
      <c r="CV60" s="206">
        <v>0</v>
      </c>
      <c r="CW60" s="206">
        <v>0</v>
      </c>
      <c r="CX60" s="206">
        <v>0</v>
      </c>
      <c r="CY60" s="206">
        <v>0</v>
      </c>
      <c r="CZ60" s="206">
        <v>0</v>
      </c>
      <c r="DA60" s="262" t="s">
        <v>2481</v>
      </c>
      <c r="DB60" s="262" t="s">
        <v>1593</v>
      </c>
      <c r="DC60" s="206">
        <f t="shared" si="78"/>
        <v>0</v>
      </c>
      <c r="DD60" s="206">
        <v>0</v>
      </c>
      <c r="DE60" s="206">
        <v>0</v>
      </c>
      <c r="DF60" s="206">
        <v>0</v>
      </c>
      <c r="DG60" s="206">
        <v>0</v>
      </c>
      <c r="DH60" s="206">
        <v>0</v>
      </c>
      <c r="DI60" s="262" t="s">
        <v>2616</v>
      </c>
      <c r="DJ60" s="262" t="s">
        <v>1800</v>
      </c>
      <c r="DK60" s="206">
        <f t="shared" si="79"/>
        <v>20</v>
      </c>
      <c r="DL60" s="206">
        <v>20</v>
      </c>
      <c r="DM60" s="206">
        <v>0</v>
      </c>
      <c r="DN60" s="206">
        <v>0</v>
      </c>
      <c r="DO60" s="206">
        <v>0</v>
      </c>
      <c r="DP60" s="206">
        <v>0</v>
      </c>
      <c r="DQ60" s="262" t="s">
        <v>2652</v>
      </c>
      <c r="DR60" s="262" t="s">
        <v>1817</v>
      </c>
      <c r="DS60" s="314">
        <f t="shared" si="80"/>
        <v>12.5</v>
      </c>
      <c r="DT60" s="206">
        <v>12.5</v>
      </c>
      <c r="DU60" s="206">
        <v>0</v>
      </c>
      <c r="DV60" s="206">
        <v>0</v>
      </c>
      <c r="DW60" s="206">
        <v>0</v>
      </c>
      <c r="DX60" s="262" t="s">
        <v>2676</v>
      </c>
      <c r="DY60" s="262" t="s">
        <v>915</v>
      </c>
      <c r="DZ60" s="206">
        <v>1</v>
      </c>
      <c r="EA60" s="314">
        <f t="shared" si="81"/>
        <v>0</v>
      </c>
      <c r="EB60" s="314">
        <v>0</v>
      </c>
      <c r="EC60" s="206" t="s">
        <v>108</v>
      </c>
      <c r="ED60" s="315" t="s">
        <v>535</v>
      </c>
      <c r="EE60" s="315" t="s">
        <v>108</v>
      </c>
      <c r="EF60" s="320" t="s">
        <v>587</v>
      </c>
      <c r="EG60" s="206">
        <v>0</v>
      </c>
      <c r="EH60" s="206">
        <v>0</v>
      </c>
      <c r="EI60" s="206">
        <v>0</v>
      </c>
      <c r="EJ60" s="262" t="s">
        <v>1605</v>
      </c>
      <c r="EK60" s="315" t="s">
        <v>1647</v>
      </c>
      <c r="EL60" s="206" t="s">
        <v>108</v>
      </c>
      <c r="EM60" s="206" t="s">
        <v>108</v>
      </c>
      <c r="EN60" s="206" t="s">
        <v>108</v>
      </c>
      <c r="EO60" s="206" t="s">
        <v>108</v>
      </c>
      <c r="EP60" s="206" t="s">
        <v>108</v>
      </c>
      <c r="EQ60" s="206" t="s">
        <v>108</v>
      </c>
      <c r="ER60" s="206" t="s">
        <v>108</v>
      </c>
      <c r="ES60" s="206" t="s">
        <v>108</v>
      </c>
      <c r="ET60" s="206" t="s">
        <v>108</v>
      </c>
      <c r="EU60" s="206" t="s">
        <v>108</v>
      </c>
      <c r="EV60" s="206" t="s">
        <v>108</v>
      </c>
      <c r="EW60" s="206" t="s">
        <v>108</v>
      </c>
    </row>
    <row r="61" spans="1:153" s="318" customFormat="1">
      <c r="A61" s="310" t="s">
        <v>184</v>
      </c>
      <c r="B61" s="311">
        <v>37.439</v>
      </c>
      <c r="C61" s="262" t="s">
        <v>67</v>
      </c>
      <c r="D61" s="206">
        <v>2020</v>
      </c>
      <c r="E61" s="314" t="s">
        <v>52</v>
      </c>
      <c r="F61" s="206">
        <f t="shared" si="62"/>
        <v>0</v>
      </c>
      <c r="G61" s="206">
        <v>0</v>
      </c>
      <c r="H61" s="262" t="s">
        <v>1375</v>
      </c>
      <c r="I61" s="262" t="s">
        <v>1376</v>
      </c>
      <c r="J61" s="206">
        <f t="shared" si="63"/>
        <v>0</v>
      </c>
      <c r="K61" s="206">
        <v>0</v>
      </c>
      <c r="L61" s="206">
        <v>0</v>
      </c>
      <c r="M61" s="206">
        <v>0</v>
      </c>
      <c r="N61" s="206">
        <v>0</v>
      </c>
      <c r="O61" s="206">
        <v>0</v>
      </c>
      <c r="P61" s="262" t="s">
        <v>747</v>
      </c>
      <c r="Q61" s="262" t="s">
        <v>108</v>
      </c>
      <c r="R61" s="206">
        <f t="shared" si="64"/>
        <v>0</v>
      </c>
      <c r="S61" s="206">
        <v>0</v>
      </c>
      <c r="T61" s="206">
        <v>0</v>
      </c>
      <c r="U61" s="262" t="s">
        <v>1012</v>
      </c>
      <c r="V61" s="262" t="s">
        <v>108</v>
      </c>
      <c r="W61" s="206">
        <f t="shared" si="65"/>
        <v>0</v>
      </c>
      <c r="X61" s="206">
        <v>0</v>
      </c>
      <c r="Y61" s="206">
        <v>0</v>
      </c>
      <c r="Z61" s="206">
        <v>0</v>
      </c>
      <c r="AA61" s="262" t="s">
        <v>1035</v>
      </c>
      <c r="AB61" s="262" t="s">
        <v>108</v>
      </c>
      <c r="AC61" s="206">
        <f t="shared" si="66"/>
        <v>0</v>
      </c>
      <c r="AD61" s="206">
        <v>0</v>
      </c>
      <c r="AE61" s="206">
        <v>0</v>
      </c>
      <c r="AF61" s="262" t="s">
        <v>740</v>
      </c>
      <c r="AG61" s="262" t="s">
        <v>108</v>
      </c>
      <c r="AH61" s="314">
        <f t="shared" si="67"/>
        <v>0</v>
      </c>
      <c r="AI61" s="206">
        <v>0</v>
      </c>
      <c r="AJ61" s="206">
        <v>0</v>
      </c>
      <c r="AK61" s="206">
        <v>0</v>
      </c>
      <c r="AL61" s="206">
        <v>0</v>
      </c>
      <c r="AM61" s="262" t="s">
        <v>717</v>
      </c>
      <c r="AN61" s="262" t="s">
        <v>108</v>
      </c>
      <c r="AO61" s="206">
        <f t="shared" si="68"/>
        <v>0</v>
      </c>
      <c r="AP61" s="206">
        <v>0</v>
      </c>
      <c r="AQ61" s="206">
        <v>0</v>
      </c>
      <c r="AR61" s="262" t="s">
        <v>740</v>
      </c>
      <c r="AS61" s="262" t="s">
        <v>108</v>
      </c>
      <c r="AT61" s="206">
        <f t="shared" si="69"/>
        <v>0</v>
      </c>
      <c r="AU61" s="206">
        <v>0</v>
      </c>
      <c r="AV61" s="206">
        <v>0</v>
      </c>
      <c r="AW61" s="206">
        <v>0</v>
      </c>
      <c r="AX61" s="206">
        <v>0</v>
      </c>
      <c r="AY61" s="262" t="s">
        <v>717</v>
      </c>
      <c r="AZ61" s="262" t="s">
        <v>108</v>
      </c>
      <c r="BA61" s="206">
        <f t="shared" si="42"/>
        <v>0</v>
      </c>
      <c r="BB61" s="206">
        <v>0</v>
      </c>
      <c r="BC61" s="262" t="s">
        <v>535</v>
      </c>
      <c r="BD61" s="262" t="s">
        <v>108</v>
      </c>
      <c r="BE61" s="206">
        <f t="shared" si="70"/>
        <v>0</v>
      </c>
      <c r="BF61" s="206">
        <v>0</v>
      </c>
      <c r="BG61" s="206">
        <v>0</v>
      </c>
      <c r="BH61" s="206">
        <v>0</v>
      </c>
      <c r="BI61" s="262" t="s">
        <v>727</v>
      </c>
      <c r="BJ61" s="262" t="s">
        <v>108</v>
      </c>
      <c r="BK61" s="206">
        <f t="shared" si="71"/>
        <v>0</v>
      </c>
      <c r="BL61" s="206">
        <v>0</v>
      </c>
      <c r="BM61" s="206">
        <v>0</v>
      </c>
      <c r="BN61" s="206">
        <v>0</v>
      </c>
      <c r="BO61" s="262" t="s">
        <v>727</v>
      </c>
      <c r="BP61" s="262" t="s">
        <v>108</v>
      </c>
      <c r="BQ61" s="206">
        <f t="shared" si="72"/>
        <v>0</v>
      </c>
      <c r="BR61" s="206">
        <v>0</v>
      </c>
      <c r="BS61" s="206">
        <v>0</v>
      </c>
      <c r="BT61" s="262" t="s">
        <v>740</v>
      </c>
      <c r="BU61" s="262" t="s">
        <v>108</v>
      </c>
      <c r="BV61" s="206">
        <f t="shared" si="73"/>
        <v>0</v>
      </c>
      <c r="BW61" s="206">
        <v>0</v>
      </c>
      <c r="BX61" s="206">
        <v>0</v>
      </c>
      <c r="BY61" s="262" t="s">
        <v>740</v>
      </c>
      <c r="BZ61" s="262" t="s">
        <v>108</v>
      </c>
      <c r="CA61" s="206">
        <f t="shared" si="74"/>
        <v>0</v>
      </c>
      <c r="CB61" s="206">
        <v>0</v>
      </c>
      <c r="CC61" s="206">
        <v>0</v>
      </c>
      <c r="CD61" s="206">
        <v>0</v>
      </c>
      <c r="CE61" s="262" t="s">
        <v>727</v>
      </c>
      <c r="CF61" s="312"/>
      <c r="CG61" s="206">
        <f t="shared" si="75"/>
        <v>0</v>
      </c>
      <c r="CH61" s="206">
        <v>0</v>
      </c>
      <c r="CI61" s="206">
        <v>0</v>
      </c>
      <c r="CJ61" s="206">
        <v>0</v>
      </c>
      <c r="CK61" s="206">
        <v>0</v>
      </c>
      <c r="CL61" s="262" t="s">
        <v>717</v>
      </c>
      <c r="CM61" s="262" t="s">
        <v>108</v>
      </c>
      <c r="CN61" s="206">
        <f t="shared" si="76"/>
        <v>0</v>
      </c>
      <c r="CO61" s="206">
        <v>0</v>
      </c>
      <c r="CP61" s="206">
        <v>0</v>
      </c>
      <c r="CQ61" s="206">
        <v>0</v>
      </c>
      <c r="CR61" s="206">
        <v>0</v>
      </c>
      <c r="CS61" s="262" t="s">
        <v>717</v>
      </c>
      <c r="CT61" s="262" t="s">
        <v>108</v>
      </c>
      <c r="CU61" s="206">
        <f t="shared" si="77"/>
        <v>0</v>
      </c>
      <c r="CV61" s="206">
        <v>0</v>
      </c>
      <c r="CW61" s="206">
        <v>0</v>
      </c>
      <c r="CX61" s="206">
        <v>0</v>
      </c>
      <c r="CY61" s="206">
        <v>0</v>
      </c>
      <c r="CZ61" s="206">
        <v>0</v>
      </c>
      <c r="DA61" s="262" t="s">
        <v>1420</v>
      </c>
      <c r="DB61" s="262" t="s">
        <v>1421</v>
      </c>
      <c r="DC61" s="206">
        <f t="shared" si="78"/>
        <v>0</v>
      </c>
      <c r="DD61" s="206">
        <v>0</v>
      </c>
      <c r="DE61" s="206">
        <v>0</v>
      </c>
      <c r="DF61" s="206">
        <v>0</v>
      </c>
      <c r="DG61" s="206">
        <v>0</v>
      </c>
      <c r="DH61" s="206">
        <v>0</v>
      </c>
      <c r="DI61" s="262" t="s">
        <v>747</v>
      </c>
      <c r="DJ61" s="262" t="s">
        <v>108</v>
      </c>
      <c r="DK61" s="206">
        <f t="shared" si="79"/>
        <v>0</v>
      </c>
      <c r="DL61" s="206">
        <v>0</v>
      </c>
      <c r="DM61" s="206">
        <v>0</v>
      </c>
      <c r="DN61" s="206">
        <v>0</v>
      </c>
      <c r="DO61" s="206">
        <v>0</v>
      </c>
      <c r="DP61" s="206">
        <v>0</v>
      </c>
      <c r="DQ61" s="262" t="s">
        <v>1113</v>
      </c>
      <c r="DR61" s="262" t="s">
        <v>108</v>
      </c>
      <c r="DS61" s="206">
        <f t="shared" si="80"/>
        <v>0</v>
      </c>
      <c r="DT61" s="206">
        <v>0</v>
      </c>
      <c r="DU61" s="206">
        <v>0</v>
      </c>
      <c r="DV61" s="206">
        <v>0</v>
      </c>
      <c r="DW61" s="206">
        <v>0</v>
      </c>
      <c r="DX61" s="262" t="s">
        <v>717</v>
      </c>
      <c r="DY61" s="262" t="s">
        <v>108</v>
      </c>
      <c r="DZ61" s="321">
        <v>0</v>
      </c>
      <c r="EA61" s="314">
        <f t="shared" si="81"/>
        <v>0</v>
      </c>
      <c r="EB61" s="206">
        <v>0</v>
      </c>
      <c r="EC61" s="206">
        <v>0</v>
      </c>
      <c r="ED61" s="262" t="s">
        <v>535</v>
      </c>
      <c r="EE61" s="262" t="s">
        <v>108</v>
      </c>
      <c r="EF61" s="206" t="s">
        <v>108</v>
      </c>
      <c r="EG61" s="206" t="s">
        <v>108</v>
      </c>
      <c r="EH61" s="206" t="s">
        <v>108</v>
      </c>
      <c r="EI61" s="206" t="s">
        <v>108</v>
      </c>
      <c r="EJ61" s="206" t="s">
        <v>108</v>
      </c>
      <c r="EK61" s="206" t="s">
        <v>108</v>
      </c>
      <c r="EL61" s="206" t="s">
        <v>108</v>
      </c>
      <c r="EM61" s="206" t="s">
        <v>108</v>
      </c>
      <c r="EN61" s="206" t="s">
        <v>108</v>
      </c>
      <c r="EO61" s="206" t="s">
        <v>108</v>
      </c>
      <c r="EP61" s="206" t="s">
        <v>108</v>
      </c>
      <c r="EQ61" s="206" t="s">
        <v>108</v>
      </c>
      <c r="ER61" s="206" t="s">
        <v>108</v>
      </c>
      <c r="ES61" s="206" t="s">
        <v>108</v>
      </c>
      <c r="ET61" s="206" t="s">
        <v>108</v>
      </c>
      <c r="EU61" s="206" t="s">
        <v>108</v>
      </c>
      <c r="EV61" s="206" t="s">
        <v>108</v>
      </c>
      <c r="EW61" s="206" t="s">
        <v>108</v>
      </c>
    </row>
    <row r="62" spans="1:153" s="318" customFormat="1">
      <c r="A62" s="310" t="s">
        <v>185</v>
      </c>
      <c r="B62" s="311">
        <v>18.60661</v>
      </c>
      <c r="C62" s="262" t="s">
        <v>66</v>
      </c>
      <c r="D62" s="206">
        <v>2020</v>
      </c>
      <c r="E62" s="206" t="s">
        <v>53</v>
      </c>
      <c r="F62" s="206" t="s">
        <v>23</v>
      </c>
      <c r="G62" s="206" t="s">
        <v>23</v>
      </c>
      <c r="H62" s="206" t="s">
        <v>23</v>
      </c>
      <c r="I62" s="206" t="s">
        <v>23</v>
      </c>
      <c r="J62" s="206" t="s">
        <v>3147</v>
      </c>
      <c r="K62" s="206" t="s">
        <v>3147</v>
      </c>
      <c r="L62" s="206" t="s">
        <v>23</v>
      </c>
      <c r="M62" s="206" t="s">
        <v>23</v>
      </c>
      <c r="N62" s="206" t="s">
        <v>23</v>
      </c>
      <c r="O62" s="206" t="s">
        <v>23</v>
      </c>
      <c r="P62" s="315" t="s">
        <v>1456</v>
      </c>
      <c r="Q62" s="262" t="s">
        <v>1457</v>
      </c>
      <c r="R62" s="206" t="s">
        <v>3147</v>
      </c>
      <c r="S62" s="206" t="s">
        <v>3147</v>
      </c>
      <c r="T62" s="206" t="s">
        <v>3148</v>
      </c>
      <c r="U62" s="315" t="s">
        <v>1465</v>
      </c>
      <c r="V62" s="315" t="s">
        <v>1466</v>
      </c>
      <c r="W62" s="206" t="s">
        <v>23</v>
      </c>
      <c r="X62" s="206" t="s">
        <v>23</v>
      </c>
      <c r="Y62" s="206" t="s">
        <v>23</v>
      </c>
      <c r="Z62" s="206" t="s">
        <v>23</v>
      </c>
      <c r="AA62" s="206" t="s">
        <v>23</v>
      </c>
      <c r="AB62" s="206" t="s">
        <v>23</v>
      </c>
      <c r="AC62" s="206" t="s">
        <v>3148</v>
      </c>
      <c r="AD62" s="206" t="s">
        <v>3148</v>
      </c>
      <c r="AE62" s="206" t="s">
        <v>3148</v>
      </c>
      <c r="AF62" s="315" t="s">
        <v>1475</v>
      </c>
      <c r="AG62" s="315" t="s">
        <v>1476</v>
      </c>
      <c r="AH62" s="314" t="s">
        <v>3147</v>
      </c>
      <c r="AI62" s="206" t="s">
        <v>3147</v>
      </c>
      <c r="AJ62" s="206" t="s">
        <v>23</v>
      </c>
      <c r="AK62" s="206" t="s">
        <v>23</v>
      </c>
      <c r="AL62" s="206" t="s">
        <v>3148</v>
      </c>
      <c r="AM62" s="262" t="s">
        <v>1486</v>
      </c>
      <c r="AN62" s="315" t="s">
        <v>1487</v>
      </c>
      <c r="AO62" s="206" t="s">
        <v>3148</v>
      </c>
      <c r="AP62" s="206" t="s">
        <v>3148</v>
      </c>
      <c r="AQ62" s="206" t="s">
        <v>3148</v>
      </c>
      <c r="AR62" s="315" t="s">
        <v>1499</v>
      </c>
      <c r="AS62" s="315" t="s">
        <v>1500</v>
      </c>
      <c r="AT62" s="206" t="s">
        <v>3148</v>
      </c>
      <c r="AU62" s="206" t="s">
        <v>23</v>
      </c>
      <c r="AV62" s="206" t="s">
        <v>3148</v>
      </c>
      <c r="AW62" s="206" t="s">
        <v>3148</v>
      </c>
      <c r="AX62" s="206" t="s">
        <v>23</v>
      </c>
      <c r="AY62" s="315" t="s">
        <v>1511</v>
      </c>
      <c r="AZ62" s="315" t="s">
        <v>1512</v>
      </c>
      <c r="BA62" s="206" t="str">
        <f t="shared" si="42"/>
        <v>n/a</v>
      </c>
      <c r="BB62" s="206" t="s">
        <v>23</v>
      </c>
      <c r="BC62" s="206" t="s">
        <v>23</v>
      </c>
      <c r="BD62" s="206" t="s">
        <v>23</v>
      </c>
      <c r="BE62" s="206" t="s">
        <v>3148</v>
      </c>
      <c r="BF62" s="206" t="s">
        <v>3148</v>
      </c>
      <c r="BG62" s="206" t="s">
        <v>23</v>
      </c>
      <c r="BH62" s="206" t="s">
        <v>23</v>
      </c>
      <c r="BI62" s="262" t="s">
        <v>1522</v>
      </c>
      <c r="BJ62" s="315" t="s">
        <v>1457</v>
      </c>
      <c r="BK62" s="321" t="s">
        <v>23</v>
      </c>
      <c r="BL62" s="321" t="s">
        <v>23</v>
      </c>
      <c r="BM62" s="321" t="s">
        <v>23</v>
      </c>
      <c r="BN62" s="321" t="s">
        <v>23</v>
      </c>
      <c r="BO62" s="321" t="s">
        <v>23</v>
      </c>
      <c r="BP62" s="321" t="s">
        <v>23</v>
      </c>
      <c r="BQ62" s="206" t="s">
        <v>3148</v>
      </c>
      <c r="BR62" s="206" t="s">
        <v>3148</v>
      </c>
      <c r="BS62" s="206" t="s">
        <v>3148</v>
      </c>
      <c r="BT62" s="262" t="s">
        <v>1531</v>
      </c>
      <c r="BU62" s="315" t="s">
        <v>1532</v>
      </c>
      <c r="BV62" s="321" t="s">
        <v>23</v>
      </c>
      <c r="BW62" s="321" t="s">
        <v>23</v>
      </c>
      <c r="BX62" s="321" t="s">
        <v>23</v>
      </c>
      <c r="BY62" s="321" t="s">
        <v>23</v>
      </c>
      <c r="BZ62" s="321" t="s">
        <v>23</v>
      </c>
      <c r="CA62" s="321" t="s">
        <v>23</v>
      </c>
      <c r="CB62" s="321" t="s">
        <v>23</v>
      </c>
      <c r="CC62" s="321" t="s">
        <v>23</v>
      </c>
      <c r="CD62" s="321" t="s">
        <v>23</v>
      </c>
      <c r="CE62" s="321" t="s">
        <v>23</v>
      </c>
      <c r="CF62" s="321" t="s">
        <v>23</v>
      </c>
      <c r="CG62" s="321" t="s">
        <v>23</v>
      </c>
      <c r="CH62" s="321" t="s">
        <v>23</v>
      </c>
      <c r="CI62" s="321" t="s">
        <v>23</v>
      </c>
      <c r="CJ62" s="321" t="s">
        <v>23</v>
      </c>
      <c r="CK62" s="321" t="s">
        <v>23</v>
      </c>
      <c r="CL62" s="321" t="s">
        <v>23</v>
      </c>
      <c r="CM62" s="321" t="s">
        <v>23</v>
      </c>
      <c r="CN62" s="206" t="s">
        <v>3148</v>
      </c>
      <c r="CO62" s="206" t="s">
        <v>3148</v>
      </c>
      <c r="CP62" s="321" t="s">
        <v>23</v>
      </c>
      <c r="CQ62" s="321" t="s">
        <v>23</v>
      </c>
      <c r="CR62" s="206" t="s">
        <v>3148</v>
      </c>
      <c r="CS62" s="262" t="s">
        <v>1540</v>
      </c>
      <c r="CT62" s="315" t="s">
        <v>1541</v>
      </c>
      <c r="CU62" s="206" t="s">
        <v>3148</v>
      </c>
      <c r="CV62" s="206" t="s">
        <v>3148</v>
      </c>
      <c r="CW62" s="321" t="s">
        <v>23</v>
      </c>
      <c r="CX62" s="321" t="s">
        <v>23</v>
      </c>
      <c r="CY62" s="206" t="s">
        <v>3148</v>
      </c>
      <c r="CZ62" s="321" t="s">
        <v>23</v>
      </c>
      <c r="DA62" s="315" t="s">
        <v>1547</v>
      </c>
      <c r="DB62" s="315" t="s">
        <v>1548</v>
      </c>
      <c r="DC62" s="321" t="s">
        <v>23</v>
      </c>
      <c r="DD62" s="206" t="s">
        <v>23</v>
      </c>
      <c r="DE62" s="206" t="s">
        <v>23</v>
      </c>
      <c r="DF62" s="206" t="s">
        <v>23</v>
      </c>
      <c r="DG62" s="206" t="s">
        <v>23</v>
      </c>
      <c r="DH62" s="206" t="s">
        <v>23</v>
      </c>
      <c r="DI62" s="206" t="s">
        <v>23</v>
      </c>
      <c r="DJ62" s="206" t="s">
        <v>23</v>
      </c>
      <c r="DK62" s="206" t="s">
        <v>23</v>
      </c>
      <c r="DL62" s="206" t="s">
        <v>23</v>
      </c>
      <c r="DM62" s="206" t="s">
        <v>23</v>
      </c>
      <c r="DN62" s="206" t="s">
        <v>23</v>
      </c>
      <c r="DO62" s="206" t="s">
        <v>23</v>
      </c>
      <c r="DP62" s="206" t="s">
        <v>23</v>
      </c>
      <c r="DQ62" s="206" t="s">
        <v>23</v>
      </c>
      <c r="DR62" s="206" t="s">
        <v>23</v>
      </c>
      <c r="DS62" s="321" t="s">
        <v>23</v>
      </c>
      <c r="DT62" s="321" t="s">
        <v>23</v>
      </c>
      <c r="DU62" s="321" t="s">
        <v>23</v>
      </c>
      <c r="DV62" s="321" t="s">
        <v>23</v>
      </c>
      <c r="DW62" s="321" t="s">
        <v>23</v>
      </c>
      <c r="DX62" s="321" t="s">
        <v>23</v>
      </c>
      <c r="DY62" s="206" t="s">
        <v>23</v>
      </c>
      <c r="DZ62" s="321">
        <v>0</v>
      </c>
      <c r="EA62" s="314" t="s">
        <v>3148</v>
      </c>
      <c r="EB62" s="206" t="s">
        <v>3148</v>
      </c>
      <c r="EC62" s="206" t="s">
        <v>3148</v>
      </c>
      <c r="ED62" s="262" t="s">
        <v>1603</v>
      </c>
      <c r="EE62" s="315" t="s">
        <v>1556</v>
      </c>
      <c r="EF62" s="206" t="s">
        <v>108</v>
      </c>
      <c r="EG62" s="206" t="s">
        <v>108</v>
      </c>
      <c r="EH62" s="206" t="s">
        <v>108</v>
      </c>
      <c r="EI62" s="206" t="s">
        <v>108</v>
      </c>
      <c r="EJ62" s="206" t="s">
        <v>108</v>
      </c>
      <c r="EK62" s="206" t="s">
        <v>108</v>
      </c>
      <c r="EL62" s="206" t="s">
        <v>108</v>
      </c>
      <c r="EM62" s="206" t="s">
        <v>108</v>
      </c>
      <c r="EN62" s="206" t="s">
        <v>108</v>
      </c>
      <c r="EO62" s="206" t="s">
        <v>108</v>
      </c>
      <c r="EP62" s="206" t="s">
        <v>108</v>
      </c>
      <c r="EQ62" s="206" t="s">
        <v>108</v>
      </c>
      <c r="ER62" s="206" t="s">
        <v>108</v>
      </c>
      <c r="ES62" s="206" t="s">
        <v>108</v>
      </c>
      <c r="ET62" s="206" t="s">
        <v>108</v>
      </c>
      <c r="EU62" s="206" t="s">
        <v>108</v>
      </c>
      <c r="EV62" s="206" t="s">
        <v>108</v>
      </c>
      <c r="EW62" s="206" t="s">
        <v>108</v>
      </c>
    </row>
    <row r="63" spans="1:153" s="318" customFormat="1">
      <c r="A63" s="310" t="s">
        <v>186</v>
      </c>
      <c r="B63" s="311">
        <v>19.765650000000001</v>
      </c>
      <c r="C63" s="262" t="s">
        <v>67</v>
      </c>
      <c r="D63" s="206">
        <v>2020</v>
      </c>
      <c r="E63" s="206" t="s">
        <v>53</v>
      </c>
      <c r="F63" s="206" t="s">
        <v>23</v>
      </c>
      <c r="G63" s="206" t="s">
        <v>23</v>
      </c>
      <c r="H63" s="206" t="s">
        <v>23</v>
      </c>
      <c r="I63" s="206" t="s">
        <v>23</v>
      </c>
      <c r="J63" s="206" t="s">
        <v>3147</v>
      </c>
      <c r="K63" s="206" t="s">
        <v>3147</v>
      </c>
      <c r="L63" s="206" t="s">
        <v>23</v>
      </c>
      <c r="M63" s="206" t="s">
        <v>23</v>
      </c>
      <c r="N63" s="206" t="s">
        <v>23</v>
      </c>
      <c r="O63" s="206" t="s">
        <v>23</v>
      </c>
      <c r="P63" s="262" t="s">
        <v>2290</v>
      </c>
      <c r="Q63" s="315" t="s">
        <v>1458</v>
      </c>
      <c r="R63" s="206" t="s">
        <v>3147</v>
      </c>
      <c r="S63" s="206" t="s">
        <v>3147</v>
      </c>
      <c r="T63" s="206" t="s">
        <v>3148</v>
      </c>
      <c r="U63" s="320" t="s">
        <v>1467</v>
      </c>
      <c r="V63" s="262" t="s">
        <v>1468</v>
      </c>
      <c r="W63" s="206" t="s">
        <v>23</v>
      </c>
      <c r="X63" s="206" t="s">
        <v>23</v>
      </c>
      <c r="Y63" s="206" t="s">
        <v>23</v>
      </c>
      <c r="Z63" s="206" t="s">
        <v>23</v>
      </c>
      <c r="AA63" s="206" t="s">
        <v>23</v>
      </c>
      <c r="AB63" s="206" t="s">
        <v>23</v>
      </c>
      <c r="AC63" s="206" t="s">
        <v>3147</v>
      </c>
      <c r="AD63" s="206" t="s">
        <v>3148</v>
      </c>
      <c r="AE63" s="206" t="s">
        <v>3147</v>
      </c>
      <c r="AF63" s="262" t="s">
        <v>1477</v>
      </c>
      <c r="AG63" s="312" t="s">
        <v>2803</v>
      </c>
      <c r="AH63" s="314" t="s">
        <v>3148</v>
      </c>
      <c r="AI63" s="206" t="s">
        <v>3148</v>
      </c>
      <c r="AJ63" s="206" t="s">
        <v>23</v>
      </c>
      <c r="AK63" s="206" t="s">
        <v>23</v>
      </c>
      <c r="AL63" s="206" t="s">
        <v>3148</v>
      </c>
      <c r="AM63" s="262" t="s">
        <v>1488</v>
      </c>
      <c r="AN63" s="315" t="s">
        <v>1489</v>
      </c>
      <c r="AO63" s="206" t="s">
        <v>3148</v>
      </c>
      <c r="AP63" s="206" t="s">
        <v>3148</v>
      </c>
      <c r="AQ63" s="206" t="s">
        <v>3148</v>
      </c>
      <c r="AR63" s="262" t="s">
        <v>1729</v>
      </c>
      <c r="AS63" s="262" t="s">
        <v>1501</v>
      </c>
      <c r="AT63" s="206" t="s">
        <v>3148</v>
      </c>
      <c r="AU63" s="206" t="s">
        <v>23</v>
      </c>
      <c r="AV63" s="206" t="s">
        <v>3148</v>
      </c>
      <c r="AW63" s="206" t="s">
        <v>3148</v>
      </c>
      <c r="AX63" s="206" t="s">
        <v>23</v>
      </c>
      <c r="AY63" s="262" t="s">
        <v>1513</v>
      </c>
      <c r="AZ63" s="315" t="s">
        <v>2923</v>
      </c>
      <c r="BA63" s="206" t="str">
        <f t="shared" si="42"/>
        <v>n/a</v>
      </c>
      <c r="BB63" s="206" t="s">
        <v>23</v>
      </c>
      <c r="BC63" s="206" t="s">
        <v>23</v>
      </c>
      <c r="BD63" s="206" t="s">
        <v>23</v>
      </c>
      <c r="BE63" s="206" t="s">
        <v>3148</v>
      </c>
      <c r="BF63" s="206" t="s">
        <v>3148</v>
      </c>
      <c r="BG63" s="321" t="s">
        <v>23</v>
      </c>
      <c r="BH63" s="321" t="s">
        <v>23</v>
      </c>
      <c r="BI63" s="262" t="s">
        <v>1523</v>
      </c>
      <c r="BJ63" s="315" t="s">
        <v>1524</v>
      </c>
      <c r="BK63" s="321" t="s">
        <v>23</v>
      </c>
      <c r="BL63" s="321" t="s">
        <v>23</v>
      </c>
      <c r="BM63" s="321" t="s">
        <v>23</v>
      </c>
      <c r="BN63" s="321" t="s">
        <v>23</v>
      </c>
      <c r="BO63" s="321" t="s">
        <v>23</v>
      </c>
      <c r="BP63" s="321" t="s">
        <v>23</v>
      </c>
      <c r="BQ63" s="206" t="s">
        <v>3148</v>
      </c>
      <c r="BR63" s="206" t="s">
        <v>3148</v>
      </c>
      <c r="BS63" s="206" t="s">
        <v>3148</v>
      </c>
      <c r="BT63" s="315" t="s">
        <v>1533</v>
      </c>
      <c r="BU63" s="315" t="s">
        <v>1534</v>
      </c>
      <c r="BV63" s="321" t="s">
        <v>23</v>
      </c>
      <c r="BW63" s="321" t="s">
        <v>23</v>
      </c>
      <c r="BX63" s="321" t="s">
        <v>23</v>
      </c>
      <c r="BY63" s="321" t="s">
        <v>23</v>
      </c>
      <c r="BZ63" s="321" t="s">
        <v>23</v>
      </c>
      <c r="CA63" s="321" t="s">
        <v>23</v>
      </c>
      <c r="CB63" s="321" t="s">
        <v>23</v>
      </c>
      <c r="CC63" s="321" t="s">
        <v>23</v>
      </c>
      <c r="CD63" s="321" t="s">
        <v>23</v>
      </c>
      <c r="CE63" s="321" t="s">
        <v>23</v>
      </c>
      <c r="CF63" s="321" t="s">
        <v>23</v>
      </c>
      <c r="CG63" s="321" t="s">
        <v>23</v>
      </c>
      <c r="CH63" s="321" t="s">
        <v>23</v>
      </c>
      <c r="CI63" s="321" t="s">
        <v>23</v>
      </c>
      <c r="CJ63" s="321" t="s">
        <v>23</v>
      </c>
      <c r="CK63" s="321" t="s">
        <v>23</v>
      </c>
      <c r="CL63" s="321" t="s">
        <v>23</v>
      </c>
      <c r="CM63" s="321" t="s">
        <v>23</v>
      </c>
      <c r="CN63" s="206" t="s">
        <v>3148</v>
      </c>
      <c r="CO63" s="206" t="s">
        <v>3148</v>
      </c>
      <c r="CP63" s="321" t="s">
        <v>23</v>
      </c>
      <c r="CQ63" s="321" t="s">
        <v>23</v>
      </c>
      <c r="CR63" s="206" t="s">
        <v>3148</v>
      </c>
      <c r="CS63" s="262" t="s">
        <v>1542</v>
      </c>
      <c r="CT63" s="315" t="s">
        <v>1543</v>
      </c>
      <c r="CU63" s="206" t="s">
        <v>3147</v>
      </c>
      <c r="CV63" s="206" t="s">
        <v>3095</v>
      </c>
      <c r="CW63" s="206" t="s">
        <v>23</v>
      </c>
      <c r="CX63" s="206" t="s">
        <v>23</v>
      </c>
      <c r="CY63" s="206" t="s">
        <v>3148</v>
      </c>
      <c r="CZ63" s="206" t="s">
        <v>23</v>
      </c>
      <c r="DA63" s="262" t="s">
        <v>2924</v>
      </c>
      <c r="DB63" s="262" t="s">
        <v>1549</v>
      </c>
      <c r="DC63" s="321" t="s">
        <v>23</v>
      </c>
      <c r="DD63" s="206" t="s">
        <v>23</v>
      </c>
      <c r="DE63" s="206" t="s">
        <v>23</v>
      </c>
      <c r="DF63" s="206" t="s">
        <v>23</v>
      </c>
      <c r="DG63" s="206" t="s">
        <v>23</v>
      </c>
      <c r="DH63" s="206" t="s">
        <v>23</v>
      </c>
      <c r="DI63" s="206" t="s">
        <v>23</v>
      </c>
      <c r="DJ63" s="206" t="s">
        <v>23</v>
      </c>
      <c r="DK63" s="206" t="s">
        <v>23</v>
      </c>
      <c r="DL63" s="206" t="s">
        <v>23</v>
      </c>
      <c r="DM63" s="206" t="s">
        <v>23</v>
      </c>
      <c r="DN63" s="206" t="s">
        <v>23</v>
      </c>
      <c r="DO63" s="206" t="s">
        <v>23</v>
      </c>
      <c r="DP63" s="206" t="s">
        <v>23</v>
      </c>
      <c r="DQ63" s="206" t="s">
        <v>23</v>
      </c>
      <c r="DR63" s="206" t="s">
        <v>23</v>
      </c>
      <c r="DS63" s="321" t="s">
        <v>23</v>
      </c>
      <c r="DT63" s="206" t="s">
        <v>23</v>
      </c>
      <c r="DU63" s="206" t="s">
        <v>23</v>
      </c>
      <c r="DV63" s="206" t="s">
        <v>23</v>
      </c>
      <c r="DW63" s="206" t="s">
        <v>23</v>
      </c>
      <c r="DX63" s="206" t="s">
        <v>23</v>
      </c>
      <c r="DY63" s="206" t="s">
        <v>23</v>
      </c>
      <c r="DZ63" s="206">
        <v>0</v>
      </c>
      <c r="EA63" s="314" t="s">
        <v>3148</v>
      </c>
      <c r="EB63" s="206" t="s">
        <v>3148</v>
      </c>
      <c r="EC63" s="206" t="s">
        <v>3148</v>
      </c>
      <c r="ED63" s="262" t="s">
        <v>1557</v>
      </c>
      <c r="EE63" s="315" t="s">
        <v>1558</v>
      </c>
      <c r="EF63" s="206" t="s">
        <v>108</v>
      </c>
      <c r="EG63" s="206" t="s">
        <v>108</v>
      </c>
      <c r="EH63" s="206" t="s">
        <v>108</v>
      </c>
      <c r="EI63" s="206" t="s">
        <v>108</v>
      </c>
      <c r="EJ63" s="206" t="s">
        <v>108</v>
      </c>
      <c r="EK63" s="206" t="s">
        <v>108</v>
      </c>
      <c r="EL63" s="206" t="s">
        <v>108</v>
      </c>
      <c r="EM63" s="206" t="s">
        <v>108</v>
      </c>
      <c r="EN63" s="206" t="s">
        <v>108</v>
      </c>
      <c r="EO63" s="206" t="s">
        <v>108</v>
      </c>
      <c r="EP63" s="206" t="s">
        <v>108</v>
      </c>
      <c r="EQ63" s="206" t="s">
        <v>108</v>
      </c>
      <c r="ER63" s="206" t="s">
        <v>108</v>
      </c>
      <c r="ES63" s="206" t="s">
        <v>108</v>
      </c>
      <c r="ET63" s="206" t="s">
        <v>108</v>
      </c>
      <c r="EU63" s="206" t="s">
        <v>108</v>
      </c>
      <c r="EV63" s="206" t="s">
        <v>108</v>
      </c>
      <c r="EW63" s="206" t="s">
        <v>108</v>
      </c>
    </row>
    <row r="64" spans="1:153">
      <c r="A64" s="47"/>
      <c r="B64" s="307"/>
      <c r="C64" s="232"/>
      <c r="F64" s="48"/>
      <c r="G64" s="48"/>
      <c r="J64" s="48"/>
      <c r="R64" s="48"/>
      <c r="W64" s="48"/>
      <c r="AC64" s="48"/>
      <c r="AH64" s="48"/>
      <c r="AO64" s="48"/>
      <c r="AT64" s="48"/>
      <c r="BA64" s="48"/>
      <c r="BE64" s="48"/>
      <c r="BK64" s="48"/>
      <c r="BQ64" s="48"/>
      <c r="BV64" s="48"/>
      <c r="CA64" s="48"/>
      <c r="CG64" s="48"/>
      <c r="CN64" s="48"/>
      <c r="CU64" s="48"/>
      <c r="DC64" s="48"/>
      <c r="DJ64" s="30" t="s">
        <v>2343</v>
      </c>
      <c r="DK64" s="48"/>
      <c r="DS64" s="48"/>
    </row>
    <row r="65" spans="130:130">
      <c r="DZ65" s="30"/>
    </row>
  </sheetData>
  <autoFilter ref="A3:EW64" xr:uid="{7607AF89-5E69-437C-BEF9-2E3CB7343E34}">
    <sortState xmlns:xlrd2="http://schemas.microsoft.com/office/spreadsheetml/2017/richdata2" ref="A4:EW64">
      <sortCondition ref="A3:A64"/>
    </sortState>
  </autoFilter>
  <mergeCells count="33">
    <mergeCell ref="DC1:DR1"/>
    <mergeCell ref="DS1:EK1"/>
    <mergeCell ref="A2:C2"/>
    <mergeCell ref="F2:I2"/>
    <mergeCell ref="J2:Q2"/>
    <mergeCell ref="R2:V2"/>
    <mergeCell ref="W2:AB2"/>
    <mergeCell ref="AC2:AG2"/>
    <mergeCell ref="AH2:AN2"/>
    <mergeCell ref="AO2:AS2"/>
    <mergeCell ref="A1:C1"/>
    <mergeCell ref="F1:AG1"/>
    <mergeCell ref="AH1:AS1"/>
    <mergeCell ref="AT1:BJ1"/>
    <mergeCell ref="BK1:BZ1"/>
    <mergeCell ref="CG1:DB1"/>
    <mergeCell ref="AT2:AZ2"/>
    <mergeCell ref="BA2:BD2"/>
    <mergeCell ref="BE2:BJ2"/>
    <mergeCell ref="BK2:BP2"/>
    <mergeCell ref="BQ2:BU2"/>
    <mergeCell ref="BV2:BZ2"/>
    <mergeCell ref="CA2:CF2"/>
    <mergeCell ref="CG2:CM2"/>
    <mergeCell ref="CN2:CT2"/>
    <mergeCell ref="CU2:DB2"/>
    <mergeCell ref="EL2:EQ2"/>
    <mergeCell ref="ER2:EW2"/>
    <mergeCell ref="DC2:DJ2"/>
    <mergeCell ref="DK2:DR2"/>
    <mergeCell ref="DS2:DY2"/>
    <mergeCell ref="DZ2:EE2"/>
    <mergeCell ref="EF2:E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EE07-C29B-4803-970B-BDDCDB2ECF5D}">
  <dimension ref="A1:EY78"/>
  <sheetViews>
    <sheetView zoomScale="60" zoomScaleNormal="60" zoomScalePageLayoutView="120" workbookViewId="0">
      <pane xSplit="1" ySplit="4" topLeftCell="EB38" activePane="bottomRight" state="frozen"/>
      <selection pane="topRight" activeCell="B1" sqref="B1"/>
      <selection pane="bottomLeft" activeCell="A5" sqref="A5"/>
      <selection pane="bottomRight" activeCell="A8" sqref="A8:A18"/>
    </sheetView>
  </sheetViews>
  <sheetFormatPr defaultColWidth="8.6640625" defaultRowHeight="14.4"/>
  <cols>
    <col min="1" max="1" width="26.33203125" style="57" customWidth="1"/>
    <col min="2" max="2" width="10.77734375" style="44" customWidth="1"/>
    <col min="3" max="3" width="13.109375" style="44" customWidth="1"/>
    <col min="4" max="4" width="16" style="44" customWidth="1"/>
    <col min="5" max="6" width="12.77734375" style="17" customWidth="1"/>
    <col min="7" max="7" width="60.6640625" style="44" hidden="1" customWidth="1"/>
    <col min="8" max="8" width="18.6640625" style="44" customWidth="1"/>
    <col min="9" max="9" width="19.77734375" style="44" customWidth="1"/>
    <col min="10" max="10" width="44.33203125" style="44" customWidth="1"/>
    <col min="11" max="11" width="42.6640625" style="44" customWidth="1"/>
    <col min="12" max="12" width="20" style="44" customWidth="1"/>
    <col min="13" max="13" width="19.109375" style="44" customWidth="1"/>
    <col min="14" max="14" width="18.6640625" style="44" customWidth="1"/>
    <col min="15" max="15" width="20.44140625" style="44" customWidth="1"/>
    <col min="16" max="16" width="19.77734375" style="44" customWidth="1"/>
    <col min="17" max="17" width="20.44140625" style="44" customWidth="1"/>
    <col min="18" max="18" width="97" style="30" customWidth="1"/>
    <col min="19" max="19" width="54.109375" style="44" customWidth="1"/>
    <col min="20" max="20" width="20" style="44" customWidth="1"/>
    <col min="21" max="21" width="32.44140625" style="44" customWidth="1"/>
    <col min="22" max="22" width="29.33203125" style="44" customWidth="1"/>
    <col min="23" max="23" width="78.33203125" style="30" customWidth="1"/>
    <col min="24" max="24" width="62" style="44" customWidth="1"/>
    <col min="25" max="25" width="20.44140625" style="44" customWidth="1"/>
    <col min="26" max="26" width="28.44140625" style="44" customWidth="1"/>
    <col min="27" max="27" width="22.6640625" style="44" customWidth="1"/>
    <col min="28" max="28" width="27.77734375" style="44" customWidth="1"/>
    <col min="29" max="29" width="102.77734375" style="30" customWidth="1"/>
    <col min="30" max="30" width="73.77734375" style="44" customWidth="1"/>
    <col min="31" max="31" width="20.6640625" style="44" customWidth="1"/>
    <col min="32" max="32" width="31.33203125" style="44" customWidth="1"/>
    <col min="33" max="33" width="27.44140625" style="44" customWidth="1"/>
    <col min="34" max="34" width="79" style="30" customWidth="1"/>
    <col min="35" max="35" width="32.33203125" style="44" customWidth="1"/>
    <col min="36" max="36" width="20.6640625" style="44" customWidth="1"/>
    <col min="37" max="37" width="18.6640625" style="44" customWidth="1"/>
    <col min="38" max="38" width="21.44140625" style="44" customWidth="1"/>
    <col min="39" max="40" width="21.33203125" style="44" customWidth="1"/>
    <col min="41" max="41" width="58.6640625" style="44" customWidth="1"/>
    <col min="42" max="42" width="37.109375" style="44" customWidth="1"/>
    <col min="43" max="43" width="21.33203125" style="44" customWidth="1"/>
    <col min="44" max="44" width="26.44140625" style="44" customWidth="1"/>
    <col min="45" max="45" width="23.33203125" style="44" customWidth="1"/>
    <col min="46" max="46" width="75.6640625" style="44" customWidth="1"/>
    <col min="47" max="47" width="55.109375" style="44" customWidth="1"/>
    <col min="48" max="48" width="21.33203125" style="44" customWidth="1"/>
    <col min="49" max="49" width="21" style="44" customWidth="1"/>
    <col min="50" max="50" width="26.77734375" style="44" customWidth="1"/>
    <col min="51" max="52" width="23.33203125" style="44" customWidth="1"/>
    <col min="53" max="53" width="97.109375" style="30" customWidth="1"/>
    <col min="54" max="54" width="33.77734375" style="44" customWidth="1"/>
    <col min="55" max="55" width="20.6640625" style="44" customWidth="1"/>
    <col min="56" max="56" width="18.6640625" style="44" customWidth="1"/>
    <col min="57" max="57" width="67.109375" style="30" customWidth="1"/>
    <col min="58" max="58" width="25" style="44" customWidth="1"/>
    <col min="59" max="59" width="21.33203125" style="44" customWidth="1"/>
    <col min="60" max="62" width="22.33203125" style="44" customWidth="1"/>
    <col min="63" max="63" width="70.109375" style="30" customWidth="1"/>
    <col min="64" max="64" width="38.6640625" style="9" customWidth="1"/>
    <col min="65" max="65" width="21.33203125" style="44" customWidth="1"/>
    <col min="66" max="66" width="21" style="44" customWidth="1"/>
    <col min="67" max="67" width="27.109375" style="44" customWidth="1"/>
    <col min="68" max="68" width="18.33203125" style="44" customWidth="1"/>
    <col min="69" max="69" width="64.33203125" style="30" customWidth="1"/>
    <col min="70" max="70" width="42.77734375" style="44" customWidth="1"/>
    <col min="71" max="71" width="21.33203125" style="44" customWidth="1"/>
    <col min="72" max="72" width="23.6640625" style="44" customWidth="1"/>
    <col min="73" max="73" width="21.44140625" style="44" customWidth="1"/>
    <col min="74" max="74" width="69.33203125" style="30" customWidth="1"/>
    <col min="75" max="75" width="28.77734375" style="30" customWidth="1"/>
    <col min="76" max="76" width="20.6640625" style="44" customWidth="1"/>
    <col min="77" max="77" width="25.33203125" style="44" customWidth="1"/>
    <col min="78" max="78" width="24.44140625" style="44" customWidth="1"/>
    <col min="79" max="79" width="92.33203125" style="30" customWidth="1"/>
    <col min="80" max="80" width="46" style="30" customWidth="1"/>
    <col min="81" max="81" width="18.6640625" style="44" customWidth="1"/>
    <col min="82" max="82" width="21.33203125" style="44" customWidth="1"/>
    <col min="83" max="83" width="24.33203125" style="44" customWidth="1"/>
    <col min="84" max="84" width="18.33203125" style="44" customWidth="1"/>
    <col min="85" max="85" width="74.77734375" style="44" customWidth="1"/>
    <col min="86" max="86" width="36.33203125" style="30" customWidth="1"/>
    <col min="87" max="87" width="21.33203125" style="44" customWidth="1"/>
    <col min="88" max="88" width="21" style="44" customWidth="1"/>
    <col min="89" max="89" width="23.77734375" style="44" customWidth="1"/>
    <col min="90" max="90" width="22.44140625" style="44" customWidth="1"/>
    <col min="91" max="91" width="29.33203125" style="44" customWidth="1"/>
    <col min="92" max="92" width="100.44140625" style="44" customWidth="1"/>
    <col min="93" max="93" width="61.33203125" style="44" customWidth="1"/>
    <col min="94" max="94" width="21.33203125" style="44" customWidth="1"/>
    <col min="95" max="95" width="24.44140625" style="44" customWidth="1"/>
    <col min="96" max="96" width="25.44140625" style="44" customWidth="1"/>
    <col min="97" max="97" width="33.33203125" style="44" customWidth="1"/>
    <col min="98" max="98" width="27.44140625" style="44" customWidth="1"/>
    <col min="99" max="99" width="71.33203125" style="30" customWidth="1"/>
    <col min="100" max="100" width="24.6640625" style="44" customWidth="1"/>
    <col min="101" max="101" width="21.33203125" style="44" customWidth="1"/>
    <col min="102" max="102" width="17.109375" style="44" customWidth="1"/>
    <col min="103" max="103" width="14.77734375" style="44" customWidth="1"/>
    <col min="104" max="104" width="17.109375" style="44" customWidth="1"/>
    <col min="105" max="105" width="16" style="44" customWidth="1"/>
    <col min="106" max="106" width="17.109375" style="44" customWidth="1"/>
    <col min="107" max="107" width="111.6640625" style="245" customWidth="1"/>
    <col min="108" max="108" width="45.109375" style="30" customWidth="1"/>
    <col min="109" max="109" width="21.33203125" style="44" customWidth="1"/>
    <col min="110" max="110" width="22.33203125" style="44" customWidth="1"/>
    <col min="111" max="111" width="21.33203125" style="44" customWidth="1"/>
    <col min="112" max="112" width="20.44140625" style="44" customWidth="1"/>
    <col min="113" max="113" width="21.6640625" style="44" customWidth="1"/>
    <col min="114" max="114" width="18.6640625" style="44" customWidth="1"/>
    <col min="115" max="115" width="92.44140625" style="30" customWidth="1"/>
    <col min="116" max="116" width="69.44140625" style="30" customWidth="1"/>
    <col min="117" max="117" width="17.77734375" style="44" customWidth="1"/>
    <col min="118" max="118" width="17.44140625" style="44" customWidth="1"/>
    <col min="119" max="119" width="13.44140625" style="44" customWidth="1"/>
    <col min="120" max="121" width="16.109375" style="44" customWidth="1"/>
    <col min="122" max="122" width="17.77734375" style="44" bestFit="1" customWidth="1"/>
    <col min="123" max="123" width="83.6640625" style="30" customWidth="1"/>
    <col min="124" max="124" width="48.44140625" style="44" customWidth="1"/>
    <col min="125" max="125" width="21.33203125" style="44" customWidth="1"/>
    <col min="126" max="126" width="23.33203125" style="44" customWidth="1"/>
    <col min="127" max="127" width="23.6640625" style="44" customWidth="1"/>
    <col min="128" max="128" width="20.33203125" style="44" customWidth="1"/>
    <col min="129" max="129" width="18.6640625" style="44" customWidth="1"/>
    <col min="130" max="130" width="74.109375" style="30" customWidth="1"/>
    <col min="131" max="131" width="25.6640625" style="30" customWidth="1"/>
    <col min="132" max="132" width="21.33203125" style="9" customWidth="1"/>
    <col min="133" max="133" width="21.33203125" style="44" customWidth="1"/>
    <col min="134" max="134" width="24.109375" style="44" customWidth="1"/>
    <col min="135" max="135" width="20.44140625" style="44" customWidth="1"/>
    <col min="136" max="136" width="77.6640625" style="30" customWidth="1"/>
    <col min="137" max="137" width="42" style="30" customWidth="1"/>
    <col min="138" max="138" width="94.109375" style="253" customWidth="1"/>
    <col min="139" max="139" width="16.44140625" style="44" customWidth="1"/>
    <col min="140" max="140" width="14.77734375" style="44" customWidth="1"/>
    <col min="141" max="141" width="13.44140625" style="44" customWidth="1"/>
    <col min="142" max="142" width="74.109375" style="30" customWidth="1"/>
    <col min="143" max="143" width="29.77734375" style="30" customWidth="1"/>
    <col min="144" max="144" width="60.77734375" style="30" customWidth="1"/>
    <col min="145" max="145" width="19.44140625" style="44" customWidth="1"/>
    <col min="146" max="146" width="16.77734375" style="44" customWidth="1"/>
    <col min="147" max="147" width="18.109375" style="44" customWidth="1"/>
    <col min="148" max="148" width="68.44140625" style="30" customWidth="1"/>
    <col min="149" max="149" width="48" style="44" customWidth="1"/>
    <col min="150" max="150" width="58" style="44" customWidth="1"/>
    <col min="151" max="151" width="13.77734375" style="44" customWidth="1"/>
    <col min="152" max="152" width="12.6640625" style="44" customWidth="1"/>
    <col min="153" max="153" width="14.44140625" style="44" customWidth="1"/>
    <col min="154" max="154" width="62.44140625" style="44" customWidth="1"/>
    <col min="155" max="155" width="48.44140625" style="44" customWidth="1"/>
    <col min="156" max="16384" width="8.6640625" style="44"/>
  </cols>
  <sheetData>
    <row r="1" spans="1:155" ht="28.95" customHeight="1">
      <c r="A1" s="441" t="s">
        <v>54</v>
      </c>
      <c r="B1" s="441"/>
      <c r="C1" s="442"/>
      <c r="D1" s="283"/>
      <c r="E1" s="214"/>
      <c r="F1" s="214"/>
      <c r="G1" s="283"/>
      <c r="H1" s="434"/>
      <c r="I1" s="434"/>
      <c r="J1" s="434"/>
      <c r="K1" s="434"/>
      <c r="L1" s="434"/>
      <c r="M1" s="434"/>
      <c r="N1" s="434"/>
      <c r="O1" s="434"/>
      <c r="P1" s="434"/>
      <c r="Q1" s="434"/>
      <c r="R1" s="404"/>
      <c r="S1" s="434"/>
      <c r="T1" s="434"/>
      <c r="U1" s="434"/>
      <c r="V1" s="434"/>
      <c r="W1" s="434"/>
      <c r="X1" s="434"/>
      <c r="Y1" s="434"/>
      <c r="Z1" s="434"/>
      <c r="AA1" s="434"/>
      <c r="AB1" s="434"/>
      <c r="AC1" s="434"/>
      <c r="AD1" s="434"/>
      <c r="AE1" s="434"/>
      <c r="AF1" s="434"/>
      <c r="AG1" s="434"/>
      <c r="AH1" s="434"/>
      <c r="AI1" s="436"/>
      <c r="AJ1" s="443"/>
      <c r="AK1" s="443"/>
      <c r="AL1" s="443"/>
      <c r="AM1" s="443"/>
      <c r="AN1" s="443"/>
      <c r="AO1" s="443"/>
      <c r="AP1" s="443"/>
      <c r="AQ1" s="443"/>
      <c r="AR1" s="443"/>
      <c r="AS1" s="443"/>
      <c r="AT1" s="443"/>
      <c r="AU1" s="444"/>
      <c r="AV1" s="434"/>
      <c r="AW1" s="434"/>
      <c r="AX1" s="434"/>
      <c r="AY1" s="434"/>
      <c r="AZ1" s="434"/>
      <c r="BA1" s="434"/>
      <c r="BB1" s="434"/>
      <c r="BC1" s="434"/>
      <c r="BD1" s="434"/>
      <c r="BE1" s="434"/>
      <c r="BF1" s="434"/>
      <c r="BG1" s="434"/>
      <c r="BH1" s="434"/>
      <c r="BI1" s="434"/>
      <c r="BJ1" s="434"/>
      <c r="BK1" s="434"/>
      <c r="BL1" s="434"/>
      <c r="BM1" s="432"/>
      <c r="BN1" s="432"/>
      <c r="BO1" s="432"/>
      <c r="BP1" s="432"/>
      <c r="BQ1" s="432"/>
      <c r="BR1" s="432"/>
      <c r="BS1" s="432"/>
      <c r="BT1" s="432"/>
      <c r="BU1" s="432"/>
      <c r="BV1" s="432"/>
      <c r="BW1" s="432"/>
      <c r="BX1" s="432"/>
      <c r="BY1" s="432"/>
      <c r="BZ1" s="432"/>
      <c r="CA1" s="432"/>
      <c r="CB1" s="433"/>
      <c r="CC1" s="282"/>
      <c r="CD1" s="282"/>
      <c r="CE1" s="282"/>
      <c r="CF1" s="282"/>
      <c r="CG1" s="282"/>
      <c r="CH1" s="244"/>
      <c r="CI1" s="434"/>
      <c r="CJ1" s="434"/>
      <c r="CK1" s="434"/>
      <c r="CL1" s="434"/>
      <c r="CM1" s="434"/>
      <c r="CN1" s="434"/>
      <c r="CO1" s="434"/>
      <c r="CP1" s="434"/>
      <c r="CQ1" s="434"/>
      <c r="CR1" s="434"/>
      <c r="CS1" s="434"/>
      <c r="CT1" s="434"/>
      <c r="CU1" s="434"/>
      <c r="CV1" s="434"/>
      <c r="CW1" s="434"/>
      <c r="CX1" s="434"/>
      <c r="CY1" s="434"/>
      <c r="CZ1" s="434"/>
      <c r="DA1" s="434"/>
      <c r="DB1" s="434"/>
      <c r="DC1" s="434"/>
      <c r="DD1" s="434"/>
      <c r="DE1" s="432"/>
      <c r="DF1" s="432"/>
      <c r="DG1" s="432"/>
      <c r="DH1" s="432"/>
      <c r="DI1" s="432"/>
      <c r="DJ1" s="432"/>
      <c r="DK1" s="432"/>
      <c r="DL1" s="432"/>
      <c r="DM1" s="432"/>
      <c r="DN1" s="432"/>
      <c r="DO1" s="432"/>
      <c r="DP1" s="432"/>
      <c r="DQ1" s="432"/>
      <c r="DR1" s="432"/>
      <c r="DS1" s="432"/>
      <c r="DT1" s="433"/>
      <c r="DU1" s="434"/>
      <c r="DV1" s="434"/>
      <c r="DW1" s="434"/>
      <c r="DX1" s="434"/>
      <c r="DY1" s="434"/>
      <c r="DZ1" s="434"/>
      <c r="EA1" s="434"/>
      <c r="EB1" s="434"/>
      <c r="EC1" s="434"/>
      <c r="ED1" s="434"/>
      <c r="EE1" s="434"/>
      <c r="EF1" s="434"/>
      <c r="EG1" s="434"/>
      <c r="EH1" s="435"/>
      <c r="EI1" s="434"/>
      <c r="EJ1" s="434"/>
      <c r="EK1" s="434"/>
      <c r="EL1" s="434"/>
      <c r="EM1" s="436"/>
    </row>
    <row r="2" spans="1:155" s="112" customFormat="1" hidden="1">
      <c r="A2" s="111">
        <v>1</v>
      </c>
      <c r="B2" s="111">
        <v>2</v>
      </c>
      <c r="C2" s="110">
        <v>3</v>
      </c>
      <c r="D2" s="111">
        <v>4</v>
      </c>
      <c r="E2" s="215">
        <v>5</v>
      </c>
      <c r="F2" s="215">
        <v>6</v>
      </c>
      <c r="G2" s="111">
        <v>7</v>
      </c>
      <c r="H2" s="110">
        <v>8</v>
      </c>
      <c r="I2" s="111">
        <v>9</v>
      </c>
      <c r="J2" s="111">
        <v>10</v>
      </c>
      <c r="K2" s="111">
        <v>11</v>
      </c>
      <c r="L2" s="111">
        <v>12</v>
      </c>
      <c r="M2" s="110">
        <v>13</v>
      </c>
      <c r="N2" s="111">
        <v>14</v>
      </c>
      <c r="O2" s="111">
        <v>15</v>
      </c>
      <c r="P2" s="111">
        <v>16</v>
      </c>
      <c r="Q2" s="110">
        <v>17</v>
      </c>
      <c r="R2" s="111">
        <v>18</v>
      </c>
      <c r="S2" s="111">
        <v>19</v>
      </c>
      <c r="T2" s="111">
        <v>20</v>
      </c>
      <c r="U2" s="111">
        <v>21</v>
      </c>
      <c r="V2" s="110">
        <v>22</v>
      </c>
      <c r="W2" s="53">
        <v>23</v>
      </c>
      <c r="X2" s="111">
        <v>24</v>
      </c>
      <c r="Y2" s="111">
        <v>25</v>
      </c>
      <c r="Z2" s="110">
        <v>26</v>
      </c>
      <c r="AA2" s="111">
        <v>27</v>
      </c>
      <c r="AB2" s="111">
        <v>28</v>
      </c>
      <c r="AC2" s="53">
        <v>29</v>
      </c>
      <c r="AD2" s="110">
        <v>30</v>
      </c>
      <c r="AE2" s="111">
        <v>31</v>
      </c>
      <c r="AF2" s="111">
        <v>32</v>
      </c>
      <c r="AG2" s="110">
        <v>33</v>
      </c>
      <c r="AH2" s="53"/>
      <c r="AI2" s="111">
        <v>35</v>
      </c>
      <c r="AJ2" s="111">
        <v>36</v>
      </c>
      <c r="AK2" s="110">
        <v>37</v>
      </c>
      <c r="AL2" s="111">
        <v>38</v>
      </c>
      <c r="AM2" s="111">
        <v>39</v>
      </c>
      <c r="AN2" s="110">
        <v>40</v>
      </c>
      <c r="AO2" s="111">
        <v>41</v>
      </c>
      <c r="AP2" s="111">
        <v>42</v>
      </c>
      <c r="AQ2" s="111">
        <v>43</v>
      </c>
      <c r="AR2" s="110">
        <v>44</v>
      </c>
      <c r="AS2" s="111">
        <v>45</v>
      </c>
      <c r="AT2" s="111">
        <v>46</v>
      </c>
      <c r="AU2" s="110">
        <v>47</v>
      </c>
      <c r="AV2" s="111">
        <v>48</v>
      </c>
      <c r="AW2" s="111">
        <v>49</v>
      </c>
      <c r="AX2" s="111">
        <v>50</v>
      </c>
      <c r="AY2" s="110">
        <v>51</v>
      </c>
      <c r="AZ2" s="111">
        <v>52</v>
      </c>
      <c r="BA2" s="53">
        <v>53</v>
      </c>
      <c r="BB2" s="110">
        <v>54</v>
      </c>
      <c r="BC2" s="111">
        <v>55</v>
      </c>
      <c r="BD2" s="111">
        <v>56</v>
      </c>
      <c r="BE2" s="53">
        <v>57</v>
      </c>
      <c r="BF2" s="110">
        <v>58</v>
      </c>
      <c r="BG2" s="111">
        <v>59</v>
      </c>
      <c r="BH2" s="111">
        <v>60</v>
      </c>
      <c r="BI2" s="110">
        <v>61</v>
      </c>
      <c r="BJ2" s="111">
        <v>62</v>
      </c>
      <c r="BK2" s="53">
        <v>63</v>
      </c>
      <c r="BL2" s="215">
        <v>64</v>
      </c>
      <c r="BM2" s="110">
        <v>65</v>
      </c>
      <c r="BN2" s="111">
        <v>66</v>
      </c>
      <c r="BO2" s="111">
        <v>67</v>
      </c>
      <c r="BP2" s="110">
        <v>68</v>
      </c>
      <c r="BQ2" s="53">
        <v>69</v>
      </c>
      <c r="BR2" s="111">
        <v>70</v>
      </c>
      <c r="BS2" s="111">
        <v>71</v>
      </c>
      <c r="BT2" s="110">
        <v>72</v>
      </c>
      <c r="BU2" s="111">
        <v>73</v>
      </c>
      <c r="BV2" s="53">
        <v>74</v>
      </c>
      <c r="BW2" s="54">
        <v>75</v>
      </c>
      <c r="BX2" s="111">
        <v>76</v>
      </c>
      <c r="BY2" s="111">
        <v>77</v>
      </c>
      <c r="BZ2" s="111">
        <v>78</v>
      </c>
      <c r="CA2" s="54">
        <v>79</v>
      </c>
      <c r="CB2" s="53">
        <v>80</v>
      </c>
      <c r="CC2" s="111">
        <v>81</v>
      </c>
      <c r="CD2" s="110">
        <v>82</v>
      </c>
      <c r="CE2" s="111">
        <v>83</v>
      </c>
      <c r="CF2" s="111">
        <v>84</v>
      </c>
      <c r="CG2" s="53">
        <v>85</v>
      </c>
      <c r="CH2" s="54">
        <v>86</v>
      </c>
      <c r="CI2" s="111">
        <v>87</v>
      </c>
      <c r="CJ2" s="111">
        <v>88</v>
      </c>
      <c r="CK2" s="110">
        <v>89</v>
      </c>
      <c r="CL2" s="111">
        <v>90</v>
      </c>
      <c r="CM2" s="111">
        <v>91</v>
      </c>
      <c r="CN2" s="111">
        <v>92</v>
      </c>
      <c r="CO2" s="110">
        <v>93</v>
      </c>
      <c r="CP2" s="111">
        <v>94</v>
      </c>
      <c r="CQ2" s="111">
        <v>95</v>
      </c>
      <c r="CR2" s="110">
        <v>96</v>
      </c>
      <c r="CS2" s="111">
        <v>97</v>
      </c>
      <c r="CT2" s="111">
        <v>98</v>
      </c>
      <c r="CU2" s="53">
        <v>99</v>
      </c>
      <c r="CV2" s="110">
        <v>100</v>
      </c>
      <c r="CW2" s="111">
        <v>101</v>
      </c>
      <c r="CX2" s="111">
        <v>102</v>
      </c>
      <c r="CY2" s="110">
        <v>103</v>
      </c>
      <c r="CZ2" s="111">
        <v>104</v>
      </c>
      <c r="DA2" s="111">
        <v>105</v>
      </c>
      <c r="DB2" s="111">
        <v>106</v>
      </c>
      <c r="DC2" s="54">
        <v>107</v>
      </c>
      <c r="DD2" s="53">
        <v>108</v>
      </c>
      <c r="DE2" s="111">
        <v>109</v>
      </c>
      <c r="DF2" s="110">
        <v>110</v>
      </c>
      <c r="DG2" s="111">
        <v>111</v>
      </c>
      <c r="DH2" s="111">
        <v>112</v>
      </c>
      <c r="DI2" s="111">
        <v>113</v>
      </c>
      <c r="DJ2" s="110">
        <v>114</v>
      </c>
      <c r="DK2" s="53">
        <v>115</v>
      </c>
      <c r="DL2" s="53">
        <v>116</v>
      </c>
      <c r="DM2" s="110">
        <v>117</v>
      </c>
      <c r="DN2" s="111">
        <v>118</v>
      </c>
      <c r="DO2" s="111">
        <v>119</v>
      </c>
      <c r="DP2" s="111">
        <v>120</v>
      </c>
      <c r="DQ2" s="110">
        <v>121</v>
      </c>
      <c r="DR2" s="111">
        <v>122</v>
      </c>
      <c r="DS2" s="53">
        <v>123</v>
      </c>
      <c r="DT2" s="110">
        <v>124</v>
      </c>
      <c r="DU2" s="111">
        <v>125</v>
      </c>
      <c r="DV2" s="111">
        <v>126</v>
      </c>
      <c r="DW2" s="111">
        <v>127</v>
      </c>
      <c r="DX2" s="110">
        <v>128</v>
      </c>
      <c r="DY2" s="111">
        <v>129</v>
      </c>
      <c r="DZ2" s="53">
        <v>130</v>
      </c>
      <c r="EA2" s="54">
        <v>131</v>
      </c>
      <c r="EB2" s="111">
        <v>132</v>
      </c>
      <c r="EC2" s="111">
        <v>133</v>
      </c>
      <c r="ED2" s="110">
        <v>134</v>
      </c>
      <c r="EE2" s="111">
        <v>135</v>
      </c>
      <c r="EF2" s="53"/>
      <c r="EG2" s="54">
        <v>137</v>
      </c>
      <c r="EH2" s="53">
        <v>138</v>
      </c>
      <c r="EI2" s="111">
        <v>139</v>
      </c>
      <c r="EJ2" s="110">
        <v>140</v>
      </c>
      <c r="EK2" s="111">
        <v>141</v>
      </c>
      <c r="EL2" s="53">
        <v>142</v>
      </c>
      <c r="EM2" s="54">
        <v>143</v>
      </c>
      <c r="EN2" s="53">
        <v>144</v>
      </c>
      <c r="EO2" s="111">
        <v>145</v>
      </c>
      <c r="EP2" s="110">
        <v>146</v>
      </c>
      <c r="EQ2" s="111">
        <v>147</v>
      </c>
      <c r="ER2" s="53">
        <v>148</v>
      </c>
      <c r="ES2" s="110">
        <v>149</v>
      </c>
      <c r="ET2" s="111">
        <v>150</v>
      </c>
      <c r="EU2" s="111">
        <v>151</v>
      </c>
      <c r="EV2" s="110">
        <v>152</v>
      </c>
      <c r="EW2" s="111">
        <v>153</v>
      </c>
      <c r="EX2" s="111">
        <v>154</v>
      </c>
      <c r="EY2" s="110">
        <v>155</v>
      </c>
    </row>
    <row r="3" spans="1:155" ht="30.45" customHeight="1">
      <c r="A3" s="437" t="s">
        <v>55</v>
      </c>
      <c r="B3" s="437"/>
      <c r="C3" s="438"/>
      <c r="D3" s="18"/>
      <c r="E3" s="18"/>
      <c r="F3" s="18"/>
      <c r="G3" s="18"/>
      <c r="H3" s="427" t="s">
        <v>320</v>
      </c>
      <c r="I3" s="427"/>
      <c r="J3" s="427"/>
      <c r="K3" s="428"/>
      <c r="L3" s="425" t="s">
        <v>319</v>
      </c>
      <c r="M3" s="425"/>
      <c r="N3" s="425"/>
      <c r="O3" s="425"/>
      <c r="P3" s="425"/>
      <c r="Q3" s="425"/>
      <c r="R3" s="398"/>
      <c r="S3" s="426"/>
      <c r="T3" s="427" t="s">
        <v>326</v>
      </c>
      <c r="U3" s="427"/>
      <c r="V3" s="427"/>
      <c r="W3" s="427"/>
      <c r="X3" s="428"/>
      <c r="Y3" s="425" t="s">
        <v>329</v>
      </c>
      <c r="Z3" s="425"/>
      <c r="AA3" s="425"/>
      <c r="AB3" s="425"/>
      <c r="AC3" s="425"/>
      <c r="AD3" s="426"/>
      <c r="AE3" s="423" t="s">
        <v>332</v>
      </c>
      <c r="AF3" s="423"/>
      <c r="AG3" s="423"/>
      <c r="AH3" s="423"/>
      <c r="AI3" s="424"/>
      <c r="AJ3" s="409" t="s">
        <v>2778</v>
      </c>
      <c r="AK3" s="439"/>
      <c r="AL3" s="439"/>
      <c r="AM3" s="439"/>
      <c r="AN3" s="439"/>
      <c r="AO3" s="439"/>
      <c r="AP3" s="440"/>
      <c r="AQ3" s="423" t="s">
        <v>335</v>
      </c>
      <c r="AR3" s="423"/>
      <c r="AS3" s="423"/>
      <c r="AT3" s="423"/>
      <c r="AU3" s="424"/>
      <c r="AV3" s="425" t="s">
        <v>338</v>
      </c>
      <c r="AW3" s="425"/>
      <c r="AX3" s="425"/>
      <c r="AY3" s="425"/>
      <c r="AZ3" s="425"/>
      <c r="BA3" s="425"/>
      <c r="BB3" s="426"/>
      <c r="BC3" s="427" t="s">
        <v>341</v>
      </c>
      <c r="BD3" s="427"/>
      <c r="BE3" s="427"/>
      <c r="BF3" s="428"/>
      <c r="BG3" s="425" t="s">
        <v>342</v>
      </c>
      <c r="BH3" s="425"/>
      <c r="BI3" s="425"/>
      <c r="BJ3" s="425"/>
      <c r="BK3" s="425"/>
      <c r="BL3" s="426"/>
      <c r="BM3" s="429" t="s">
        <v>346</v>
      </c>
      <c r="BN3" s="429"/>
      <c r="BO3" s="429"/>
      <c r="BP3" s="429"/>
      <c r="BQ3" s="429"/>
      <c r="BR3" s="430"/>
      <c r="BS3" s="423" t="s">
        <v>349</v>
      </c>
      <c r="BT3" s="423"/>
      <c r="BU3" s="423"/>
      <c r="BV3" s="423"/>
      <c r="BW3" s="424"/>
      <c r="BX3" s="429" t="s">
        <v>350</v>
      </c>
      <c r="BY3" s="429"/>
      <c r="BZ3" s="429"/>
      <c r="CA3" s="429"/>
      <c r="CB3" s="430"/>
      <c r="CC3" s="431" t="s">
        <v>351</v>
      </c>
      <c r="CD3" s="423"/>
      <c r="CE3" s="423"/>
      <c r="CF3" s="423"/>
      <c r="CG3" s="423"/>
      <c r="CH3" s="423"/>
      <c r="CI3" s="423" t="s">
        <v>381</v>
      </c>
      <c r="CJ3" s="423"/>
      <c r="CK3" s="423"/>
      <c r="CL3" s="423"/>
      <c r="CM3" s="423"/>
      <c r="CN3" s="423"/>
      <c r="CO3" s="424"/>
      <c r="CP3" s="429" t="s">
        <v>352</v>
      </c>
      <c r="CQ3" s="429"/>
      <c r="CR3" s="429"/>
      <c r="CS3" s="429"/>
      <c r="CT3" s="429"/>
      <c r="CU3" s="429"/>
      <c r="CV3" s="430"/>
      <c r="CW3" s="423" t="s">
        <v>353</v>
      </c>
      <c r="CX3" s="423"/>
      <c r="CY3" s="423"/>
      <c r="CZ3" s="423"/>
      <c r="DA3" s="423"/>
      <c r="DB3" s="423"/>
      <c r="DC3" s="423"/>
      <c r="DD3" s="424"/>
      <c r="DE3" s="429" t="s">
        <v>513</v>
      </c>
      <c r="DF3" s="429"/>
      <c r="DG3" s="429"/>
      <c r="DH3" s="429"/>
      <c r="DI3" s="429"/>
      <c r="DJ3" s="429"/>
      <c r="DK3" s="429"/>
      <c r="DL3" s="430"/>
      <c r="DM3" s="423" t="s">
        <v>567</v>
      </c>
      <c r="DN3" s="423"/>
      <c r="DO3" s="423"/>
      <c r="DP3" s="423"/>
      <c r="DQ3" s="423"/>
      <c r="DR3" s="423"/>
      <c r="DS3" s="423"/>
      <c r="DT3" s="424"/>
      <c r="DU3" s="415" t="s">
        <v>372</v>
      </c>
      <c r="DV3" s="415"/>
      <c r="DW3" s="415"/>
      <c r="DX3" s="415"/>
      <c r="DY3" s="415"/>
      <c r="DZ3" s="415"/>
      <c r="EA3" s="416"/>
      <c r="EB3" s="417" t="s">
        <v>354</v>
      </c>
      <c r="EC3" s="418"/>
      <c r="ED3" s="418"/>
      <c r="EE3" s="418"/>
      <c r="EF3" s="418"/>
      <c r="EG3" s="418"/>
      <c r="EH3" s="419" t="s">
        <v>572</v>
      </c>
      <c r="EI3" s="420"/>
      <c r="EJ3" s="420"/>
      <c r="EK3" s="420"/>
      <c r="EL3" s="420"/>
      <c r="EM3" s="420"/>
      <c r="EN3" s="421" t="s">
        <v>573</v>
      </c>
      <c r="EO3" s="421"/>
      <c r="EP3" s="421"/>
      <c r="EQ3" s="421"/>
      <c r="ER3" s="385"/>
      <c r="ES3" s="421"/>
      <c r="ET3" s="422" t="s">
        <v>583</v>
      </c>
      <c r="EU3" s="422"/>
      <c r="EV3" s="422"/>
      <c r="EW3" s="422"/>
      <c r="EX3" s="422"/>
      <c r="EY3" s="422"/>
    </row>
    <row r="4" spans="1:155" s="232" customFormat="1" ht="86.55" customHeight="1">
      <c r="A4" s="37" t="s">
        <v>43</v>
      </c>
      <c r="B4" s="233" t="s">
        <v>265</v>
      </c>
      <c r="C4" s="233" t="s">
        <v>44</v>
      </c>
      <c r="D4" s="233" t="s">
        <v>85</v>
      </c>
      <c r="E4" s="233" t="s">
        <v>169</v>
      </c>
      <c r="F4" s="233" t="s">
        <v>255</v>
      </c>
      <c r="G4" s="266" t="s">
        <v>77</v>
      </c>
      <c r="H4" s="12" t="s">
        <v>270</v>
      </c>
      <c r="I4" s="234" t="s">
        <v>318</v>
      </c>
      <c r="J4" s="12" t="s">
        <v>46</v>
      </c>
      <c r="K4" s="12" t="s">
        <v>57</v>
      </c>
      <c r="L4" s="12" t="s">
        <v>271</v>
      </c>
      <c r="M4" s="234" t="s">
        <v>321</v>
      </c>
      <c r="N4" s="235" t="s">
        <v>322</v>
      </c>
      <c r="O4" s="234" t="s">
        <v>323</v>
      </c>
      <c r="P4" s="234" t="s">
        <v>324</v>
      </c>
      <c r="Q4" s="234" t="s">
        <v>325</v>
      </c>
      <c r="R4" s="12" t="s">
        <v>46</v>
      </c>
      <c r="S4" s="12" t="s">
        <v>57</v>
      </c>
      <c r="T4" s="12" t="s">
        <v>56</v>
      </c>
      <c r="U4" s="234" t="s">
        <v>328</v>
      </c>
      <c r="V4" s="234" t="s">
        <v>327</v>
      </c>
      <c r="W4" s="12" t="s">
        <v>46</v>
      </c>
      <c r="X4" s="12" t="s">
        <v>57</v>
      </c>
      <c r="Y4" s="12" t="s">
        <v>127</v>
      </c>
      <c r="Z4" s="234" t="s">
        <v>330</v>
      </c>
      <c r="AA4" s="234" t="s">
        <v>472</v>
      </c>
      <c r="AB4" s="234" t="s">
        <v>331</v>
      </c>
      <c r="AC4" s="12" t="s">
        <v>46</v>
      </c>
      <c r="AD4" s="12" t="s">
        <v>57</v>
      </c>
      <c r="AE4" s="12" t="s">
        <v>56</v>
      </c>
      <c r="AF4" s="234" t="s">
        <v>333</v>
      </c>
      <c r="AG4" s="234" t="s">
        <v>58</v>
      </c>
      <c r="AH4" s="12" t="s">
        <v>46</v>
      </c>
      <c r="AI4" s="12" t="s">
        <v>57</v>
      </c>
      <c r="AJ4" s="12" t="s">
        <v>56</v>
      </c>
      <c r="AK4" s="234" t="s">
        <v>334</v>
      </c>
      <c r="AL4" s="234" t="s">
        <v>475</v>
      </c>
      <c r="AM4" s="234" t="s">
        <v>501</v>
      </c>
      <c r="AN4" s="234" t="s">
        <v>528</v>
      </c>
      <c r="AO4" s="280" t="s">
        <v>46</v>
      </c>
      <c r="AP4" s="280" t="s">
        <v>57</v>
      </c>
      <c r="AQ4" s="12" t="s">
        <v>56</v>
      </c>
      <c r="AR4" s="234" t="s">
        <v>336</v>
      </c>
      <c r="AS4" s="234" t="s">
        <v>337</v>
      </c>
      <c r="AT4" s="12" t="s">
        <v>46</v>
      </c>
      <c r="AU4" s="12" t="s">
        <v>57</v>
      </c>
      <c r="AV4" s="12" t="s">
        <v>56</v>
      </c>
      <c r="AW4" s="234" t="s">
        <v>477</v>
      </c>
      <c r="AX4" s="234" t="s">
        <v>478</v>
      </c>
      <c r="AY4" s="234" t="s">
        <v>339</v>
      </c>
      <c r="AZ4" s="234" t="s">
        <v>340</v>
      </c>
      <c r="BA4" s="12" t="s">
        <v>46</v>
      </c>
      <c r="BB4" s="12" t="s">
        <v>57</v>
      </c>
      <c r="BC4" s="12" t="s">
        <v>56</v>
      </c>
      <c r="BD4" s="234" t="s">
        <v>1924</v>
      </c>
      <c r="BE4" s="12" t="s">
        <v>46</v>
      </c>
      <c r="BF4" s="12" t="s">
        <v>57</v>
      </c>
      <c r="BG4" s="12" t="s">
        <v>127</v>
      </c>
      <c r="BH4" s="234" t="s">
        <v>343</v>
      </c>
      <c r="BI4" s="234" t="s">
        <v>344</v>
      </c>
      <c r="BJ4" s="234" t="s">
        <v>345</v>
      </c>
      <c r="BK4" s="12" t="s">
        <v>46</v>
      </c>
      <c r="BL4" s="12" t="s">
        <v>57</v>
      </c>
      <c r="BM4" s="38" t="s">
        <v>127</v>
      </c>
      <c r="BN4" s="234" t="s">
        <v>347</v>
      </c>
      <c r="BO4" s="234" t="s">
        <v>348</v>
      </c>
      <c r="BP4" s="234" t="s">
        <v>59</v>
      </c>
      <c r="BQ4" s="12" t="s">
        <v>46</v>
      </c>
      <c r="BR4" s="12" t="s">
        <v>57</v>
      </c>
      <c r="BS4" s="12" t="s">
        <v>56</v>
      </c>
      <c r="BT4" s="234" t="s">
        <v>504</v>
      </c>
      <c r="BU4" s="234" t="s">
        <v>484</v>
      </c>
      <c r="BV4" s="12" t="s">
        <v>46</v>
      </c>
      <c r="BW4" s="12" t="s">
        <v>57</v>
      </c>
      <c r="BX4" s="12" t="s">
        <v>56</v>
      </c>
      <c r="BY4" s="234" t="s">
        <v>355</v>
      </c>
      <c r="BZ4" s="235" t="s">
        <v>356</v>
      </c>
      <c r="CA4" s="12" t="s">
        <v>46</v>
      </c>
      <c r="CB4" s="236" t="s">
        <v>57</v>
      </c>
      <c r="CC4" s="237" t="s">
        <v>127</v>
      </c>
      <c r="CD4" s="234" t="s">
        <v>486</v>
      </c>
      <c r="CE4" s="234" t="s">
        <v>357</v>
      </c>
      <c r="CF4" s="234" t="s">
        <v>358</v>
      </c>
      <c r="CG4" s="269" t="s">
        <v>60</v>
      </c>
      <c r="CH4" s="238" t="s">
        <v>57</v>
      </c>
      <c r="CI4" s="12" t="s">
        <v>56</v>
      </c>
      <c r="CJ4" s="234" t="s">
        <v>359</v>
      </c>
      <c r="CK4" s="234" t="s">
        <v>360</v>
      </c>
      <c r="CL4" s="235" t="s">
        <v>361</v>
      </c>
      <c r="CM4" s="235" t="s">
        <v>362</v>
      </c>
      <c r="CN4" s="280" t="s">
        <v>46</v>
      </c>
      <c r="CO4" s="12" t="s">
        <v>57</v>
      </c>
      <c r="CP4" s="12" t="s">
        <v>56</v>
      </c>
      <c r="CQ4" s="235" t="s">
        <v>363</v>
      </c>
      <c r="CR4" s="235" t="s">
        <v>364</v>
      </c>
      <c r="CS4" s="235" t="s">
        <v>365</v>
      </c>
      <c r="CT4" s="235" t="s">
        <v>488</v>
      </c>
      <c r="CU4" s="12" t="s">
        <v>46</v>
      </c>
      <c r="CV4" s="12" t="s">
        <v>57</v>
      </c>
      <c r="CW4" s="12" t="s">
        <v>56</v>
      </c>
      <c r="CX4" s="234" t="s">
        <v>366</v>
      </c>
      <c r="CY4" s="234" t="s">
        <v>367</v>
      </c>
      <c r="CZ4" s="234" t="s">
        <v>368</v>
      </c>
      <c r="DA4" s="235" t="s">
        <v>61</v>
      </c>
      <c r="DB4" s="234" t="s">
        <v>369</v>
      </c>
      <c r="DC4" s="239" t="s">
        <v>46</v>
      </c>
      <c r="DD4" s="12" t="s">
        <v>57</v>
      </c>
      <c r="DE4" s="12" t="s">
        <v>56</v>
      </c>
      <c r="DF4" s="234" t="s">
        <v>62</v>
      </c>
      <c r="DG4" s="234" t="s">
        <v>63</v>
      </c>
      <c r="DH4" s="234" t="s">
        <v>370</v>
      </c>
      <c r="DI4" s="234" t="s">
        <v>371</v>
      </c>
      <c r="DJ4" s="235" t="s">
        <v>514</v>
      </c>
      <c r="DK4" s="12" t="s">
        <v>46</v>
      </c>
      <c r="DL4" s="12" t="s">
        <v>57</v>
      </c>
      <c r="DM4" s="12" t="s">
        <v>56</v>
      </c>
      <c r="DN4" s="234" t="s">
        <v>517</v>
      </c>
      <c r="DO4" s="234" t="s">
        <v>518</v>
      </c>
      <c r="DP4" s="234" t="s">
        <v>519</v>
      </c>
      <c r="DQ4" s="234" t="s">
        <v>520</v>
      </c>
      <c r="DR4" s="234" t="s">
        <v>64</v>
      </c>
      <c r="DS4" s="12" t="s">
        <v>46</v>
      </c>
      <c r="DT4" s="12" t="s">
        <v>57</v>
      </c>
      <c r="DU4" s="12" t="s">
        <v>56</v>
      </c>
      <c r="DV4" s="234" t="s">
        <v>373</v>
      </c>
      <c r="DW4" s="235" t="s">
        <v>374</v>
      </c>
      <c r="DX4" s="235" t="s">
        <v>65</v>
      </c>
      <c r="DY4" s="234" t="s">
        <v>375</v>
      </c>
      <c r="DZ4" s="12" t="s">
        <v>46</v>
      </c>
      <c r="EA4" s="12" t="s">
        <v>57</v>
      </c>
      <c r="EB4" s="12" t="s">
        <v>88</v>
      </c>
      <c r="EC4" s="12" t="s">
        <v>399</v>
      </c>
      <c r="ED4" s="240" t="s">
        <v>527</v>
      </c>
      <c r="EE4" s="240" t="s">
        <v>492</v>
      </c>
      <c r="EF4" s="241" t="s">
        <v>569</v>
      </c>
      <c r="EG4" s="241" t="s">
        <v>570</v>
      </c>
      <c r="EH4" s="38" t="s">
        <v>128</v>
      </c>
      <c r="EI4" s="242" t="s">
        <v>376</v>
      </c>
      <c r="EJ4" s="234" t="s">
        <v>377</v>
      </c>
      <c r="EK4" s="234" t="s">
        <v>378</v>
      </c>
      <c r="EL4" s="12" t="s">
        <v>46</v>
      </c>
      <c r="EM4" s="236" t="s">
        <v>57</v>
      </c>
      <c r="EN4" s="38" t="s">
        <v>571</v>
      </c>
      <c r="EO4" s="235" t="s">
        <v>376</v>
      </c>
      <c r="EP4" s="234" t="s">
        <v>377</v>
      </c>
      <c r="EQ4" s="234" t="s">
        <v>378</v>
      </c>
      <c r="ER4" s="12" t="s">
        <v>46</v>
      </c>
      <c r="ES4" s="236" t="s">
        <v>57</v>
      </c>
      <c r="ET4" s="38" t="s">
        <v>574</v>
      </c>
      <c r="EU4" s="242" t="s">
        <v>376</v>
      </c>
      <c r="EV4" s="234" t="s">
        <v>377</v>
      </c>
      <c r="EW4" s="234" t="s">
        <v>378</v>
      </c>
      <c r="EX4" s="12" t="s">
        <v>46</v>
      </c>
      <c r="EY4" s="236" t="s">
        <v>57</v>
      </c>
    </row>
    <row r="5" spans="1:155" s="65" customFormat="1">
      <c r="A5" s="263" t="s">
        <v>179</v>
      </c>
      <c r="B5" s="62">
        <v>34.559480000000001</v>
      </c>
      <c r="C5" s="36" t="s">
        <v>68</v>
      </c>
      <c r="D5" s="101" t="s">
        <v>235</v>
      </c>
      <c r="E5" s="39">
        <v>2020</v>
      </c>
      <c r="F5" s="58" t="s">
        <v>52</v>
      </c>
      <c r="G5" s="36"/>
      <c r="H5" s="39">
        <f t="shared" ref="H5:H36" si="0">I5</f>
        <v>100</v>
      </c>
      <c r="I5" s="39">
        <v>100</v>
      </c>
      <c r="J5" s="36" t="s">
        <v>1373</v>
      </c>
      <c r="K5" s="36" t="s">
        <v>1374</v>
      </c>
      <c r="L5" s="39">
        <f t="shared" ref="L5:L36" si="1">SUM(M5:Q5)</f>
        <v>60</v>
      </c>
      <c r="M5" s="39">
        <v>10</v>
      </c>
      <c r="N5" s="39">
        <v>20</v>
      </c>
      <c r="O5" s="39">
        <v>20</v>
      </c>
      <c r="P5" s="207">
        <v>10</v>
      </c>
      <c r="Q5" s="39">
        <v>0</v>
      </c>
      <c r="R5" s="208" t="s">
        <v>2299</v>
      </c>
      <c r="S5" s="36" t="s">
        <v>2045</v>
      </c>
      <c r="T5" s="39">
        <f t="shared" ref="T5:T36" si="2">SUM(U5:V5)</f>
        <v>0</v>
      </c>
      <c r="U5" s="206">
        <v>0</v>
      </c>
      <c r="V5" s="39">
        <v>0</v>
      </c>
      <c r="W5" s="36" t="s">
        <v>2051</v>
      </c>
      <c r="X5" s="36" t="s">
        <v>2052</v>
      </c>
      <c r="Y5" s="39">
        <f t="shared" ref="Y5:Y36" si="3">SUM(Z5:AB5)</f>
        <v>15</v>
      </c>
      <c r="Z5" s="206">
        <v>15</v>
      </c>
      <c r="AA5" s="39">
        <v>0</v>
      </c>
      <c r="AB5" s="39">
        <v>0</v>
      </c>
      <c r="AC5" s="36" t="s">
        <v>2064</v>
      </c>
      <c r="AD5" s="279" t="s">
        <v>2065</v>
      </c>
      <c r="AE5" s="39">
        <f t="shared" ref="AE5:AE36" si="4">SUM(AF5:AG5)</f>
        <v>0</v>
      </c>
      <c r="AF5" s="39">
        <v>0</v>
      </c>
      <c r="AG5" s="39">
        <v>0</v>
      </c>
      <c r="AH5" s="36" t="s">
        <v>2074</v>
      </c>
      <c r="AI5" s="36" t="s">
        <v>2075</v>
      </c>
      <c r="AJ5" s="64">
        <f t="shared" ref="AJ5:AJ36" si="5">SUM(AK5:AN5)</f>
        <v>0</v>
      </c>
      <c r="AK5" s="39">
        <v>0</v>
      </c>
      <c r="AL5" s="39">
        <v>0</v>
      </c>
      <c r="AM5" s="39">
        <v>0</v>
      </c>
      <c r="AN5" s="39">
        <v>0</v>
      </c>
      <c r="AO5" s="15" t="s">
        <v>1712</v>
      </c>
      <c r="AP5" s="36" t="s">
        <v>1393</v>
      </c>
      <c r="AQ5" s="39">
        <f t="shared" ref="AQ5:AQ36" si="6">SUM(AR5:AS5)</f>
        <v>0</v>
      </c>
      <c r="AR5" s="39">
        <v>0</v>
      </c>
      <c r="AS5" s="39">
        <v>0</v>
      </c>
      <c r="AT5" s="36" t="s">
        <v>1723</v>
      </c>
      <c r="AU5" s="36" t="s">
        <v>1400</v>
      </c>
      <c r="AV5" s="39">
        <f t="shared" ref="AV5:AV36" si="7">SUM(AW5:AZ5)</f>
        <v>12.5</v>
      </c>
      <c r="AW5" s="207">
        <v>12.5</v>
      </c>
      <c r="AX5" s="39">
        <v>0</v>
      </c>
      <c r="AY5" s="39">
        <v>0</v>
      </c>
      <c r="AZ5" s="39">
        <v>0</v>
      </c>
      <c r="BA5" s="208" t="s">
        <v>2678</v>
      </c>
      <c r="BB5" s="208" t="s">
        <v>2679</v>
      </c>
      <c r="BC5" s="39">
        <f t="shared" ref="BC5:BC36" si="8">BD5</f>
        <v>50</v>
      </c>
      <c r="BD5" s="39">
        <v>50</v>
      </c>
      <c r="BE5" s="36" t="s">
        <v>2105</v>
      </c>
      <c r="BF5" s="36" t="s">
        <v>2106</v>
      </c>
      <c r="BG5" s="39">
        <f t="shared" ref="BG5:BG36" si="9">SUM(BH5:BJ5)</f>
        <v>15</v>
      </c>
      <c r="BH5" s="39">
        <v>15</v>
      </c>
      <c r="BI5" s="39">
        <v>0</v>
      </c>
      <c r="BJ5" s="39">
        <v>0</v>
      </c>
      <c r="BK5" s="36" t="s">
        <v>1406</v>
      </c>
      <c r="BL5" s="36" t="s">
        <v>2115</v>
      </c>
      <c r="BM5" s="39">
        <f t="shared" ref="BM5:BM36" si="10">SUM(BN5:BP5)</f>
        <v>0</v>
      </c>
      <c r="BN5" s="39">
        <v>0</v>
      </c>
      <c r="BO5" s="39">
        <v>0</v>
      </c>
      <c r="BP5" s="39">
        <v>0</v>
      </c>
      <c r="BQ5" s="36" t="s">
        <v>727</v>
      </c>
      <c r="BR5" s="36" t="s">
        <v>108</v>
      </c>
      <c r="BS5" s="39">
        <f t="shared" ref="BS5:BS36" si="11">SUM(BT5:BU5)</f>
        <v>25</v>
      </c>
      <c r="BT5" s="39">
        <v>25</v>
      </c>
      <c r="BU5" s="39">
        <v>0</v>
      </c>
      <c r="BV5" s="36" t="s">
        <v>1412</v>
      </c>
      <c r="BW5" s="36" t="s">
        <v>1413</v>
      </c>
      <c r="BX5" s="39">
        <f t="shared" ref="BX5:BX36" si="12">SUM(BY5:BZ5)</f>
        <v>0</v>
      </c>
      <c r="BY5" s="39">
        <v>0</v>
      </c>
      <c r="BZ5" s="39">
        <v>0</v>
      </c>
      <c r="CA5" s="36" t="s">
        <v>740</v>
      </c>
      <c r="CB5" s="36" t="s">
        <v>108</v>
      </c>
      <c r="CC5" s="39">
        <f t="shared" ref="CC5:CC36" si="13">SUM(CD5:CF5)</f>
        <v>30</v>
      </c>
      <c r="CD5" s="39">
        <v>15</v>
      </c>
      <c r="CE5" s="39">
        <v>15</v>
      </c>
      <c r="CF5" s="39">
        <v>0</v>
      </c>
      <c r="CG5" s="36" t="s">
        <v>1414</v>
      </c>
      <c r="CH5" s="36"/>
      <c r="CI5" s="39">
        <f t="shared" ref="CI5:CI36" si="14">SUM(CJ5:CM5)</f>
        <v>12.5</v>
      </c>
      <c r="CJ5" s="207">
        <v>12.5</v>
      </c>
      <c r="CK5" s="39">
        <v>0</v>
      </c>
      <c r="CL5" s="39">
        <v>0</v>
      </c>
      <c r="CM5" s="39">
        <v>0</v>
      </c>
      <c r="CN5" s="208" t="s">
        <v>2469</v>
      </c>
      <c r="CO5" s="36" t="s">
        <v>1415</v>
      </c>
      <c r="CP5" s="39">
        <f t="shared" ref="CP5:CP36" si="15">SUM(CQ5:CT5)</f>
        <v>0</v>
      </c>
      <c r="CQ5" s="39">
        <v>0</v>
      </c>
      <c r="CR5" s="39">
        <v>0</v>
      </c>
      <c r="CS5" s="39">
        <v>0</v>
      </c>
      <c r="CT5" s="39">
        <v>0</v>
      </c>
      <c r="CU5" s="36" t="s">
        <v>717</v>
      </c>
      <c r="CV5" s="36" t="s">
        <v>108</v>
      </c>
      <c r="CW5" s="39">
        <f t="shared" ref="CW5:CW36" si="16">SUM(CX5:DB5)</f>
        <v>10</v>
      </c>
      <c r="CX5" s="39">
        <v>10</v>
      </c>
      <c r="CY5" s="39">
        <v>0</v>
      </c>
      <c r="CZ5" s="39">
        <v>0</v>
      </c>
      <c r="DA5" s="39">
        <v>0</v>
      </c>
      <c r="DB5" s="39">
        <v>0</v>
      </c>
      <c r="DC5" s="208" t="s">
        <v>2482</v>
      </c>
      <c r="DD5" s="36" t="s">
        <v>1419</v>
      </c>
      <c r="DE5" s="39">
        <f t="shared" ref="DE5:DE36" si="17">SUM(DF5:DJ5)</f>
        <v>10</v>
      </c>
      <c r="DF5" s="39">
        <v>0</v>
      </c>
      <c r="DG5" s="207">
        <v>0</v>
      </c>
      <c r="DH5" s="39">
        <v>0</v>
      </c>
      <c r="DI5" s="39">
        <v>10</v>
      </c>
      <c r="DJ5" s="39">
        <v>0</v>
      </c>
      <c r="DK5" s="36" t="s">
        <v>2599</v>
      </c>
      <c r="DL5" s="208" t="s">
        <v>2600</v>
      </c>
      <c r="DM5" s="39">
        <f t="shared" ref="DM5:DM36" si="18">SUM(DN5:DR5)</f>
        <v>0</v>
      </c>
      <c r="DN5" s="39">
        <v>0</v>
      </c>
      <c r="DO5" s="39">
        <v>0</v>
      </c>
      <c r="DP5" s="39">
        <v>0</v>
      </c>
      <c r="DQ5" s="39">
        <v>0</v>
      </c>
      <c r="DR5" s="39">
        <v>0</v>
      </c>
      <c r="DS5" s="36" t="s">
        <v>1423</v>
      </c>
      <c r="DT5" s="36" t="s">
        <v>1424</v>
      </c>
      <c r="DU5" s="39">
        <f t="shared" ref="DU5:DU36" si="19">SUM(DV5:DY5)</f>
        <v>12.5</v>
      </c>
      <c r="DV5" s="39">
        <v>12.5</v>
      </c>
      <c r="DW5" s="39">
        <v>0</v>
      </c>
      <c r="DX5" s="39">
        <v>0</v>
      </c>
      <c r="DY5" s="39">
        <v>0</v>
      </c>
      <c r="DZ5" s="36" t="s">
        <v>1426</v>
      </c>
      <c r="EA5" s="36" t="s">
        <v>1427</v>
      </c>
      <c r="EB5" s="39">
        <v>3</v>
      </c>
      <c r="EC5" s="64">
        <f>ED5+AVERAGE(EI5,EO5,EU5)+AVERAGE(EJ5,EP5,EV5)+AVERAGE(EK5,EQ5,EW5)</f>
        <v>0</v>
      </c>
      <c r="ED5" s="39">
        <v>0</v>
      </c>
      <c r="EE5" s="39" t="s">
        <v>108</v>
      </c>
      <c r="EF5" s="46" t="s">
        <v>1566</v>
      </c>
      <c r="EG5" s="278" t="s">
        <v>2758</v>
      </c>
      <c r="EH5" s="101" t="s">
        <v>1862</v>
      </c>
      <c r="EI5" s="39">
        <v>0</v>
      </c>
      <c r="EJ5" s="39">
        <v>0</v>
      </c>
      <c r="EK5" s="39">
        <v>0</v>
      </c>
      <c r="EL5" s="208" t="s">
        <v>2503</v>
      </c>
      <c r="EM5" s="46" t="s">
        <v>1429</v>
      </c>
      <c r="EN5" s="106" t="s">
        <v>1640</v>
      </c>
      <c r="EO5" s="39">
        <v>0</v>
      </c>
      <c r="EP5" s="39">
        <v>0</v>
      </c>
      <c r="EQ5" s="39">
        <v>0</v>
      </c>
      <c r="ER5" s="36" t="s">
        <v>1648</v>
      </c>
      <c r="ES5" s="36" t="s">
        <v>1641</v>
      </c>
      <c r="ET5" s="106" t="s">
        <v>582</v>
      </c>
      <c r="EU5" s="39">
        <v>0</v>
      </c>
      <c r="EV5" s="39">
        <v>0</v>
      </c>
      <c r="EW5" s="39">
        <v>0</v>
      </c>
      <c r="EX5" s="36" t="s">
        <v>1565</v>
      </c>
      <c r="EY5" s="36" t="s">
        <v>1430</v>
      </c>
    </row>
    <row r="6" spans="1:155" s="65" customFormat="1">
      <c r="A6" s="263" t="s">
        <v>122</v>
      </c>
      <c r="B6" s="62">
        <v>309.60737999999998</v>
      </c>
      <c r="C6" s="36" t="s">
        <v>123</v>
      </c>
      <c r="D6" s="101" t="s">
        <v>238</v>
      </c>
      <c r="E6" s="63">
        <v>2016</v>
      </c>
      <c r="F6" s="58" t="s">
        <v>52</v>
      </c>
      <c r="G6" s="36"/>
      <c r="H6" s="39">
        <f t="shared" si="0"/>
        <v>100</v>
      </c>
      <c r="I6" s="39">
        <v>100</v>
      </c>
      <c r="J6" s="36" t="s">
        <v>926</v>
      </c>
      <c r="K6" s="36" t="s">
        <v>913</v>
      </c>
      <c r="L6" s="39">
        <f t="shared" si="1"/>
        <v>90</v>
      </c>
      <c r="M6" s="39">
        <v>10</v>
      </c>
      <c r="N6" s="39">
        <v>20</v>
      </c>
      <c r="O6" s="39">
        <v>20</v>
      </c>
      <c r="P6" s="39">
        <v>20</v>
      </c>
      <c r="Q6" s="39">
        <v>20</v>
      </c>
      <c r="R6" s="36" t="s">
        <v>932</v>
      </c>
      <c r="S6" s="279" t="s">
        <v>933</v>
      </c>
      <c r="T6" s="39">
        <f t="shared" si="2"/>
        <v>100</v>
      </c>
      <c r="U6" s="39">
        <v>50</v>
      </c>
      <c r="V6" s="207">
        <v>50</v>
      </c>
      <c r="W6" s="209" t="s">
        <v>2384</v>
      </c>
      <c r="X6" s="36" t="s">
        <v>1987</v>
      </c>
      <c r="Y6" s="39">
        <f t="shared" si="3"/>
        <v>75</v>
      </c>
      <c r="Z6" s="39">
        <v>30</v>
      </c>
      <c r="AA6" s="39">
        <v>15</v>
      </c>
      <c r="AB6" s="39">
        <v>30</v>
      </c>
      <c r="AC6" s="36" t="s">
        <v>1989</v>
      </c>
      <c r="AD6" s="36" t="s">
        <v>1990</v>
      </c>
      <c r="AE6" s="39">
        <f t="shared" si="4"/>
        <v>100</v>
      </c>
      <c r="AF6" s="207">
        <v>50</v>
      </c>
      <c r="AG6" s="39">
        <v>50</v>
      </c>
      <c r="AH6" s="208" t="s">
        <v>2325</v>
      </c>
      <c r="AI6" s="36" t="s">
        <v>1993</v>
      </c>
      <c r="AJ6" s="64">
        <f t="shared" si="5"/>
        <v>87.5</v>
      </c>
      <c r="AK6" s="39">
        <v>25</v>
      </c>
      <c r="AL6" s="39">
        <v>25</v>
      </c>
      <c r="AM6" s="39">
        <v>12.5</v>
      </c>
      <c r="AN6" s="39">
        <v>25</v>
      </c>
      <c r="AO6" s="36" t="s">
        <v>1996</v>
      </c>
      <c r="AP6" s="36" t="s">
        <v>1997</v>
      </c>
      <c r="AQ6" s="39">
        <f t="shared" si="6"/>
        <v>50</v>
      </c>
      <c r="AR6" s="102">
        <v>25</v>
      </c>
      <c r="AS6" s="39">
        <v>25</v>
      </c>
      <c r="AT6" s="36" t="s">
        <v>2743</v>
      </c>
      <c r="AU6" s="36" t="s">
        <v>2000</v>
      </c>
      <c r="AV6" s="39">
        <f t="shared" si="7"/>
        <v>62.5</v>
      </c>
      <c r="AW6" s="201">
        <v>12.5</v>
      </c>
      <c r="AX6" s="39">
        <v>25</v>
      </c>
      <c r="AY6" s="39">
        <v>25</v>
      </c>
      <c r="AZ6" s="206">
        <v>0</v>
      </c>
      <c r="BA6" s="208" t="s">
        <v>2702</v>
      </c>
      <c r="BB6" s="36" t="s">
        <v>2002</v>
      </c>
      <c r="BC6" s="39">
        <f t="shared" si="8"/>
        <v>100</v>
      </c>
      <c r="BD6" s="39">
        <v>100</v>
      </c>
      <c r="BE6" s="36" t="s">
        <v>2005</v>
      </c>
      <c r="BF6" s="36" t="s">
        <v>2006</v>
      </c>
      <c r="BG6" s="39">
        <f t="shared" si="9"/>
        <v>45</v>
      </c>
      <c r="BH6" s="39">
        <v>15</v>
      </c>
      <c r="BI6" s="39">
        <v>15</v>
      </c>
      <c r="BJ6" s="39">
        <v>15</v>
      </c>
      <c r="BK6" s="208" t="s">
        <v>2418</v>
      </c>
      <c r="BL6" s="279" t="s">
        <v>2009</v>
      </c>
      <c r="BM6" s="39">
        <f t="shared" si="10"/>
        <v>30</v>
      </c>
      <c r="BN6" s="39">
        <v>15</v>
      </c>
      <c r="BO6" s="207">
        <v>15</v>
      </c>
      <c r="BP6" s="102">
        <v>0</v>
      </c>
      <c r="BQ6" s="208" t="s">
        <v>2422</v>
      </c>
      <c r="BR6" s="36" t="s">
        <v>2010</v>
      </c>
      <c r="BS6" s="39">
        <f t="shared" si="11"/>
        <v>100</v>
      </c>
      <c r="BT6" s="39">
        <v>50</v>
      </c>
      <c r="BU6" s="102">
        <v>50</v>
      </c>
      <c r="BV6" s="36" t="s">
        <v>957</v>
      </c>
      <c r="BW6" s="279" t="s">
        <v>958</v>
      </c>
      <c r="BX6" s="39">
        <f t="shared" si="12"/>
        <v>75</v>
      </c>
      <c r="BY6" s="39">
        <v>25</v>
      </c>
      <c r="BZ6" s="39">
        <v>50</v>
      </c>
      <c r="CA6" s="36" t="s">
        <v>2742</v>
      </c>
      <c r="CB6" s="36" t="s">
        <v>960</v>
      </c>
      <c r="CC6" s="39">
        <f t="shared" si="13"/>
        <v>60</v>
      </c>
      <c r="CD6" s="39">
        <v>30</v>
      </c>
      <c r="CE6" s="39">
        <v>30</v>
      </c>
      <c r="CF6" s="39">
        <v>0</v>
      </c>
      <c r="CG6" s="208" t="s">
        <v>2536</v>
      </c>
      <c r="CH6" s="36" t="s">
        <v>2015</v>
      </c>
      <c r="CI6" s="39">
        <f t="shared" si="14"/>
        <v>25</v>
      </c>
      <c r="CJ6" s="39">
        <v>25</v>
      </c>
      <c r="CK6" s="206">
        <v>0</v>
      </c>
      <c r="CL6" s="39">
        <v>0</v>
      </c>
      <c r="CM6" s="39">
        <v>0</v>
      </c>
      <c r="CN6" s="36" t="s">
        <v>2016</v>
      </c>
      <c r="CO6" s="36" t="s">
        <v>2017</v>
      </c>
      <c r="CP6" s="39">
        <f t="shared" si="15"/>
        <v>0</v>
      </c>
      <c r="CQ6" s="39">
        <v>0</v>
      </c>
      <c r="CR6" s="39">
        <v>0</v>
      </c>
      <c r="CS6" s="39">
        <v>0</v>
      </c>
      <c r="CT6" s="39">
        <v>0</v>
      </c>
      <c r="CU6" s="36" t="s">
        <v>967</v>
      </c>
      <c r="CV6" s="36" t="s">
        <v>968</v>
      </c>
      <c r="CW6" s="39">
        <f t="shared" si="16"/>
        <v>70</v>
      </c>
      <c r="CX6" s="39">
        <v>20</v>
      </c>
      <c r="CY6" s="39">
        <v>20</v>
      </c>
      <c r="CZ6" s="39">
        <v>0</v>
      </c>
      <c r="DA6" s="39">
        <v>20</v>
      </c>
      <c r="DB6" s="39">
        <v>10</v>
      </c>
      <c r="DC6" s="36" t="s">
        <v>1607</v>
      </c>
      <c r="DD6" s="36" t="s">
        <v>969</v>
      </c>
      <c r="DE6" s="39">
        <f t="shared" si="17"/>
        <v>70</v>
      </c>
      <c r="DF6" s="39">
        <v>20</v>
      </c>
      <c r="DG6" s="201">
        <v>0</v>
      </c>
      <c r="DH6" s="39">
        <v>10</v>
      </c>
      <c r="DI6" s="39">
        <v>20</v>
      </c>
      <c r="DJ6" s="39">
        <v>20</v>
      </c>
      <c r="DK6" s="208" t="s">
        <v>2601</v>
      </c>
      <c r="DL6" s="208" t="s">
        <v>2602</v>
      </c>
      <c r="DM6" s="39">
        <f t="shared" si="18"/>
        <v>90</v>
      </c>
      <c r="DN6" s="39">
        <v>20</v>
      </c>
      <c r="DO6" s="39">
        <v>20</v>
      </c>
      <c r="DP6" s="39">
        <v>20</v>
      </c>
      <c r="DQ6" s="207">
        <v>10</v>
      </c>
      <c r="DR6" s="39">
        <v>20</v>
      </c>
      <c r="DS6" s="208" t="s">
        <v>2640</v>
      </c>
      <c r="DT6" s="208" t="s">
        <v>2641</v>
      </c>
      <c r="DU6" s="64">
        <f t="shared" si="19"/>
        <v>100</v>
      </c>
      <c r="DV6" s="102">
        <v>25</v>
      </c>
      <c r="DW6" s="39">
        <v>25</v>
      </c>
      <c r="DX6" s="39">
        <v>25</v>
      </c>
      <c r="DY6" s="39">
        <v>25</v>
      </c>
      <c r="DZ6" s="36" t="s">
        <v>2671</v>
      </c>
      <c r="EA6" s="36" t="s">
        <v>974</v>
      </c>
      <c r="EB6" s="39">
        <v>2</v>
      </c>
      <c r="EC6" s="64">
        <f>ED6+AVERAGE(EI6,EO6)+AVERAGE(EJ6,EP6)+AVERAGE(EK6,EQ6)</f>
        <v>50</v>
      </c>
      <c r="ED6" s="39">
        <v>12.5</v>
      </c>
      <c r="EE6" s="39" t="s">
        <v>108</v>
      </c>
      <c r="EF6" s="209" t="s">
        <v>2492</v>
      </c>
      <c r="EG6" s="46" t="s">
        <v>976</v>
      </c>
      <c r="EH6" s="257" t="s">
        <v>584</v>
      </c>
      <c r="EI6" s="39">
        <v>0</v>
      </c>
      <c r="EJ6" s="207">
        <v>25</v>
      </c>
      <c r="EK6" s="39">
        <v>0</v>
      </c>
      <c r="EL6" s="209" t="s">
        <v>2504</v>
      </c>
      <c r="EM6" s="46" t="s">
        <v>2021</v>
      </c>
      <c r="EN6" s="106" t="s">
        <v>1639</v>
      </c>
      <c r="EO6" s="39">
        <v>25</v>
      </c>
      <c r="EP6" s="39">
        <v>25</v>
      </c>
      <c r="EQ6" s="39">
        <v>0</v>
      </c>
      <c r="ER6" s="209" t="s">
        <v>2505</v>
      </c>
      <c r="ES6" s="46" t="s">
        <v>2022</v>
      </c>
      <c r="ET6" s="75" t="s">
        <v>108</v>
      </c>
      <c r="EU6" s="75" t="s">
        <v>108</v>
      </c>
      <c r="EV6" s="75" t="s">
        <v>108</v>
      </c>
      <c r="EW6" s="75" t="s">
        <v>108</v>
      </c>
      <c r="EX6" s="75" t="s">
        <v>108</v>
      </c>
      <c r="EY6" s="75" t="s">
        <v>108</v>
      </c>
    </row>
    <row r="7" spans="1:155" s="100" customFormat="1">
      <c r="A7" s="263" t="s">
        <v>118</v>
      </c>
      <c r="B7" s="62">
        <v>38.366730000000004</v>
      </c>
      <c r="C7" s="36" t="s">
        <v>66</v>
      </c>
      <c r="D7" s="101" t="s">
        <v>217</v>
      </c>
      <c r="E7" s="63">
        <v>2016</v>
      </c>
      <c r="F7" s="58" t="s">
        <v>52</v>
      </c>
      <c r="G7" s="36"/>
      <c r="H7" s="39">
        <f t="shared" si="0"/>
        <v>100</v>
      </c>
      <c r="I7" s="39">
        <v>100</v>
      </c>
      <c r="J7" s="36" t="s">
        <v>922</v>
      </c>
      <c r="K7" s="36" t="s">
        <v>923</v>
      </c>
      <c r="L7" s="39">
        <f t="shared" si="1"/>
        <v>90</v>
      </c>
      <c r="M7" s="39">
        <v>10</v>
      </c>
      <c r="N7" s="39">
        <v>20</v>
      </c>
      <c r="O7" s="39">
        <v>20</v>
      </c>
      <c r="P7" s="39">
        <v>20</v>
      </c>
      <c r="Q7" s="39">
        <v>20</v>
      </c>
      <c r="R7" s="36" t="s">
        <v>929</v>
      </c>
      <c r="S7" s="36" t="s">
        <v>930</v>
      </c>
      <c r="T7" s="39">
        <f t="shared" si="2"/>
        <v>100</v>
      </c>
      <c r="U7" s="39">
        <v>50</v>
      </c>
      <c r="V7" s="207">
        <v>50</v>
      </c>
      <c r="W7" s="208" t="s">
        <v>2305</v>
      </c>
      <c r="X7" s="208" t="s">
        <v>2546</v>
      </c>
      <c r="Y7" s="39">
        <f t="shared" si="3"/>
        <v>100</v>
      </c>
      <c r="Z7" s="39">
        <v>30</v>
      </c>
      <c r="AA7" s="102">
        <v>30</v>
      </c>
      <c r="AB7" s="39">
        <v>40</v>
      </c>
      <c r="AC7" s="208" t="s">
        <v>2314</v>
      </c>
      <c r="AD7" s="36" t="s">
        <v>2200</v>
      </c>
      <c r="AE7" s="39">
        <f t="shared" si="4"/>
        <v>100</v>
      </c>
      <c r="AF7" s="206">
        <v>50</v>
      </c>
      <c r="AG7" s="39">
        <v>50</v>
      </c>
      <c r="AH7" s="208" t="s">
        <v>2436</v>
      </c>
      <c r="AI7" s="36" t="s">
        <v>2203</v>
      </c>
      <c r="AJ7" s="64">
        <f t="shared" si="5"/>
        <v>100</v>
      </c>
      <c r="AK7" s="39">
        <v>25</v>
      </c>
      <c r="AL7" s="39">
        <v>25</v>
      </c>
      <c r="AM7" s="39">
        <v>25</v>
      </c>
      <c r="AN7" s="102">
        <v>25</v>
      </c>
      <c r="AO7" s="36" t="s">
        <v>940</v>
      </c>
      <c r="AP7" s="36" t="s">
        <v>941</v>
      </c>
      <c r="AQ7" s="39">
        <f t="shared" si="6"/>
        <v>75</v>
      </c>
      <c r="AR7" s="39">
        <v>50</v>
      </c>
      <c r="AS7" s="39">
        <v>25</v>
      </c>
      <c r="AT7" s="36" t="s">
        <v>2213</v>
      </c>
      <c r="AU7" s="36" t="s">
        <v>2214</v>
      </c>
      <c r="AV7" s="39">
        <f t="shared" si="7"/>
        <v>87.5</v>
      </c>
      <c r="AW7" s="39">
        <v>12.5</v>
      </c>
      <c r="AX7" s="102">
        <v>25</v>
      </c>
      <c r="AY7" s="39">
        <v>25</v>
      </c>
      <c r="AZ7" s="102">
        <v>25</v>
      </c>
      <c r="BA7" s="208" t="s">
        <v>2694</v>
      </c>
      <c r="BB7" s="208" t="s">
        <v>2695</v>
      </c>
      <c r="BC7" s="39">
        <f t="shared" si="8"/>
        <v>50</v>
      </c>
      <c r="BD7" s="39">
        <v>50</v>
      </c>
      <c r="BE7" s="36" t="s">
        <v>2353</v>
      </c>
      <c r="BF7" s="36" t="s">
        <v>2224</v>
      </c>
      <c r="BG7" s="39">
        <f t="shared" si="9"/>
        <v>30</v>
      </c>
      <c r="BH7" s="39">
        <v>15</v>
      </c>
      <c r="BI7" s="39">
        <v>0</v>
      </c>
      <c r="BJ7" s="102">
        <v>15</v>
      </c>
      <c r="BK7" s="36" t="s">
        <v>2227</v>
      </c>
      <c r="BL7" s="36" t="s">
        <v>2228</v>
      </c>
      <c r="BM7" s="39">
        <f t="shared" si="10"/>
        <v>60</v>
      </c>
      <c r="BN7" s="39">
        <v>30</v>
      </c>
      <c r="BO7" s="207">
        <v>15</v>
      </c>
      <c r="BP7" s="39">
        <v>15</v>
      </c>
      <c r="BQ7" s="208" t="s">
        <v>2421</v>
      </c>
      <c r="BR7" s="36" t="s">
        <v>2237</v>
      </c>
      <c r="BS7" s="39">
        <f t="shared" si="11"/>
        <v>100</v>
      </c>
      <c r="BT7" s="39">
        <v>50</v>
      </c>
      <c r="BU7" s="39">
        <v>50</v>
      </c>
      <c r="BV7" s="36" t="s">
        <v>2240</v>
      </c>
      <c r="BW7" s="36" t="s">
        <v>2241</v>
      </c>
      <c r="BX7" s="39">
        <f t="shared" si="12"/>
        <v>75</v>
      </c>
      <c r="BY7" s="39">
        <v>25</v>
      </c>
      <c r="BZ7" s="39">
        <v>50</v>
      </c>
      <c r="CA7" s="46" t="s">
        <v>2248</v>
      </c>
      <c r="CB7" s="36" t="s">
        <v>2249</v>
      </c>
      <c r="CC7" s="39">
        <f t="shared" si="13"/>
        <v>75</v>
      </c>
      <c r="CD7" s="207">
        <v>30</v>
      </c>
      <c r="CE7" s="102">
        <v>30</v>
      </c>
      <c r="CF7" s="39">
        <v>15</v>
      </c>
      <c r="CG7" s="208" t="s">
        <v>2719</v>
      </c>
      <c r="CH7" s="36" t="s">
        <v>2251</v>
      </c>
      <c r="CI7" s="64">
        <f t="shared" si="14"/>
        <v>25</v>
      </c>
      <c r="CJ7" s="39">
        <v>25</v>
      </c>
      <c r="CK7" s="207">
        <v>0</v>
      </c>
      <c r="CL7" s="39">
        <v>0</v>
      </c>
      <c r="CM7" s="39">
        <v>0</v>
      </c>
      <c r="CN7" s="208" t="s">
        <v>2538</v>
      </c>
      <c r="CO7" s="36" t="s">
        <v>2257</v>
      </c>
      <c r="CP7" s="64">
        <f t="shared" si="15"/>
        <v>0</v>
      </c>
      <c r="CQ7" s="39">
        <v>0</v>
      </c>
      <c r="CR7" s="39">
        <v>0</v>
      </c>
      <c r="CS7" s="39">
        <v>0</v>
      </c>
      <c r="CT7" s="39">
        <v>0</v>
      </c>
      <c r="CU7" s="36" t="s">
        <v>535</v>
      </c>
      <c r="CV7" s="36" t="s">
        <v>108</v>
      </c>
      <c r="CW7" s="39">
        <f t="shared" si="16"/>
        <v>50</v>
      </c>
      <c r="CX7" s="39">
        <v>20</v>
      </c>
      <c r="CY7" s="39">
        <v>20</v>
      </c>
      <c r="CZ7" s="39">
        <v>10</v>
      </c>
      <c r="DA7" s="39">
        <v>0</v>
      </c>
      <c r="DB7" s="39">
        <v>0</v>
      </c>
      <c r="DC7" s="208" t="s">
        <v>2483</v>
      </c>
      <c r="DD7" s="36" t="s">
        <v>1609</v>
      </c>
      <c r="DE7" s="39">
        <f t="shared" si="17"/>
        <v>90</v>
      </c>
      <c r="DF7" s="39">
        <v>20</v>
      </c>
      <c r="DG7" s="39">
        <v>20</v>
      </c>
      <c r="DH7" s="39">
        <v>10</v>
      </c>
      <c r="DI7" s="39">
        <v>20</v>
      </c>
      <c r="DJ7" s="39">
        <v>20</v>
      </c>
      <c r="DK7" s="36" t="s">
        <v>2576</v>
      </c>
      <c r="DL7" s="208" t="s">
        <v>2577</v>
      </c>
      <c r="DM7" s="39">
        <f t="shared" si="18"/>
        <v>60</v>
      </c>
      <c r="DN7" s="39">
        <v>0</v>
      </c>
      <c r="DO7" s="39">
        <v>0</v>
      </c>
      <c r="DP7" s="39">
        <v>20</v>
      </c>
      <c r="DQ7" s="39">
        <v>20</v>
      </c>
      <c r="DR7" s="39">
        <v>20</v>
      </c>
      <c r="DS7" s="208" t="s">
        <v>2631</v>
      </c>
      <c r="DT7" s="36" t="s">
        <v>2264</v>
      </c>
      <c r="DU7" s="64">
        <f t="shared" si="19"/>
        <v>100</v>
      </c>
      <c r="DV7" s="39">
        <v>25</v>
      </c>
      <c r="DW7" s="39">
        <v>25</v>
      </c>
      <c r="DX7" s="201">
        <v>25</v>
      </c>
      <c r="DY7" s="201">
        <v>25</v>
      </c>
      <c r="DZ7" s="208" t="s">
        <v>2746</v>
      </c>
      <c r="EA7" s="36" t="s">
        <v>2266</v>
      </c>
      <c r="EB7" s="39">
        <v>2</v>
      </c>
      <c r="EC7" s="64">
        <f>ED7+AVERAGE(EI7,EO7)+AVERAGE(EJ7,EP7)+AVERAGE(EK7,EQ7)</f>
        <v>31.25</v>
      </c>
      <c r="ED7" s="207">
        <v>12.5</v>
      </c>
      <c r="EE7" s="39" t="s">
        <v>108</v>
      </c>
      <c r="EF7" s="209" t="s">
        <v>2506</v>
      </c>
      <c r="EG7" s="46" t="s">
        <v>2267</v>
      </c>
      <c r="EH7" s="106" t="s">
        <v>578</v>
      </c>
      <c r="EI7" s="39">
        <v>0</v>
      </c>
      <c r="EJ7" s="39">
        <v>25</v>
      </c>
      <c r="EK7" s="39">
        <v>12.5</v>
      </c>
      <c r="EL7" s="36" t="s">
        <v>1637</v>
      </c>
      <c r="EM7" s="46" t="s">
        <v>1636</v>
      </c>
      <c r="EN7" s="106" t="s">
        <v>577</v>
      </c>
      <c r="EO7" s="39">
        <v>0</v>
      </c>
      <c r="EP7" s="39">
        <v>0</v>
      </c>
      <c r="EQ7" s="39">
        <v>0</v>
      </c>
      <c r="ER7" s="36" t="s">
        <v>535</v>
      </c>
      <c r="ES7" s="39" t="s">
        <v>108</v>
      </c>
      <c r="ET7" s="39" t="s">
        <v>108</v>
      </c>
      <c r="EU7" s="39" t="s">
        <v>108</v>
      </c>
      <c r="EV7" s="39" t="s">
        <v>108</v>
      </c>
      <c r="EW7" s="39" t="s">
        <v>108</v>
      </c>
      <c r="EX7" s="39" t="s">
        <v>108</v>
      </c>
      <c r="EY7" s="39" t="s">
        <v>108</v>
      </c>
    </row>
    <row r="8" spans="1:155" s="100" customFormat="1">
      <c r="A8" s="263" t="s">
        <v>113</v>
      </c>
      <c r="B8" s="62">
        <v>851.72579000000007</v>
      </c>
      <c r="C8" s="36" t="s">
        <v>66</v>
      </c>
      <c r="D8" s="101" t="s">
        <v>199</v>
      </c>
      <c r="E8" s="66">
        <v>2016</v>
      </c>
      <c r="F8" s="58" t="s">
        <v>52</v>
      </c>
      <c r="G8" s="36"/>
      <c r="H8" s="39">
        <f t="shared" si="0"/>
        <v>100</v>
      </c>
      <c r="I8" s="39">
        <v>100</v>
      </c>
      <c r="J8" s="36" t="s">
        <v>920</v>
      </c>
      <c r="K8" s="36" t="s">
        <v>921</v>
      </c>
      <c r="L8" s="39">
        <f t="shared" si="1"/>
        <v>90</v>
      </c>
      <c r="M8" s="39">
        <v>10</v>
      </c>
      <c r="N8" s="39">
        <v>20</v>
      </c>
      <c r="O8" s="39">
        <v>20</v>
      </c>
      <c r="P8" s="39">
        <v>20</v>
      </c>
      <c r="Q8" s="39">
        <v>20</v>
      </c>
      <c r="R8" s="36" t="s">
        <v>1859</v>
      </c>
      <c r="S8" s="36" t="s">
        <v>928</v>
      </c>
      <c r="T8" s="39">
        <f t="shared" si="2"/>
        <v>75</v>
      </c>
      <c r="U8" s="39">
        <v>50</v>
      </c>
      <c r="V8" s="39">
        <v>25</v>
      </c>
      <c r="W8" s="36" t="s">
        <v>1977</v>
      </c>
      <c r="X8" s="36" t="s">
        <v>1976</v>
      </c>
      <c r="Y8" s="39">
        <f t="shared" si="3"/>
        <v>75</v>
      </c>
      <c r="Z8" s="207">
        <v>15</v>
      </c>
      <c r="AA8" s="207">
        <v>30</v>
      </c>
      <c r="AB8" s="102">
        <v>30</v>
      </c>
      <c r="AC8" s="208" t="s">
        <v>2509</v>
      </c>
      <c r="AD8" s="36" t="s">
        <v>1978</v>
      </c>
      <c r="AE8" s="39">
        <f t="shared" si="4"/>
        <v>75</v>
      </c>
      <c r="AF8" s="39">
        <v>25</v>
      </c>
      <c r="AG8" s="39">
        <v>50</v>
      </c>
      <c r="AH8" s="208" t="s">
        <v>2512</v>
      </c>
      <c r="AI8" s="36" t="s">
        <v>937</v>
      </c>
      <c r="AJ8" s="64">
        <f t="shared" si="5"/>
        <v>87.5</v>
      </c>
      <c r="AK8" s="39">
        <v>25</v>
      </c>
      <c r="AL8" s="39">
        <v>25</v>
      </c>
      <c r="AM8" s="39">
        <v>25</v>
      </c>
      <c r="AN8" s="39">
        <v>12.5</v>
      </c>
      <c r="AO8" s="36" t="s">
        <v>1980</v>
      </c>
      <c r="AP8" s="36" t="s">
        <v>1979</v>
      </c>
      <c r="AQ8" s="39">
        <f t="shared" si="6"/>
        <v>75</v>
      </c>
      <c r="AR8" s="39">
        <v>50</v>
      </c>
      <c r="AS8" s="39">
        <v>25</v>
      </c>
      <c r="AT8" s="36" t="s">
        <v>2352</v>
      </c>
      <c r="AU8" s="36" t="s">
        <v>1981</v>
      </c>
      <c r="AV8" s="39">
        <f t="shared" si="7"/>
        <v>25</v>
      </c>
      <c r="AW8" s="39">
        <v>25</v>
      </c>
      <c r="AX8" s="39">
        <v>0</v>
      </c>
      <c r="AY8" s="39">
        <v>0</v>
      </c>
      <c r="AZ8" s="39">
        <v>0</v>
      </c>
      <c r="BA8" s="36" t="s">
        <v>945</v>
      </c>
      <c r="BB8" s="36" t="s">
        <v>946</v>
      </c>
      <c r="BC8" s="39">
        <f t="shared" si="8"/>
        <v>50</v>
      </c>
      <c r="BD8" s="39">
        <v>50</v>
      </c>
      <c r="BE8" s="36" t="s">
        <v>2741</v>
      </c>
      <c r="BF8" s="36" t="s">
        <v>947</v>
      </c>
      <c r="BG8" s="39">
        <f t="shared" si="9"/>
        <v>15</v>
      </c>
      <c r="BH8" s="39">
        <v>15</v>
      </c>
      <c r="BI8" s="39">
        <v>0</v>
      </c>
      <c r="BJ8" s="39">
        <v>0</v>
      </c>
      <c r="BK8" s="36" t="s">
        <v>1734</v>
      </c>
      <c r="BL8" s="36" t="s">
        <v>949</v>
      </c>
      <c r="BM8" s="39">
        <f t="shared" si="10"/>
        <v>45</v>
      </c>
      <c r="BN8" s="39">
        <v>15</v>
      </c>
      <c r="BO8" s="39">
        <v>15</v>
      </c>
      <c r="BP8" s="39">
        <v>15</v>
      </c>
      <c r="BQ8" s="36" t="s">
        <v>1982</v>
      </c>
      <c r="BR8" s="36" t="s">
        <v>1983</v>
      </c>
      <c r="BS8" s="39">
        <f t="shared" si="11"/>
        <v>100</v>
      </c>
      <c r="BT8" s="39">
        <v>50</v>
      </c>
      <c r="BU8" s="39">
        <v>50</v>
      </c>
      <c r="BV8" s="36" t="s">
        <v>953</v>
      </c>
      <c r="BW8" s="36" t="s">
        <v>954</v>
      </c>
      <c r="BX8" s="39">
        <f t="shared" si="12"/>
        <v>75</v>
      </c>
      <c r="BY8" s="207">
        <v>25</v>
      </c>
      <c r="BZ8" s="39">
        <v>50</v>
      </c>
      <c r="CA8" s="208" t="s">
        <v>2532</v>
      </c>
      <c r="CB8" s="36" t="s">
        <v>959</v>
      </c>
      <c r="CC8" s="39">
        <f t="shared" si="13"/>
        <v>75</v>
      </c>
      <c r="CD8" s="39">
        <v>30</v>
      </c>
      <c r="CE8" s="39">
        <v>30</v>
      </c>
      <c r="CF8" s="39">
        <v>15</v>
      </c>
      <c r="CG8" s="208" t="s">
        <v>2537</v>
      </c>
      <c r="CH8" s="36" t="s">
        <v>1984</v>
      </c>
      <c r="CI8" s="39">
        <f t="shared" si="14"/>
        <v>100</v>
      </c>
      <c r="CJ8" s="39">
        <v>25</v>
      </c>
      <c r="CK8" s="39">
        <v>25</v>
      </c>
      <c r="CL8" s="39">
        <v>25</v>
      </c>
      <c r="CM8" s="39">
        <v>25</v>
      </c>
      <c r="CN8" s="36" t="s">
        <v>962</v>
      </c>
      <c r="CO8" s="36" t="s">
        <v>963</v>
      </c>
      <c r="CP8" s="64">
        <f t="shared" si="15"/>
        <v>0</v>
      </c>
      <c r="CQ8" s="39">
        <v>0</v>
      </c>
      <c r="CR8" s="39">
        <v>0</v>
      </c>
      <c r="CS8" s="39">
        <v>0</v>
      </c>
      <c r="CT8" s="39">
        <v>0</v>
      </c>
      <c r="CU8" s="36" t="s">
        <v>965</v>
      </c>
      <c r="CV8" s="36" t="s">
        <v>966</v>
      </c>
      <c r="CW8" s="39">
        <f t="shared" si="16"/>
        <v>90</v>
      </c>
      <c r="CX8" s="39">
        <v>20</v>
      </c>
      <c r="CY8" s="102">
        <v>20</v>
      </c>
      <c r="CZ8" s="39">
        <v>20</v>
      </c>
      <c r="DA8" s="39">
        <v>20</v>
      </c>
      <c r="DB8" s="39">
        <v>10</v>
      </c>
      <c r="DC8" s="103" t="s">
        <v>2519</v>
      </c>
      <c r="DD8" s="36" t="s">
        <v>1985</v>
      </c>
      <c r="DE8" s="39">
        <f t="shared" si="17"/>
        <v>90</v>
      </c>
      <c r="DF8" s="39">
        <v>20</v>
      </c>
      <c r="DG8" s="39">
        <v>20</v>
      </c>
      <c r="DH8" s="39">
        <v>10</v>
      </c>
      <c r="DI8" s="39">
        <v>20</v>
      </c>
      <c r="DJ8" s="39">
        <v>20</v>
      </c>
      <c r="DK8" s="208" t="s">
        <v>2552</v>
      </c>
      <c r="DL8" s="208" t="s">
        <v>2553</v>
      </c>
      <c r="DM8" s="39">
        <f t="shared" si="18"/>
        <v>80</v>
      </c>
      <c r="DN8" s="39">
        <v>20</v>
      </c>
      <c r="DO8" s="39">
        <v>0</v>
      </c>
      <c r="DP8" s="39">
        <v>20</v>
      </c>
      <c r="DQ8" s="102">
        <v>20</v>
      </c>
      <c r="DR8" s="39">
        <v>20</v>
      </c>
      <c r="DS8" s="36" t="s">
        <v>970</v>
      </c>
      <c r="DT8" s="36" t="s">
        <v>971</v>
      </c>
      <c r="DU8" s="64">
        <f t="shared" si="19"/>
        <v>100</v>
      </c>
      <c r="DV8" s="39">
        <v>25</v>
      </c>
      <c r="DW8" s="39">
        <v>25</v>
      </c>
      <c r="DX8" s="39">
        <v>25</v>
      </c>
      <c r="DY8" s="39">
        <v>25</v>
      </c>
      <c r="DZ8" s="36" t="s">
        <v>2655</v>
      </c>
      <c r="EA8" s="36" t="s">
        <v>972</v>
      </c>
      <c r="EB8" s="39">
        <v>1</v>
      </c>
      <c r="EC8" s="114">
        <f>ED8+EI8+EJ8+EK8</f>
        <v>12.5</v>
      </c>
      <c r="ED8" s="39">
        <v>12.5</v>
      </c>
      <c r="EE8" s="39" t="s">
        <v>108</v>
      </c>
      <c r="EF8" s="209" t="s">
        <v>2493</v>
      </c>
      <c r="EG8" s="46" t="s">
        <v>975</v>
      </c>
      <c r="EH8" s="106" t="s">
        <v>575</v>
      </c>
      <c r="EI8" s="39">
        <v>0</v>
      </c>
      <c r="EJ8" s="39">
        <v>0</v>
      </c>
      <c r="EK8" s="39">
        <v>0</v>
      </c>
      <c r="EL8" s="36" t="s">
        <v>977</v>
      </c>
      <c r="EM8" s="36" t="s">
        <v>978</v>
      </c>
      <c r="EN8" s="39" t="s">
        <v>108</v>
      </c>
      <c r="EO8" s="39" t="s">
        <v>108</v>
      </c>
      <c r="EP8" s="39" t="s">
        <v>108</v>
      </c>
      <c r="EQ8" s="39" t="s">
        <v>108</v>
      </c>
      <c r="ER8" s="39" t="s">
        <v>108</v>
      </c>
      <c r="ES8" s="39" t="s">
        <v>108</v>
      </c>
      <c r="ET8" s="39" t="s">
        <v>108</v>
      </c>
      <c r="EU8" s="39" t="s">
        <v>108</v>
      </c>
      <c r="EV8" s="39" t="s">
        <v>108</v>
      </c>
      <c r="EW8" s="39" t="s">
        <v>108</v>
      </c>
      <c r="EX8" s="39" t="s">
        <v>108</v>
      </c>
      <c r="EY8" s="39" t="s">
        <v>108</v>
      </c>
    </row>
    <row r="9" spans="1:155" s="100" customFormat="1">
      <c r="A9" s="263" t="s">
        <v>183</v>
      </c>
      <c r="B9" s="62">
        <v>21.447230000000001</v>
      </c>
      <c r="C9" s="36" t="s">
        <v>126</v>
      </c>
      <c r="D9" s="101" t="s">
        <v>243</v>
      </c>
      <c r="E9" s="39">
        <v>2020</v>
      </c>
      <c r="F9" s="58" t="s">
        <v>52</v>
      </c>
      <c r="G9" s="36"/>
      <c r="H9" s="39">
        <f t="shared" si="0"/>
        <v>100</v>
      </c>
      <c r="I9" s="39">
        <v>100</v>
      </c>
      <c r="J9" s="36" t="s">
        <v>1684</v>
      </c>
      <c r="K9" s="36" t="s">
        <v>1131</v>
      </c>
      <c r="L9" s="39">
        <f t="shared" si="1"/>
        <v>90</v>
      </c>
      <c r="M9" s="39">
        <v>10</v>
      </c>
      <c r="N9" s="39">
        <v>20</v>
      </c>
      <c r="O9" s="39">
        <v>20</v>
      </c>
      <c r="P9" s="206">
        <v>20</v>
      </c>
      <c r="Q9" s="39">
        <v>20</v>
      </c>
      <c r="R9" s="208" t="s">
        <v>2293</v>
      </c>
      <c r="S9" s="36" t="s">
        <v>2294</v>
      </c>
      <c r="T9" s="39">
        <f t="shared" si="2"/>
        <v>25</v>
      </c>
      <c r="U9" s="39">
        <v>25</v>
      </c>
      <c r="V9" s="39">
        <v>0</v>
      </c>
      <c r="W9" s="36" t="s">
        <v>1580</v>
      </c>
      <c r="X9" s="36" t="s">
        <v>1142</v>
      </c>
      <c r="Y9" s="39">
        <f t="shared" si="3"/>
        <v>15</v>
      </c>
      <c r="Z9" s="102">
        <v>15</v>
      </c>
      <c r="AA9" s="39">
        <v>0</v>
      </c>
      <c r="AB9" s="39">
        <v>0</v>
      </c>
      <c r="AC9" s="36" t="s">
        <v>1696</v>
      </c>
      <c r="AD9" s="36" t="s">
        <v>1146</v>
      </c>
      <c r="AE9" s="39">
        <f t="shared" si="4"/>
        <v>25</v>
      </c>
      <c r="AF9" s="39">
        <v>0</v>
      </c>
      <c r="AG9" s="39">
        <v>25</v>
      </c>
      <c r="AH9" s="36" t="s">
        <v>2208</v>
      </c>
      <c r="AI9" s="36" t="s">
        <v>2209</v>
      </c>
      <c r="AJ9" s="64">
        <f t="shared" si="5"/>
        <v>37.5</v>
      </c>
      <c r="AK9" s="39">
        <v>0</v>
      </c>
      <c r="AL9" s="39">
        <v>25</v>
      </c>
      <c r="AM9" s="39">
        <v>12.5</v>
      </c>
      <c r="AN9" s="39">
        <v>0</v>
      </c>
      <c r="AO9" s="36" t="s">
        <v>1713</v>
      </c>
      <c r="AP9" s="36" t="s">
        <v>1157</v>
      </c>
      <c r="AQ9" s="39">
        <f t="shared" si="6"/>
        <v>50</v>
      </c>
      <c r="AR9" s="39">
        <v>25</v>
      </c>
      <c r="AS9" s="39">
        <v>25</v>
      </c>
      <c r="AT9" s="36" t="s">
        <v>1163</v>
      </c>
      <c r="AU9" s="36" t="s">
        <v>1164</v>
      </c>
      <c r="AV9" s="39">
        <f t="shared" si="7"/>
        <v>12.5</v>
      </c>
      <c r="AW9" s="207">
        <v>12.5</v>
      </c>
      <c r="AX9" s="39">
        <v>0</v>
      </c>
      <c r="AY9" s="39">
        <v>0</v>
      </c>
      <c r="AZ9" s="39">
        <v>0</v>
      </c>
      <c r="BA9" s="208" t="s">
        <v>2378</v>
      </c>
      <c r="BB9" s="36" t="s">
        <v>2221</v>
      </c>
      <c r="BC9" s="39">
        <f t="shared" si="8"/>
        <v>50</v>
      </c>
      <c r="BD9" s="39">
        <v>50</v>
      </c>
      <c r="BE9" s="208" t="s">
        <v>2354</v>
      </c>
      <c r="BF9" s="36" t="s">
        <v>2226</v>
      </c>
      <c r="BG9" s="39">
        <f t="shared" si="9"/>
        <v>15</v>
      </c>
      <c r="BH9" s="39">
        <v>15</v>
      </c>
      <c r="BI9" s="39">
        <v>0</v>
      </c>
      <c r="BJ9" s="39">
        <v>0</v>
      </c>
      <c r="BK9" s="36" t="s">
        <v>2233</v>
      </c>
      <c r="BL9" s="36" t="s">
        <v>2234</v>
      </c>
      <c r="BM9" s="39">
        <f t="shared" si="10"/>
        <v>0</v>
      </c>
      <c r="BN9" s="39">
        <v>0</v>
      </c>
      <c r="BO9" s="39">
        <v>0</v>
      </c>
      <c r="BP9" s="39">
        <v>0</v>
      </c>
      <c r="BQ9" s="36" t="s">
        <v>2238</v>
      </c>
      <c r="BR9" s="36" t="s">
        <v>2239</v>
      </c>
      <c r="BS9" s="39">
        <f t="shared" si="11"/>
        <v>100</v>
      </c>
      <c r="BT9" s="39">
        <v>50</v>
      </c>
      <c r="BU9" s="39">
        <v>50</v>
      </c>
      <c r="BV9" s="36" t="s">
        <v>2244</v>
      </c>
      <c r="BW9" s="36" t="s">
        <v>2245</v>
      </c>
      <c r="BX9" s="39">
        <f t="shared" si="12"/>
        <v>0</v>
      </c>
      <c r="BY9" s="39">
        <v>0</v>
      </c>
      <c r="BZ9" s="102">
        <v>0</v>
      </c>
      <c r="CA9" s="36" t="s">
        <v>1758</v>
      </c>
      <c r="CB9" s="36" t="s">
        <v>1189</v>
      </c>
      <c r="CC9" s="39">
        <f t="shared" si="13"/>
        <v>30</v>
      </c>
      <c r="CD9" s="39">
        <v>15</v>
      </c>
      <c r="CE9" s="39">
        <v>15</v>
      </c>
      <c r="CF9" s="39">
        <v>0</v>
      </c>
      <c r="CG9" s="36" t="s">
        <v>2253</v>
      </c>
      <c r="CH9" s="36" t="s">
        <v>2254</v>
      </c>
      <c r="CI9" s="39">
        <f t="shared" si="14"/>
        <v>12.5</v>
      </c>
      <c r="CJ9" s="207">
        <v>12.5</v>
      </c>
      <c r="CK9" s="39">
        <v>0</v>
      </c>
      <c r="CL9" s="39">
        <v>0</v>
      </c>
      <c r="CM9" s="39">
        <v>0</v>
      </c>
      <c r="CN9" s="208" t="s">
        <v>2468</v>
      </c>
      <c r="CO9" s="208" t="s">
        <v>2370</v>
      </c>
      <c r="CP9" s="39">
        <f t="shared" si="15"/>
        <v>0</v>
      </c>
      <c r="CQ9" s="39">
        <v>0</v>
      </c>
      <c r="CR9" s="39">
        <v>0</v>
      </c>
      <c r="CS9" s="39">
        <v>0</v>
      </c>
      <c r="CT9" s="39">
        <v>0</v>
      </c>
      <c r="CU9" s="36" t="s">
        <v>535</v>
      </c>
      <c r="CV9" s="36" t="s">
        <v>108</v>
      </c>
      <c r="CW9" s="39">
        <f t="shared" si="16"/>
        <v>30</v>
      </c>
      <c r="CX9" s="39">
        <v>20</v>
      </c>
      <c r="CY9" s="39">
        <v>10</v>
      </c>
      <c r="CZ9" s="39">
        <v>0</v>
      </c>
      <c r="DA9" s="39">
        <v>0</v>
      </c>
      <c r="DB9" s="39">
        <v>0</v>
      </c>
      <c r="DC9" s="36" t="s">
        <v>2262</v>
      </c>
      <c r="DD9" s="36" t="s">
        <v>2263</v>
      </c>
      <c r="DE9" s="39">
        <f t="shared" si="17"/>
        <v>10</v>
      </c>
      <c r="DF9" s="39">
        <v>0</v>
      </c>
      <c r="DG9" s="39">
        <v>10</v>
      </c>
      <c r="DH9" s="39">
        <v>0</v>
      </c>
      <c r="DI9" s="39">
        <v>0</v>
      </c>
      <c r="DJ9" s="39">
        <v>0</v>
      </c>
      <c r="DK9" s="208" t="s">
        <v>2606</v>
      </c>
      <c r="DL9" s="208" t="s">
        <v>2607</v>
      </c>
      <c r="DM9" s="39">
        <f t="shared" si="18"/>
        <v>40</v>
      </c>
      <c r="DN9" s="39">
        <v>20</v>
      </c>
      <c r="DO9" s="39">
        <v>0</v>
      </c>
      <c r="DP9" s="39">
        <v>0</v>
      </c>
      <c r="DQ9" s="39">
        <v>10</v>
      </c>
      <c r="DR9" s="39">
        <v>10</v>
      </c>
      <c r="DS9" s="36" t="s">
        <v>2265</v>
      </c>
      <c r="DT9" s="36" t="s">
        <v>1204</v>
      </c>
      <c r="DU9" s="39">
        <f t="shared" si="19"/>
        <v>25</v>
      </c>
      <c r="DV9" s="39">
        <v>12.5</v>
      </c>
      <c r="DW9" s="39">
        <v>0</v>
      </c>
      <c r="DX9" s="39">
        <v>0</v>
      </c>
      <c r="DY9" s="201">
        <v>12.5</v>
      </c>
      <c r="DZ9" s="208" t="s">
        <v>2673</v>
      </c>
      <c r="EA9" s="36" t="s">
        <v>1206</v>
      </c>
      <c r="EB9" s="39">
        <v>1</v>
      </c>
      <c r="EC9" s="64">
        <f>SUM(ED9:EK9)</f>
        <v>12.5</v>
      </c>
      <c r="ED9" s="39">
        <v>0</v>
      </c>
      <c r="EE9" s="39" t="s">
        <v>108</v>
      </c>
      <c r="EF9" s="36" t="s">
        <v>535</v>
      </c>
      <c r="EG9" s="36" t="s">
        <v>108</v>
      </c>
      <c r="EH9" s="257" t="s">
        <v>1638</v>
      </c>
      <c r="EI9" s="39">
        <v>0</v>
      </c>
      <c r="EJ9" s="39">
        <v>12.5</v>
      </c>
      <c r="EK9" s="39">
        <v>0</v>
      </c>
      <c r="EL9" s="36" t="s">
        <v>1643</v>
      </c>
      <c r="EM9" s="46" t="s">
        <v>1212</v>
      </c>
      <c r="EN9" s="39" t="s">
        <v>108</v>
      </c>
      <c r="EO9" s="39" t="s">
        <v>108</v>
      </c>
      <c r="EP9" s="39" t="s">
        <v>108</v>
      </c>
      <c r="EQ9" s="39" t="s">
        <v>108</v>
      </c>
      <c r="ER9" s="39" t="s">
        <v>108</v>
      </c>
      <c r="ES9" s="39" t="s">
        <v>108</v>
      </c>
      <c r="ET9" s="39" t="s">
        <v>108</v>
      </c>
      <c r="EU9" s="39" t="s">
        <v>108</v>
      </c>
      <c r="EV9" s="39" t="s">
        <v>108</v>
      </c>
      <c r="EW9" s="39" t="s">
        <v>108</v>
      </c>
      <c r="EX9" s="39" t="s">
        <v>108</v>
      </c>
      <c r="EY9" s="39" t="s">
        <v>108</v>
      </c>
    </row>
    <row r="10" spans="1:155" s="100" customFormat="1">
      <c r="A10" s="263" t="s">
        <v>121</v>
      </c>
      <c r="B10" s="62">
        <v>40.792070000000002</v>
      </c>
      <c r="C10" s="36" t="s">
        <v>114</v>
      </c>
      <c r="D10" s="101" t="s">
        <v>234</v>
      </c>
      <c r="E10" s="63">
        <v>2018</v>
      </c>
      <c r="F10" s="58" t="s">
        <v>52</v>
      </c>
      <c r="G10" s="36"/>
      <c r="H10" s="39">
        <f t="shared" si="0"/>
        <v>100</v>
      </c>
      <c r="I10" s="39">
        <v>100</v>
      </c>
      <c r="J10" s="36" t="s">
        <v>924</v>
      </c>
      <c r="K10" s="36" t="s">
        <v>925</v>
      </c>
      <c r="L10" s="39">
        <f t="shared" si="1"/>
        <v>90</v>
      </c>
      <c r="M10" s="39">
        <v>10</v>
      </c>
      <c r="N10" s="39">
        <v>20</v>
      </c>
      <c r="O10" s="39">
        <v>20</v>
      </c>
      <c r="P10" s="39">
        <v>20</v>
      </c>
      <c r="Q10" s="39">
        <v>20</v>
      </c>
      <c r="R10" s="36" t="s">
        <v>1692</v>
      </c>
      <c r="S10" s="36" t="s">
        <v>931</v>
      </c>
      <c r="T10" s="39">
        <f t="shared" si="2"/>
        <v>50</v>
      </c>
      <c r="U10" s="39">
        <v>50</v>
      </c>
      <c r="V10" s="39">
        <v>0</v>
      </c>
      <c r="W10" s="36" t="s">
        <v>2194</v>
      </c>
      <c r="X10" s="36" t="s">
        <v>2195</v>
      </c>
      <c r="Y10" s="39">
        <f t="shared" si="3"/>
        <v>60</v>
      </c>
      <c r="Z10" s="102">
        <v>30</v>
      </c>
      <c r="AA10" s="39">
        <v>15</v>
      </c>
      <c r="AB10" s="102">
        <v>15</v>
      </c>
      <c r="AC10" s="36" t="s">
        <v>935</v>
      </c>
      <c r="AD10" s="36" t="s">
        <v>936</v>
      </c>
      <c r="AE10" s="39">
        <f t="shared" si="4"/>
        <v>50</v>
      </c>
      <c r="AF10" s="39">
        <v>0</v>
      </c>
      <c r="AG10" s="39">
        <v>50</v>
      </c>
      <c r="AH10" s="36" t="s">
        <v>2206</v>
      </c>
      <c r="AI10" s="36" t="s">
        <v>2207</v>
      </c>
      <c r="AJ10" s="64">
        <f t="shared" si="5"/>
        <v>87.5</v>
      </c>
      <c r="AK10" s="39">
        <v>12.5</v>
      </c>
      <c r="AL10" s="39">
        <v>25</v>
      </c>
      <c r="AM10" s="39">
        <v>25</v>
      </c>
      <c r="AN10" s="39">
        <v>25</v>
      </c>
      <c r="AO10" s="36" t="s">
        <v>2210</v>
      </c>
      <c r="AP10" s="36" t="s">
        <v>942</v>
      </c>
      <c r="AQ10" s="39">
        <f t="shared" si="6"/>
        <v>100</v>
      </c>
      <c r="AR10" s="102">
        <v>50</v>
      </c>
      <c r="AS10" s="39">
        <v>50</v>
      </c>
      <c r="AT10" s="36" t="s">
        <v>2215</v>
      </c>
      <c r="AU10" s="36" t="s">
        <v>2216</v>
      </c>
      <c r="AV10" s="39">
        <f t="shared" si="7"/>
        <v>50</v>
      </c>
      <c r="AW10" s="201">
        <v>12.5</v>
      </c>
      <c r="AX10" s="102">
        <v>12.5</v>
      </c>
      <c r="AY10" s="102">
        <v>12.5</v>
      </c>
      <c r="AZ10" s="102">
        <v>12.5</v>
      </c>
      <c r="BA10" s="208" t="s">
        <v>2698</v>
      </c>
      <c r="BB10" s="36" t="s">
        <v>2220</v>
      </c>
      <c r="BC10" s="39">
        <f t="shared" si="8"/>
        <v>0</v>
      </c>
      <c r="BD10" s="39">
        <v>0</v>
      </c>
      <c r="BE10" s="36" t="s">
        <v>1779</v>
      </c>
      <c r="BF10" s="36" t="s">
        <v>948</v>
      </c>
      <c r="BG10" s="39">
        <f t="shared" si="9"/>
        <v>15</v>
      </c>
      <c r="BH10" s="39">
        <v>15</v>
      </c>
      <c r="BI10" s="39">
        <v>0</v>
      </c>
      <c r="BJ10" s="39">
        <v>0</v>
      </c>
      <c r="BK10" s="36" t="s">
        <v>2229</v>
      </c>
      <c r="BL10" s="36" t="s">
        <v>2230</v>
      </c>
      <c r="BM10" s="39">
        <f t="shared" si="10"/>
        <v>15</v>
      </c>
      <c r="BN10" s="39">
        <v>0</v>
      </c>
      <c r="BO10" s="39">
        <v>15</v>
      </c>
      <c r="BP10" s="39">
        <v>0</v>
      </c>
      <c r="BQ10" s="36" t="s">
        <v>951</v>
      </c>
      <c r="BR10" s="36" t="s">
        <v>952</v>
      </c>
      <c r="BS10" s="39">
        <f t="shared" si="11"/>
        <v>100</v>
      </c>
      <c r="BT10" s="39">
        <v>50</v>
      </c>
      <c r="BU10" s="39">
        <v>50</v>
      </c>
      <c r="BV10" s="36" t="s">
        <v>955</v>
      </c>
      <c r="BW10" s="36" t="s">
        <v>956</v>
      </c>
      <c r="BX10" s="39">
        <f t="shared" si="12"/>
        <v>75</v>
      </c>
      <c r="BY10" s="39">
        <v>25</v>
      </c>
      <c r="BZ10" s="39">
        <v>50</v>
      </c>
      <c r="CA10" s="208" t="s">
        <v>2443</v>
      </c>
      <c r="CB10" s="36" t="s">
        <v>2250</v>
      </c>
      <c r="CC10" s="39">
        <f t="shared" si="13"/>
        <v>45</v>
      </c>
      <c r="CD10" s="206">
        <v>15</v>
      </c>
      <c r="CE10" s="39">
        <v>30</v>
      </c>
      <c r="CF10" s="102">
        <v>0</v>
      </c>
      <c r="CG10" s="208" t="s">
        <v>2756</v>
      </c>
      <c r="CH10" s="36" t="s">
        <v>2252</v>
      </c>
      <c r="CI10" s="39">
        <f t="shared" si="14"/>
        <v>37.5</v>
      </c>
      <c r="CJ10" s="102">
        <v>25</v>
      </c>
      <c r="CK10" s="39">
        <v>12.5</v>
      </c>
      <c r="CL10" s="39">
        <v>0</v>
      </c>
      <c r="CM10" s="39">
        <v>0</v>
      </c>
      <c r="CN10" s="36" t="s">
        <v>2258</v>
      </c>
      <c r="CO10" s="36" t="s">
        <v>964</v>
      </c>
      <c r="CP10" s="39">
        <f t="shared" si="15"/>
        <v>0</v>
      </c>
      <c r="CQ10" s="39">
        <v>0</v>
      </c>
      <c r="CR10" s="39">
        <v>0</v>
      </c>
      <c r="CS10" s="39">
        <v>0</v>
      </c>
      <c r="CT10" s="39">
        <v>0</v>
      </c>
      <c r="CU10" s="36" t="s">
        <v>535</v>
      </c>
      <c r="CV10" s="36" t="s">
        <v>108</v>
      </c>
      <c r="CW10" s="39">
        <f t="shared" si="16"/>
        <v>60</v>
      </c>
      <c r="CX10" s="39">
        <v>20</v>
      </c>
      <c r="CY10" s="39">
        <v>20</v>
      </c>
      <c r="CZ10" s="39">
        <v>0</v>
      </c>
      <c r="DA10" s="39">
        <v>20</v>
      </c>
      <c r="DB10" s="39">
        <v>0</v>
      </c>
      <c r="DC10" s="208" t="s">
        <v>2542</v>
      </c>
      <c r="DD10" s="208" t="s">
        <v>2541</v>
      </c>
      <c r="DE10" s="39">
        <f t="shared" si="17"/>
        <v>80</v>
      </c>
      <c r="DF10" s="39">
        <v>10</v>
      </c>
      <c r="DG10" s="39">
        <v>20</v>
      </c>
      <c r="DH10" s="39">
        <v>10</v>
      </c>
      <c r="DI10" s="39">
        <v>20</v>
      </c>
      <c r="DJ10" s="39">
        <v>20</v>
      </c>
      <c r="DK10" s="208" t="s">
        <v>2597</v>
      </c>
      <c r="DL10" s="265" t="s">
        <v>2598</v>
      </c>
      <c r="DM10" s="39">
        <f t="shared" si="18"/>
        <v>60</v>
      </c>
      <c r="DN10" s="39">
        <v>10</v>
      </c>
      <c r="DO10" s="39">
        <v>0</v>
      </c>
      <c r="DP10" s="39">
        <v>20</v>
      </c>
      <c r="DQ10" s="39">
        <v>10</v>
      </c>
      <c r="DR10" s="39">
        <v>20</v>
      </c>
      <c r="DS10" s="36" t="s">
        <v>1807</v>
      </c>
      <c r="DT10" s="36" t="s">
        <v>1808</v>
      </c>
      <c r="DU10" s="64">
        <f t="shared" si="19"/>
        <v>100</v>
      </c>
      <c r="DV10" s="39">
        <v>25</v>
      </c>
      <c r="DW10" s="39">
        <v>25</v>
      </c>
      <c r="DX10" s="39">
        <v>25</v>
      </c>
      <c r="DY10" s="39">
        <v>25</v>
      </c>
      <c r="DZ10" s="36" t="s">
        <v>1824</v>
      </c>
      <c r="EA10" s="36" t="s">
        <v>973</v>
      </c>
      <c r="EB10" s="39">
        <v>1</v>
      </c>
      <c r="EC10" s="39">
        <f>SUM(ED10:EK10)</f>
        <v>25</v>
      </c>
      <c r="ED10" s="207">
        <v>25</v>
      </c>
      <c r="EE10" s="39" t="s">
        <v>108</v>
      </c>
      <c r="EF10" s="209" t="s">
        <v>2507</v>
      </c>
      <c r="EG10" s="36" t="s">
        <v>2268</v>
      </c>
      <c r="EH10" s="257" t="s">
        <v>1642</v>
      </c>
      <c r="EI10" s="39">
        <v>0</v>
      </c>
      <c r="EJ10" s="39">
        <v>0</v>
      </c>
      <c r="EK10" s="39">
        <v>0</v>
      </c>
      <c r="EL10" s="36" t="s">
        <v>2270</v>
      </c>
      <c r="EM10" s="46" t="s">
        <v>2271</v>
      </c>
      <c r="EN10" s="39" t="s">
        <v>108</v>
      </c>
      <c r="EO10" s="39" t="s">
        <v>108</v>
      </c>
      <c r="EP10" s="39" t="s">
        <v>108</v>
      </c>
      <c r="EQ10" s="39" t="s">
        <v>108</v>
      </c>
      <c r="ER10" s="39" t="s">
        <v>108</v>
      </c>
      <c r="ES10" s="39" t="s">
        <v>108</v>
      </c>
      <c r="ET10" s="39" t="s">
        <v>108</v>
      </c>
      <c r="EU10" s="39" t="s">
        <v>108</v>
      </c>
      <c r="EV10" s="39" t="s">
        <v>108</v>
      </c>
      <c r="EW10" s="39" t="s">
        <v>108</v>
      </c>
      <c r="EX10" s="39" t="s">
        <v>108</v>
      </c>
      <c r="EY10" s="39" t="s">
        <v>108</v>
      </c>
    </row>
    <row r="11" spans="1:155" s="100" customFormat="1">
      <c r="A11" s="263" t="s">
        <v>144</v>
      </c>
      <c r="B11" s="62">
        <v>225.29520000000002</v>
      </c>
      <c r="C11" s="36" t="s">
        <v>66</v>
      </c>
      <c r="D11" s="101" t="s">
        <v>219</v>
      </c>
      <c r="E11" s="63">
        <v>2016</v>
      </c>
      <c r="F11" s="58" t="s">
        <v>52</v>
      </c>
      <c r="G11" s="36"/>
      <c r="H11" s="39">
        <f t="shared" si="0"/>
        <v>100</v>
      </c>
      <c r="I11" s="39">
        <v>100</v>
      </c>
      <c r="J11" s="36" t="s">
        <v>770</v>
      </c>
      <c r="K11" s="36" t="s">
        <v>771</v>
      </c>
      <c r="L11" s="39">
        <f t="shared" si="1"/>
        <v>90</v>
      </c>
      <c r="M11" s="39">
        <v>10</v>
      </c>
      <c r="N11" s="102">
        <v>20</v>
      </c>
      <c r="O11" s="39">
        <v>20</v>
      </c>
      <c r="P11" s="39">
        <v>20</v>
      </c>
      <c r="Q11" s="39">
        <v>20</v>
      </c>
      <c r="R11" s="36" t="s">
        <v>2301</v>
      </c>
      <c r="S11" s="36" t="s">
        <v>1958</v>
      </c>
      <c r="T11" s="39">
        <f t="shared" si="2"/>
        <v>75</v>
      </c>
      <c r="U11" s="39">
        <v>50</v>
      </c>
      <c r="V11" s="201">
        <v>25</v>
      </c>
      <c r="W11" s="208" t="s">
        <v>2738</v>
      </c>
      <c r="X11" s="36" t="s">
        <v>1951</v>
      </c>
      <c r="Y11" s="206">
        <f t="shared" si="3"/>
        <v>100</v>
      </c>
      <c r="Z11" s="39">
        <v>30</v>
      </c>
      <c r="AA11" s="207">
        <v>40</v>
      </c>
      <c r="AB11" s="39">
        <v>30</v>
      </c>
      <c r="AC11" s="208" t="s">
        <v>2320</v>
      </c>
      <c r="AD11" s="36" t="s">
        <v>1952</v>
      </c>
      <c r="AE11" s="39">
        <f t="shared" si="4"/>
        <v>100</v>
      </c>
      <c r="AF11" s="102">
        <v>50</v>
      </c>
      <c r="AG11" s="39">
        <v>50</v>
      </c>
      <c r="AH11" s="36" t="s">
        <v>1954</v>
      </c>
      <c r="AI11" s="36" t="s">
        <v>1953</v>
      </c>
      <c r="AJ11" s="64">
        <f t="shared" si="5"/>
        <v>75</v>
      </c>
      <c r="AK11" s="206">
        <v>12.5</v>
      </c>
      <c r="AL11" s="39">
        <v>25</v>
      </c>
      <c r="AM11" s="39">
        <v>25</v>
      </c>
      <c r="AN11" s="207">
        <v>12.5</v>
      </c>
      <c r="AO11" s="208" t="s">
        <v>2739</v>
      </c>
      <c r="AP11" s="36" t="s">
        <v>1955</v>
      </c>
      <c r="AQ11" s="39">
        <f t="shared" si="6"/>
        <v>100</v>
      </c>
      <c r="AR11" s="39">
        <v>50</v>
      </c>
      <c r="AS11" s="39">
        <v>50</v>
      </c>
      <c r="AT11" s="36" t="s">
        <v>1950</v>
      </c>
      <c r="AU11" s="36" t="s">
        <v>1949</v>
      </c>
      <c r="AV11" s="39">
        <f t="shared" si="7"/>
        <v>25</v>
      </c>
      <c r="AW11" s="207">
        <v>12.5</v>
      </c>
      <c r="AX11" s="39">
        <v>0</v>
      </c>
      <c r="AY11" s="207">
        <v>12.5</v>
      </c>
      <c r="AZ11" s="39">
        <v>0</v>
      </c>
      <c r="BA11" s="208" t="s">
        <v>2523</v>
      </c>
      <c r="BB11" s="36" t="s">
        <v>1956</v>
      </c>
      <c r="BC11" s="39">
        <f t="shared" si="8"/>
        <v>100</v>
      </c>
      <c r="BD11" s="206">
        <v>100</v>
      </c>
      <c r="BE11" s="208" t="s">
        <v>2489</v>
      </c>
      <c r="BF11" s="36" t="s">
        <v>1957</v>
      </c>
      <c r="BG11" s="39">
        <f t="shared" si="9"/>
        <v>30</v>
      </c>
      <c r="BH11" s="39">
        <v>15</v>
      </c>
      <c r="BI11" s="39">
        <v>15</v>
      </c>
      <c r="BJ11" s="39">
        <v>0</v>
      </c>
      <c r="BK11" s="36" t="s">
        <v>1975</v>
      </c>
      <c r="BL11" s="36" t="s">
        <v>1974</v>
      </c>
      <c r="BM11" s="39">
        <f t="shared" si="10"/>
        <v>30</v>
      </c>
      <c r="BN11" s="39">
        <v>0</v>
      </c>
      <c r="BO11" s="39">
        <v>15</v>
      </c>
      <c r="BP11" s="39">
        <v>15</v>
      </c>
      <c r="BQ11" s="36" t="s">
        <v>1959</v>
      </c>
      <c r="BR11" s="36" t="s">
        <v>1960</v>
      </c>
      <c r="BS11" s="39">
        <f t="shared" si="11"/>
        <v>100</v>
      </c>
      <c r="BT11" s="39">
        <v>50</v>
      </c>
      <c r="BU11" s="39">
        <v>50</v>
      </c>
      <c r="BV11" s="208" t="s">
        <v>2745</v>
      </c>
      <c r="BW11" s="36" t="s">
        <v>1971</v>
      </c>
      <c r="BX11" s="39">
        <f t="shared" si="12"/>
        <v>100</v>
      </c>
      <c r="BY11" s="39">
        <v>50</v>
      </c>
      <c r="BZ11" s="39">
        <v>50</v>
      </c>
      <c r="CA11" s="36" t="s">
        <v>2445</v>
      </c>
      <c r="CB11" s="36" t="s">
        <v>1961</v>
      </c>
      <c r="CC11" s="39">
        <f t="shared" si="13"/>
        <v>60</v>
      </c>
      <c r="CD11" s="39">
        <v>30</v>
      </c>
      <c r="CE11" s="102">
        <v>30</v>
      </c>
      <c r="CF11" s="206">
        <v>0</v>
      </c>
      <c r="CG11" s="208" t="s">
        <v>2535</v>
      </c>
      <c r="CH11" s="36" t="s">
        <v>1962</v>
      </c>
      <c r="CI11" s="39">
        <f t="shared" si="14"/>
        <v>50</v>
      </c>
      <c r="CJ11" s="39">
        <v>25</v>
      </c>
      <c r="CK11" s="201">
        <v>25</v>
      </c>
      <c r="CL11" s="39">
        <v>0</v>
      </c>
      <c r="CM11" s="39">
        <v>0</v>
      </c>
      <c r="CN11" s="208" t="s">
        <v>2716</v>
      </c>
      <c r="CO11" s="36" t="s">
        <v>1964</v>
      </c>
      <c r="CP11" s="39">
        <f t="shared" si="15"/>
        <v>0</v>
      </c>
      <c r="CQ11" s="39">
        <v>0</v>
      </c>
      <c r="CR11" s="39">
        <v>0</v>
      </c>
      <c r="CS11" s="39">
        <v>0</v>
      </c>
      <c r="CT11" s="207">
        <v>0</v>
      </c>
      <c r="CU11" s="208" t="s">
        <v>2517</v>
      </c>
      <c r="CV11" s="36" t="s">
        <v>1965</v>
      </c>
      <c r="CW11" s="39">
        <f t="shared" si="16"/>
        <v>50</v>
      </c>
      <c r="CX11" s="39">
        <v>20</v>
      </c>
      <c r="CY11" s="39">
        <v>20</v>
      </c>
      <c r="CZ11" s="39">
        <v>0</v>
      </c>
      <c r="DA11" s="39">
        <v>0</v>
      </c>
      <c r="DB11" s="206">
        <v>10</v>
      </c>
      <c r="DC11" s="36" t="s">
        <v>2474</v>
      </c>
      <c r="DD11" s="36" t="s">
        <v>1966</v>
      </c>
      <c r="DE11" s="39">
        <f t="shared" si="17"/>
        <v>90</v>
      </c>
      <c r="DF11" s="39">
        <v>20</v>
      </c>
      <c r="DG11" s="39">
        <v>20</v>
      </c>
      <c r="DH11" s="39">
        <v>10</v>
      </c>
      <c r="DI11" s="39">
        <v>20</v>
      </c>
      <c r="DJ11" s="39">
        <v>20</v>
      </c>
      <c r="DK11" s="208" t="s">
        <v>2579</v>
      </c>
      <c r="DL11" s="208" t="s">
        <v>2580</v>
      </c>
      <c r="DM11" s="39">
        <f t="shared" si="18"/>
        <v>60</v>
      </c>
      <c r="DN11" s="39">
        <v>0</v>
      </c>
      <c r="DO11" s="39">
        <v>0</v>
      </c>
      <c r="DP11" s="39">
        <v>20</v>
      </c>
      <c r="DQ11" s="39">
        <v>20</v>
      </c>
      <c r="DR11" s="39">
        <v>20</v>
      </c>
      <c r="DS11" s="208" t="s">
        <v>2744</v>
      </c>
      <c r="DT11" s="36" t="s">
        <v>1967</v>
      </c>
      <c r="DU11" s="64">
        <f t="shared" si="19"/>
        <v>100</v>
      </c>
      <c r="DV11" s="39">
        <v>25</v>
      </c>
      <c r="DW11" s="39">
        <v>25</v>
      </c>
      <c r="DX11" s="39">
        <v>25</v>
      </c>
      <c r="DY11" s="39">
        <v>25</v>
      </c>
      <c r="DZ11" s="36" t="s">
        <v>2665</v>
      </c>
      <c r="EA11" s="36" t="s">
        <v>1963</v>
      </c>
      <c r="EB11" s="39">
        <v>1</v>
      </c>
      <c r="EC11" s="39">
        <f>SUM(ED11:EK11)</f>
        <v>25</v>
      </c>
      <c r="ED11" s="201">
        <v>25</v>
      </c>
      <c r="EE11" s="39" t="s">
        <v>108</v>
      </c>
      <c r="EF11" s="209" t="s">
        <v>2521</v>
      </c>
      <c r="EG11" s="46" t="s">
        <v>1968</v>
      </c>
      <c r="EH11" s="257" t="s">
        <v>580</v>
      </c>
      <c r="EI11" s="39">
        <v>0</v>
      </c>
      <c r="EJ11" s="39">
        <v>0</v>
      </c>
      <c r="EK11" s="39">
        <v>0</v>
      </c>
      <c r="EL11" s="36" t="s">
        <v>1970</v>
      </c>
      <c r="EM11" s="46" t="s">
        <v>1969</v>
      </c>
      <c r="EN11" s="39" t="s">
        <v>108</v>
      </c>
      <c r="EO11" s="39" t="s">
        <v>108</v>
      </c>
      <c r="EP11" s="39" t="s">
        <v>108</v>
      </c>
      <c r="EQ11" s="39" t="s">
        <v>108</v>
      </c>
      <c r="ER11" s="39" t="s">
        <v>108</v>
      </c>
      <c r="ES11" s="39" t="s">
        <v>108</v>
      </c>
      <c r="ET11" s="39" t="s">
        <v>108</v>
      </c>
      <c r="EU11" s="39" t="s">
        <v>108</v>
      </c>
      <c r="EV11" s="39" t="s">
        <v>108</v>
      </c>
      <c r="EW11" s="39" t="s">
        <v>108</v>
      </c>
      <c r="EX11" s="39" t="s">
        <v>108</v>
      </c>
      <c r="EY11" s="39" t="s">
        <v>108</v>
      </c>
    </row>
    <row r="12" spans="1:155" s="100" customFormat="1">
      <c r="A12" s="263" t="s">
        <v>146</v>
      </c>
      <c r="B12" s="62">
        <v>731.55732</v>
      </c>
      <c r="C12" s="36" t="s">
        <v>66</v>
      </c>
      <c r="D12" s="101" t="s">
        <v>229</v>
      </c>
      <c r="E12" s="66">
        <v>2016</v>
      </c>
      <c r="F12" s="58" t="s">
        <v>52</v>
      </c>
      <c r="G12" s="36"/>
      <c r="H12" s="39">
        <f t="shared" si="0"/>
        <v>100</v>
      </c>
      <c r="I12" s="39">
        <v>100</v>
      </c>
      <c r="J12" s="36" t="s">
        <v>1269</v>
      </c>
      <c r="K12" s="36" t="s">
        <v>1270</v>
      </c>
      <c r="L12" s="39">
        <f t="shared" si="1"/>
        <v>90</v>
      </c>
      <c r="M12" s="39">
        <v>10</v>
      </c>
      <c r="N12" s="39">
        <v>20</v>
      </c>
      <c r="O12" s="39">
        <v>20</v>
      </c>
      <c r="P12" s="39">
        <v>20</v>
      </c>
      <c r="Q12" s="39">
        <v>20</v>
      </c>
      <c r="R12" s="36" t="s">
        <v>1274</v>
      </c>
      <c r="S12" s="36" t="s">
        <v>1275</v>
      </c>
      <c r="T12" s="39">
        <f t="shared" si="2"/>
        <v>75</v>
      </c>
      <c r="U12" s="39">
        <v>50</v>
      </c>
      <c r="V12" s="39">
        <v>25</v>
      </c>
      <c r="W12" s="36" t="s">
        <v>1571</v>
      </c>
      <c r="X12" s="36" t="s">
        <v>1280</v>
      </c>
      <c r="Y12" s="39">
        <f t="shared" si="3"/>
        <v>60</v>
      </c>
      <c r="Z12" s="39">
        <v>30</v>
      </c>
      <c r="AA12" s="39">
        <v>15</v>
      </c>
      <c r="AB12" s="102">
        <v>15</v>
      </c>
      <c r="AC12" s="36" t="s">
        <v>1284</v>
      </c>
      <c r="AD12" s="36" t="s">
        <v>1285</v>
      </c>
      <c r="AE12" s="39">
        <f t="shared" si="4"/>
        <v>50</v>
      </c>
      <c r="AF12" s="39">
        <v>0</v>
      </c>
      <c r="AG12" s="39">
        <v>50</v>
      </c>
      <c r="AH12" s="36" t="s">
        <v>1289</v>
      </c>
      <c r="AI12" s="36" t="s">
        <v>1290</v>
      </c>
      <c r="AJ12" s="64">
        <f t="shared" si="5"/>
        <v>62.5</v>
      </c>
      <c r="AK12" s="39">
        <v>12.5</v>
      </c>
      <c r="AL12" s="39">
        <v>25</v>
      </c>
      <c r="AM12" s="39">
        <v>25</v>
      </c>
      <c r="AN12" s="39">
        <v>0</v>
      </c>
      <c r="AO12" s="36" t="s">
        <v>1710</v>
      </c>
      <c r="AP12" s="36" t="s">
        <v>1297</v>
      </c>
      <c r="AQ12" s="39">
        <f t="shared" si="6"/>
        <v>100</v>
      </c>
      <c r="AR12" s="39">
        <v>50</v>
      </c>
      <c r="AS12" s="39">
        <v>50</v>
      </c>
      <c r="AT12" s="36" t="s">
        <v>1720</v>
      </c>
      <c r="AU12" s="36" t="s">
        <v>1721</v>
      </c>
      <c r="AV12" s="39">
        <f t="shared" si="7"/>
        <v>37.5</v>
      </c>
      <c r="AW12" s="39">
        <v>25</v>
      </c>
      <c r="AX12" s="39">
        <v>0</v>
      </c>
      <c r="AY12" s="39">
        <v>12.5</v>
      </c>
      <c r="AZ12" s="39">
        <v>0</v>
      </c>
      <c r="BA12" s="36" t="s">
        <v>2701</v>
      </c>
      <c r="BB12" s="36" t="s">
        <v>1305</v>
      </c>
      <c r="BC12" s="39">
        <f t="shared" si="8"/>
        <v>100</v>
      </c>
      <c r="BD12" s="39">
        <v>100</v>
      </c>
      <c r="BE12" s="36" t="s">
        <v>1775</v>
      </c>
      <c r="BF12" s="36" t="s">
        <v>1310</v>
      </c>
      <c r="BG12" s="39">
        <f t="shared" si="9"/>
        <v>30</v>
      </c>
      <c r="BH12" s="39">
        <v>15</v>
      </c>
      <c r="BI12" s="39">
        <v>0</v>
      </c>
      <c r="BJ12" s="39">
        <v>15</v>
      </c>
      <c r="BK12" s="36" t="s">
        <v>1314</v>
      </c>
      <c r="BL12" s="36" t="s">
        <v>1315</v>
      </c>
      <c r="BM12" s="39">
        <f t="shared" si="10"/>
        <v>15</v>
      </c>
      <c r="BN12" s="39">
        <v>0</v>
      </c>
      <c r="BO12" s="39">
        <v>15</v>
      </c>
      <c r="BP12" s="39">
        <v>0</v>
      </c>
      <c r="BQ12" s="36" t="s">
        <v>1318</v>
      </c>
      <c r="BR12" s="36" t="s">
        <v>1319</v>
      </c>
      <c r="BS12" s="39">
        <f t="shared" si="11"/>
        <v>100</v>
      </c>
      <c r="BT12" s="39">
        <v>50</v>
      </c>
      <c r="BU12" s="39">
        <v>50</v>
      </c>
      <c r="BV12" s="36" t="s">
        <v>1321</v>
      </c>
      <c r="BW12" s="36" t="s">
        <v>1322</v>
      </c>
      <c r="BX12" s="39">
        <f t="shared" si="12"/>
        <v>0</v>
      </c>
      <c r="BY12" s="102">
        <v>0</v>
      </c>
      <c r="BZ12" s="102">
        <v>0</v>
      </c>
      <c r="CA12" s="208" t="s">
        <v>2449</v>
      </c>
      <c r="CB12" s="36" t="s">
        <v>1326</v>
      </c>
      <c r="CC12" s="39">
        <f t="shared" si="13"/>
        <v>30</v>
      </c>
      <c r="CD12" s="39">
        <v>15</v>
      </c>
      <c r="CE12" s="39">
        <v>15</v>
      </c>
      <c r="CF12" s="39">
        <v>0</v>
      </c>
      <c r="CG12" s="36" t="s">
        <v>1330</v>
      </c>
      <c r="CH12" s="36" t="s">
        <v>1331</v>
      </c>
      <c r="CI12" s="39">
        <f t="shared" si="14"/>
        <v>50</v>
      </c>
      <c r="CJ12" s="39">
        <v>25</v>
      </c>
      <c r="CK12" s="39">
        <v>25</v>
      </c>
      <c r="CL12" s="39">
        <v>0</v>
      </c>
      <c r="CM12" s="39">
        <v>0</v>
      </c>
      <c r="CN12" s="36" t="s">
        <v>1590</v>
      </c>
      <c r="CO12" s="36" t="s">
        <v>1333</v>
      </c>
      <c r="CP12" s="64">
        <f t="shared" si="15"/>
        <v>0</v>
      </c>
      <c r="CQ12" s="39">
        <v>0</v>
      </c>
      <c r="CR12" s="39">
        <v>0</v>
      </c>
      <c r="CS12" s="39">
        <v>0</v>
      </c>
      <c r="CT12" s="39">
        <v>0</v>
      </c>
      <c r="CU12" s="36" t="s">
        <v>535</v>
      </c>
      <c r="CV12" s="36" t="s">
        <v>108</v>
      </c>
      <c r="CW12" s="39">
        <f t="shared" si="16"/>
        <v>90</v>
      </c>
      <c r="CX12" s="39">
        <v>20</v>
      </c>
      <c r="CY12" s="39">
        <v>20</v>
      </c>
      <c r="CZ12" s="39">
        <v>20</v>
      </c>
      <c r="DA12" s="39">
        <v>20</v>
      </c>
      <c r="DB12" s="39">
        <v>10</v>
      </c>
      <c r="DC12" s="36" t="s">
        <v>1608</v>
      </c>
      <c r="DD12" s="36" t="s">
        <v>1335</v>
      </c>
      <c r="DE12" s="39">
        <f t="shared" si="17"/>
        <v>70</v>
      </c>
      <c r="DF12" s="39">
        <v>0</v>
      </c>
      <c r="DG12" s="39">
        <v>20</v>
      </c>
      <c r="DH12" s="39">
        <v>10</v>
      </c>
      <c r="DI12" s="39">
        <v>20</v>
      </c>
      <c r="DJ12" s="39">
        <v>20</v>
      </c>
      <c r="DK12" s="208" t="s">
        <v>2589</v>
      </c>
      <c r="DL12" s="208" t="s">
        <v>2590</v>
      </c>
      <c r="DM12" s="39">
        <f t="shared" si="18"/>
        <v>60</v>
      </c>
      <c r="DN12" s="39">
        <v>0</v>
      </c>
      <c r="DO12" s="39">
        <v>0</v>
      </c>
      <c r="DP12" s="39">
        <v>20</v>
      </c>
      <c r="DQ12" s="39">
        <v>20</v>
      </c>
      <c r="DR12" s="39">
        <v>20</v>
      </c>
      <c r="DS12" s="208" t="s">
        <v>2635</v>
      </c>
      <c r="DT12" s="208" t="s">
        <v>2636</v>
      </c>
      <c r="DU12" s="64">
        <f t="shared" si="19"/>
        <v>100</v>
      </c>
      <c r="DV12" s="39">
        <v>25</v>
      </c>
      <c r="DW12" s="39">
        <v>25</v>
      </c>
      <c r="DX12" s="39">
        <v>25</v>
      </c>
      <c r="DY12" s="39">
        <v>25</v>
      </c>
      <c r="DZ12" s="36" t="s">
        <v>1823</v>
      </c>
      <c r="EA12" s="36" t="s">
        <v>1343</v>
      </c>
      <c r="EB12" s="39">
        <v>1</v>
      </c>
      <c r="EC12" s="39">
        <f>SUM(ED12:EK12)</f>
        <v>12.5</v>
      </c>
      <c r="ED12" s="39">
        <v>12.5</v>
      </c>
      <c r="EE12" s="39" t="s">
        <v>108</v>
      </c>
      <c r="EF12" s="46" t="s">
        <v>1606</v>
      </c>
      <c r="EG12" s="46" t="s">
        <v>1348</v>
      </c>
      <c r="EH12" s="46" t="s">
        <v>581</v>
      </c>
      <c r="EI12" s="39">
        <v>0</v>
      </c>
      <c r="EJ12" s="39">
        <v>0</v>
      </c>
      <c r="EK12" s="39">
        <v>0</v>
      </c>
      <c r="EL12" s="36" t="s">
        <v>1564</v>
      </c>
      <c r="EM12" s="46" t="s">
        <v>108</v>
      </c>
      <c r="EN12" s="39" t="s">
        <v>108</v>
      </c>
      <c r="EO12" s="39" t="s">
        <v>108</v>
      </c>
      <c r="EP12" s="39" t="s">
        <v>108</v>
      </c>
      <c r="EQ12" s="39" t="s">
        <v>108</v>
      </c>
      <c r="ER12" s="39" t="s">
        <v>108</v>
      </c>
      <c r="ES12" s="39" t="s">
        <v>108</v>
      </c>
      <c r="ET12" s="39" t="s">
        <v>108</v>
      </c>
      <c r="EU12" s="39" t="s">
        <v>108</v>
      </c>
      <c r="EV12" s="39" t="s">
        <v>108</v>
      </c>
      <c r="EW12" s="39" t="s">
        <v>108</v>
      </c>
      <c r="EX12" s="39" t="s">
        <v>108</v>
      </c>
      <c r="EY12" s="39" t="s">
        <v>108</v>
      </c>
    </row>
    <row r="13" spans="1:155" s="100" customFormat="1">
      <c r="A13" s="263" t="s">
        <v>167</v>
      </c>
      <c r="B13" s="62">
        <v>26.319089999999999</v>
      </c>
      <c r="C13" s="36" t="s">
        <v>66</v>
      </c>
      <c r="D13" s="101" t="s">
        <v>249</v>
      </c>
      <c r="E13" s="66">
        <v>2018</v>
      </c>
      <c r="F13" s="58" t="s">
        <v>52</v>
      </c>
      <c r="G13" s="105" t="s">
        <v>1842</v>
      </c>
      <c r="H13" s="39">
        <f t="shared" si="0"/>
        <v>100</v>
      </c>
      <c r="I13" s="39">
        <v>100</v>
      </c>
      <c r="J13" s="36" t="s">
        <v>927</v>
      </c>
      <c r="K13" s="36" t="s">
        <v>915</v>
      </c>
      <c r="L13" s="39">
        <f t="shared" si="1"/>
        <v>60</v>
      </c>
      <c r="M13" s="39">
        <v>10</v>
      </c>
      <c r="N13" s="39">
        <v>0</v>
      </c>
      <c r="O13" s="39">
        <v>20</v>
      </c>
      <c r="P13" s="39">
        <v>10</v>
      </c>
      <c r="Q13" s="207">
        <v>20</v>
      </c>
      <c r="R13" s="208" t="s">
        <v>2396</v>
      </c>
      <c r="S13" s="208" t="s">
        <v>2395</v>
      </c>
      <c r="T13" s="39">
        <f t="shared" si="2"/>
        <v>25</v>
      </c>
      <c r="U13" s="39">
        <v>0</v>
      </c>
      <c r="V13" s="39">
        <v>25</v>
      </c>
      <c r="W13" s="36" t="s">
        <v>1587</v>
      </c>
      <c r="X13" s="36" t="s">
        <v>934</v>
      </c>
      <c r="Y13" s="39">
        <f t="shared" si="3"/>
        <v>45</v>
      </c>
      <c r="Z13" s="102">
        <v>30</v>
      </c>
      <c r="AA13" s="102">
        <v>15</v>
      </c>
      <c r="AB13" s="39">
        <v>0</v>
      </c>
      <c r="AC13" s="36" t="s">
        <v>1698</v>
      </c>
      <c r="AD13" s="36" t="s">
        <v>915</v>
      </c>
      <c r="AE13" s="39">
        <f t="shared" si="4"/>
        <v>25</v>
      </c>
      <c r="AF13" s="39">
        <v>0</v>
      </c>
      <c r="AG13" s="39">
        <v>25</v>
      </c>
      <c r="AH13" s="36" t="s">
        <v>938</v>
      </c>
      <c r="AI13" s="36" t="s">
        <v>939</v>
      </c>
      <c r="AJ13" s="64">
        <f t="shared" si="5"/>
        <v>12.5</v>
      </c>
      <c r="AK13" s="39">
        <v>0</v>
      </c>
      <c r="AL13" s="39">
        <v>0</v>
      </c>
      <c r="AM13" s="39">
        <v>12.5</v>
      </c>
      <c r="AN13" s="39">
        <v>0</v>
      </c>
      <c r="AO13" s="36" t="s">
        <v>943</v>
      </c>
      <c r="AP13" s="36" t="s">
        <v>944</v>
      </c>
      <c r="AQ13" s="39">
        <f t="shared" si="6"/>
        <v>0</v>
      </c>
      <c r="AR13" s="39">
        <v>0</v>
      </c>
      <c r="AS13" s="39">
        <v>0</v>
      </c>
      <c r="AT13" s="36" t="s">
        <v>535</v>
      </c>
      <c r="AU13" s="36" t="s">
        <v>108</v>
      </c>
      <c r="AV13" s="39">
        <f t="shared" si="7"/>
        <v>0</v>
      </c>
      <c r="AW13" s="201">
        <v>0</v>
      </c>
      <c r="AX13" s="39">
        <v>0</v>
      </c>
      <c r="AY13" s="39">
        <v>0</v>
      </c>
      <c r="AZ13" s="39">
        <v>0</v>
      </c>
      <c r="BA13" s="208" t="s">
        <v>2427</v>
      </c>
      <c r="BB13" s="36" t="s">
        <v>944</v>
      </c>
      <c r="BC13" s="39">
        <f t="shared" si="8"/>
        <v>0</v>
      </c>
      <c r="BD13" s="39">
        <v>0</v>
      </c>
      <c r="BE13" s="36" t="s">
        <v>535</v>
      </c>
      <c r="BF13" s="36" t="s">
        <v>108</v>
      </c>
      <c r="BG13" s="39">
        <f t="shared" si="9"/>
        <v>0</v>
      </c>
      <c r="BH13" s="39">
        <v>0</v>
      </c>
      <c r="BI13" s="39">
        <v>0</v>
      </c>
      <c r="BJ13" s="39">
        <v>0</v>
      </c>
      <c r="BK13" s="36" t="s">
        <v>950</v>
      </c>
      <c r="BL13" s="36" t="s">
        <v>915</v>
      </c>
      <c r="BM13" s="39">
        <f t="shared" si="10"/>
        <v>0</v>
      </c>
      <c r="BN13" s="39">
        <v>0</v>
      </c>
      <c r="BO13" s="39">
        <v>0</v>
      </c>
      <c r="BP13" s="39">
        <v>0</v>
      </c>
      <c r="BQ13" s="36" t="s">
        <v>535</v>
      </c>
      <c r="BR13" s="36" t="s">
        <v>108</v>
      </c>
      <c r="BS13" s="39">
        <f t="shared" si="11"/>
        <v>75</v>
      </c>
      <c r="BT13" s="207">
        <v>50</v>
      </c>
      <c r="BU13" s="207">
        <v>25</v>
      </c>
      <c r="BV13" s="208" t="s">
        <v>2397</v>
      </c>
      <c r="BW13" s="36" t="s">
        <v>915</v>
      </c>
      <c r="BX13" s="39">
        <f t="shared" si="12"/>
        <v>0</v>
      </c>
      <c r="BY13" s="39">
        <v>0</v>
      </c>
      <c r="BZ13" s="39">
        <v>0</v>
      </c>
      <c r="CA13" s="36" t="s">
        <v>961</v>
      </c>
      <c r="CB13" s="36" t="s">
        <v>915</v>
      </c>
      <c r="CC13" s="39">
        <f t="shared" si="13"/>
        <v>30</v>
      </c>
      <c r="CD13" s="207">
        <v>15</v>
      </c>
      <c r="CE13" s="207">
        <v>15</v>
      </c>
      <c r="CF13" s="39">
        <v>0</v>
      </c>
      <c r="CG13" s="216" t="s">
        <v>2398</v>
      </c>
      <c r="CH13" s="36" t="s">
        <v>915</v>
      </c>
      <c r="CI13" s="39">
        <f t="shared" si="14"/>
        <v>12.5</v>
      </c>
      <c r="CJ13" s="207">
        <v>12.5</v>
      </c>
      <c r="CK13" s="39">
        <v>0</v>
      </c>
      <c r="CL13" s="39">
        <v>0</v>
      </c>
      <c r="CM13" s="39">
        <v>0</v>
      </c>
      <c r="CN13" s="208" t="s">
        <v>2399</v>
      </c>
      <c r="CO13" s="208" t="s">
        <v>2400</v>
      </c>
      <c r="CP13" s="39">
        <f t="shared" si="15"/>
        <v>0</v>
      </c>
      <c r="CQ13" s="39">
        <v>0</v>
      </c>
      <c r="CR13" s="39">
        <v>0</v>
      </c>
      <c r="CS13" s="39">
        <v>0</v>
      </c>
      <c r="CT13" s="39">
        <v>0</v>
      </c>
      <c r="CU13" s="36" t="s">
        <v>535</v>
      </c>
      <c r="CV13" s="36" t="s">
        <v>108</v>
      </c>
      <c r="CW13" s="39">
        <f t="shared" si="16"/>
        <v>0</v>
      </c>
      <c r="CX13" s="39">
        <v>0</v>
      </c>
      <c r="CY13" s="39">
        <v>0</v>
      </c>
      <c r="CZ13" s="39">
        <v>0</v>
      </c>
      <c r="DA13" s="39">
        <v>0</v>
      </c>
      <c r="DB13" s="39">
        <v>0</v>
      </c>
      <c r="DC13" s="208" t="s">
        <v>2481</v>
      </c>
      <c r="DD13" s="36" t="s">
        <v>1593</v>
      </c>
      <c r="DE13" s="39">
        <f t="shared" si="17"/>
        <v>0</v>
      </c>
      <c r="DF13" s="39">
        <v>0</v>
      </c>
      <c r="DG13" s="39">
        <v>0</v>
      </c>
      <c r="DH13" s="39">
        <v>0</v>
      </c>
      <c r="DI13" s="39">
        <v>0</v>
      </c>
      <c r="DJ13" s="39">
        <v>0</v>
      </c>
      <c r="DK13" s="208" t="s">
        <v>2616</v>
      </c>
      <c r="DL13" s="36" t="s">
        <v>1800</v>
      </c>
      <c r="DM13" s="39">
        <f t="shared" si="18"/>
        <v>20</v>
      </c>
      <c r="DN13" s="39">
        <v>20</v>
      </c>
      <c r="DO13" s="39">
        <v>0</v>
      </c>
      <c r="DP13" s="39">
        <v>0</v>
      </c>
      <c r="DQ13" s="39">
        <v>0</v>
      </c>
      <c r="DR13" s="39">
        <v>0</v>
      </c>
      <c r="DS13" s="208" t="s">
        <v>2652</v>
      </c>
      <c r="DT13" s="36" t="s">
        <v>1817</v>
      </c>
      <c r="DU13" s="64">
        <f t="shared" si="19"/>
        <v>12.5</v>
      </c>
      <c r="DV13" s="207">
        <v>12.5</v>
      </c>
      <c r="DW13" s="39">
        <v>0</v>
      </c>
      <c r="DX13" s="39">
        <v>0</v>
      </c>
      <c r="DY13" s="39">
        <v>0</v>
      </c>
      <c r="DZ13" s="208" t="s">
        <v>2676</v>
      </c>
      <c r="EA13" s="36" t="s">
        <v>915</v>
      </c>
      <c r="EB13" s="39">
        <v>1</v>
      </c>
      <c r="EC13" s="39">
        <f>SUM(ED13:EK13)</f>
        <v>0</v>
      </c>
      <c r="ED13" s="39">
        <v>0</v>
      </c>
      <c r="EE13" s="39" t="s">
        <v>108</v>
      </c>
      <c r="EF13" s="46" t="s">
        <v>535</v>
      </c>
      <c r="EG13" s="46" t="s">
        <v>108</v>
      </c>
      <c r="EH13" s="257" t="s">
        <v>587</v>
      </c>
      <c r="EI13" s="39">
        <v>0</v>
      </c>
      <c r="EJ13" s="39">
        <v>0</v>
      </c>
      <c r="EK13" s="39">
        <v>0</v>
      </c>
      <c r="EL13" s="36" t="s">
        <v>1605</v>
      </c>
      <c r="EM13" s="46" t="s">
        <v>1647</v>
      </c>
      <c r="EN13" s="39" t="s">
        <v>108</v>
      </c>
      <c r="EO13" s="39" t="s">
        <v>108</v>
      </c>
      <c r="EP13" s="39" t="s">
        <v>108</v>
      </c>
      <c r="EQ13" s="39" t="s">
        <v>108</v>
      </c>
      <c r="ER13" s="39" t="s">
        <v>108</v>
      </c>
      <c r="ES13" s="39" t="s">
        <v>108</v>
      </c>
      <c r="ET13" s="39" t="s">
        <v>108</v>
      </c>
      <c r="EU13" s="39" t="s">
        <v>108</v>
      </c>
      <c r="EV13" s="39" t="s">
        <v>108</v>
      </c>
      <c r="EW13" s="39" t="s">
        <v>108</v>
      </c>
      <c r="EX13" s="39" t="s">
        <v>108</v>
      </c>
      <c r="EY13" s="39" t="s">
        <v>108</v>
      </c>
    </row>
    <row r="14" spans="1:155" s="65" customFormat="1">
      <c r="A14" s="263" t="s">
        <v>182</v>
      </c>
      <c r="B14" s="62">
        <v>60.285470000000004</v>
      </c>
      <c r="C14" s="36" t="s">
        <v>68</v>
      </c>
      <c r="D14" s="36" t="s">
        <v>242</v>
      </c>
      <c r="E14" s="39">
        <v>2020</v>
      </c>
      <c r="F14" s="58" t="s">
        <v>52</v>
      </c>
      <c r="G14" s="36"/>
      <c r="H14" s="39">
        <f t="shared" si="0"/>
        <v>100</v>
      </c>
      <c r="I14" s="39">
        <v>100</v>
      </c>
      <c r="J14" s="46" t="s">
        <v>1683</v>
      </c>
      <c r="K14" s="46" t="s">
        <v>1125</v>
      </c>
      <c r="L14" s="39">
        <f t="shared" si="1"/>
        <v>90</v>
      </c>
      <c r="M14" s="39">
        <v>10</v>
      </c>
      <c r="N14" s="39">
        <v>20</v>
      </c>
      <c r="O14" s="39">
        <v>20</v>
      </c>
      <c r="P14" s="39">
        <v>20</v>
      </c>
      <c r="Q14" s="39">
        <v>20</v>
      </c>
      <c r="R14" s="46" t="s">
        <v>1693</v>
      </c>
      <c r="S14" s="46" t="s">
        <v>1138</v>
      </c>
      <c r="T14" s="39">
        <f t="shared" si="2"/>
        <v>50</v>
      </c>
      <c r="U14" s="39">
        <v>50</v>
      </c>
      <c r="V14" s="39">
        <v>0</v>
      </c>
      <c r="W14" s="46" t="s">
        <v>1572</v>
      </c>
      <c r="X14" s="46" t="s">
        <v>1141</v>
      </c>
      <c r="Y14" s="39">
        <f t="shared" si="3"/>
        <v>45</v>
      </c>
      <c r="Z14" s="39">
        <v>30</v>
      </c>
      <c r="AA14" s="39">
        <v>15</v>
      </c>
      <c r="AB14" s="39">
        <v>0</v>
      </c>
      <c r="AC14" s="46" t="s">
        <v>1144</v>
      </c>
      <c r="AD14" s="46" t="s">
        <v>1145</v>
      </c>
      <c r="AE14" s="39">
        <f t="shared" si="4"/>
        <v>25</v>
      </c>
      <c r="AF14" s="39">
        <v>0</v>
      </c>
      <c r="AG14" s="39">
        <v>25</v>
      </c>
      <c r="AH14" s="46" t="s">
        <v>1152</v>
      </c>
      <c r="AI14" s="46" t="s">
        <v>1153</v>
      </c>
      <c r="AJ14" s="64">
        <f t="shared" si="5"/>
        <v>50</v>
      </c>
      <c r="AK14" s="39">
        <v>0</v>
      </c>
      <c r="AL14" s="39">
        <v>25</v>
      </c>
      <c r="AM14" s="39">
        <v>25</v>
      </c>
      <c r="AN14" s="39">
        <v>0</v>
      </c>
      <c r="AO14" s="46" t="s">
        <v>1155</v>
      </c>
      <c r="AP14" s="46" t="s">
        <v>1156</v>
      </c>
      <c r="AQ14" s="39">
        <f t="shared" si="6"/>
        <v>75</v>
      </c>
      <c r="AR14" s="39">
        <v>50</v>
      </c>
      <c r="AS14" s="102">
        <v>25</v>
      </c>
      <c r="AT14" s="46" t="s">
        <v>1726</v>
      </c>
      <c r="AU14" s="46" t="s">
        <v>1162</v>
      </c>
      <c r="AV14" s="39">
        <f t="shared" si="7"/>
        <v>12.5</v>
      </c>
      <c r="AW14" s="207">
        <v>12.5</v>
      </c>
      <c r="AX14" s="39">
        <v>0</v>
      </c>
      <c r="AY14" s="39">
        <v>0</v>
      </c>
      <c r="AZ14" s="39">
        <v>0</v>
      </c>
      <c r="BA14" s="209" t="s">
        <v>2337</v>
      </c>
      <c r="BB14" s="209" t="s">
        <v>2338</v>
      </c>
      <c r="BC14" s="39">
        <f t="shared" si="8"/>
        <v>50</v>
      </c>
      <c r="BD14" s="39">
        <v>50</v>
      </c>
      <c r="BE14" s="46" t="s">
        <v>1782</v>
      </c>
      <c r="BF14" s="46" t="s">
        <v>1170</v>
      </c>
      <c r="BG14" s="39">
        <f t="shared" si="9"/>
        <v>15</v>
      </c>
      <c r="BH14" s="39">
        <v>15</v>
      </c>
      <c r="BI14" s="39">
        <v>0</v>
      </c>
      <c r="BJ14" s="39">
        <v>0</v>
      </c>
      <c r="BK14" s="46" t="s">
        <v>1175</v>
      </c>
      <c r="BL14" s="46" t="s">
        <v>1176</v>
      </c>
      <c r="BM14" s="39">
        <f t="shared" si="10"/>
        <v>0</v>
      </c>
      <c r="BN14" s="39">
        <v>0</v>
      </c>
      <c r="BO14" s="39">
        <v>0</v>
      </c>
      <c r="BP14" s="39">
        <v>0</v>
      </c>
      <c r="BQ14" s="46" t="s">
        <v>535</v>
      </c>
      <c r="BR14" s="46" t="s">
        <v>108</v>
      </c>
      <c r="BS14" s="39">
        <f t="shared" si="11"/>
        <v>75</v>
      </c>
      <c r="BT14" s="39">
        <v>50</v>
      </c>
      <c r="BU14" s="39">
        <v>25</v>
      </c>
      <c r="BV14" s="46" t="s">
        <v>1183</v>
      </c>
      <c r="BW14" s="46" t="s">
        <v>1184</v>
      </c>
      <c r="BX14" s="39">
        <f t="shared" si="12"/>
        <v>0</v>
      </c>
      <c r="BY14" s="39">
        <v>0</v>
      </c>
      <c r="BZ14" s="39">
        <v>0</v>
      </c>
      <c r="CA14" s="46" t="s">
        <v>1187</v>
      </c>
      <c r="CB14" s="46" t="s">
        <v>1188</v>
      </c>
      <c r="CC14" s="39">
        <f t="shared" si="13"/>
        <v>45</v>
      </c>
      <c r="CD14" s="39">
        <v>15</v>
      </c>
      <c r="CE14" s="39">
        <v>30</v>
      </c>
      <c r="CF14" s="39">
        <v>0</v>
      </c>
      <c r="CG14" s="46" t="s">
        <v>1192</v>
      </c>
      <c r="CH14" s="46" t="s">
        <v>1193</v>
      </c>
      <c r="CI14" s="39">
        <f t="shared" si="14"/>
        <v>12.5</v>
      </c>
      <c r="CJ14" s="207">
        <v>12.5</v>
      </c>
      <c r="CK14" s="39">
        <v>0</v>
      </c>
      <c r="CL14" s="39">
        <v>0</v>
      </c>
      <c r="CM14" s="39">
        <v>0</v>
      </c>
      <c r="CN14" s="209" t="s">
        <v>2468</v>
      </c>
      <c r="CO14" s="209" t="s">
        <v>1184</v>
      </c>
      <c r="CP14" s="39">
        <f t="shared" si="15"/>
        <v>0</v>
      </c>
      <c r="CQ14" s="39">
        <v>0</v>
      </c>
      <c r="CR14" s="39">
        <v>0</v>
      </c>
      <c r="CS14" s="39">
        <v>0</v>
      </c>
      <c r="CT14" s="39">
        <v>0</v>
      </c>
      <c r="CU14" s="46" t="s">
        <v>535</v>
      </c>
      <c r="CV14" s="46" t="s">
        <v>108</v>
      </c>
      <c r="CW14" s="39">
        <f t="shared" si="16"/>
        <v>20</v>
      </c>
      <c r="CX14" s="39">
        <v>20</v>
      </c>
      <c r="CY14" s="39">
        <v>0</v>
      </c>
      <c r="CZ14" s="39">
        <v>0</v>
      </c>
      <c r="DA14" s="39">
        <v>0</v>
      </c>
      <c r="DB14" s="39">
        <v>0</v>
      </c>
      <c r="DC14" s="46" t="s">
        <v>2260</v>
      </c>
      <c r="DD14" s="46" t="s">
        <v>2261</v>
      </c>
      <c r="DE14" s="39">
        <f t="shared" si="17"/>
        <v>20</v>
      </c>
      <c r="DF14" s="39">
        <v>0</v>
      </c>
      <c r="DG14" s="39">
        <v>0</v>
      </c>
      <c r="DH14" s="39">
        <v>0</v>
      </c>
      <c r="DI14" s="39">
        <v>20</v>
      </c>
      <c r="DJ14" s="39">
        <v>0</v>
      </c>
      <c r="DK14" s="46" t="s">
        <v>1797</v>
      </c>
      <c r="DL14" s="46" t="s">
        <v>1202</v>
      </c>
      <c r="DM14" s="39">
        <f t="shared" si="18"/>
        <v>30</v>
      </c>
      <c r="DN14" s="39">
        <v>0</v>
      </c>
      <c r="DO14" s="39">
        <v>0</v>
      </c>
      <c r="DP14" s="39">
        <v>0</v>
      </c>
      <c r="DQ14" s="39">
        <v>10</v>
      </c>
      <c r="DR14" s="39">
        <v>20</v>
      </c>
      <c r="DS14" s="46" t="s">
        <v>1812</v>
      </c>
      <c r="DT14" s="46" t="s">
        <v>1203</v>
      </c>
      <c r="DU14" s="39">
        <f t="shared" si="19"/>
        <v>75</v>
      </c>
      <c r="DV14" s="207">
        <v>12.5</v>
      </c>
      <c r="DW14" s="39">
        <v>25</v>
      </c>
      <c r="DX14" s="39">
        <v>25</v>
      </c>
      <c r="DY14" s="39">
        <v>12.5</v>
      </c>
      <c r="DZ14" s="209" t="s">
        <v>2747</v>
      </c>
      <c r="EA14" s="46" t="s">
        <v>1205</v>
      </c>
      <c r="EB14" s="39">
        <v>1</v>
      </c>
      <c r="EC14" s="64">
        <f>ED14+EI14+EJ14+EK14</f>
        <v>0</v>
      </c>
      <c r="ED14" s="39">
        <v>0</v>
      </c>
      <c r="EE14" s="39" t="s">
        <v>108</v>
      </c>
      <c r="EF14" s="46" t="s">
        <v>1634</v>
      </c>
      <c r="EG14" s="46" t="s">
        <v>1615</v>
      </c>
      <c r="EH14" s="106" t="s">
        <v>585</v>
      </c>
      <c r="EI14" s="39">
        <v>0</v>
      </c>
      <c r="EJ14" s="39">
        <v>0</v>
      </c>
      <c r="EK14" s="39">
        <v>0</v>
      </c>
      <c r="EL14" s="268" t="s">
        <v>535</v>
      </c>
      <c r="EM14" s="46" t="s">
        <v>108</v>
      </c>
      <c r="EN14" s="39" t="s">
        <v>108</v>
      </c>
      <c r="EO14" s="39" t="s">
        <v>108</v>
      </c>
      <c r="EP14" s="39" t="s">
        <v>108</v>
      </c>
      <c r="EQ14" s="39" t="s">
        <v>108</v>
      </c>
      <c r="ER14" s="39" t="s">
        <v>108</v>
      </c>
      <c r="ES14" s="39" t="s">
        <v>108</v>
      </c>
      <c r="ET14" s="39" t="s">
        <v>108</v>
      </c>
      <c r="EU14" s="39" t="s">
        <v>108</v>
      </c>
      <c r="EV14" s="39" t="s">
        <v>108</v>
      </c>
      <c r="EW14" s="39" t="s">
        <v>108</v>
      </c>
      <c r="EX14" s="39" t="s">
        <v>108</v>
      </c>
      <c r="EY14" s="39" t="s">
        <v>108</v>
      </c>
    </row>
    <row r="15" spans="1:155" s="100" customFormat="1">
      <c r="A15" s="263" t="s">
        <v>142</v>
      </c>
      <c r="B15" s="62">
        <v>38.280680000000004</v>
      </c>
      <c r="C15" s="36" t="s">
        <v>68</v>
      </c>
      <c r="D15" s="101" t="s">
        <v>214</v>
      </c>
      <c r="E15" s="63">
        <v>2016</v>
      </c>
      <c r="F15" s="58" t="s">
        <v>52</v>
      </c>
      <c r="G15" s="36"/>
      <c r="H15" s="39">
        <f t="shared" si="0"/>
        <v>100</v>
      </c>
      <c r="I15" s="39">
        <v>100</v>
      </c>
      <c r="J15" s="36" t="s">
        <v>1266</v>
      </c>
      <c r="K15" s="36" t="s">
        <v>1267</v>
      </c>
      <c r="L15" s="39">
        <f t="shared" si="1"/>
        <v>90</v>
      </c>
      <c r="M15" s="39">
        <v>10</v>
      </c>
      <c r="N15" s="39">
        <v>20</v>
      </c>
      <c r="O15" s="39">
        <v>20</v>
      </c>
      <c r="P15" s="39">
        <v>20</v>
      </c>
      <c r="Q15" s="39">
        <v>20</v>
      </c>
      <c r="R15" s="208" t="s">
        <v>2296</v>
      </c>
      <c r="S15" s="36" t="s">
        <v>2191</v>
      </c>
      <c r="T15" s="39">
        <f t="shared" si="2"/>
        <v>50</v>
      </c>
      <c r="U15" s="39">
        <v>50</v>
      </c>
      <c r="V15" s="39">
        <v>0</v>
      </c>
      <c r="W15" s="36" t="s">
        <v>1569</v>
      </c>
      <c r="X15" s="36" t="s">
        <v>1278</v>
      </c>
      <c r="Y15" s="39">
        <f t="shared" si="3"/>
        <v>45</v>
      </c>
      <c r="Z15" s="39">
        <v>30</v>
      </c>
      <c r="AA15" s="39">
        <v>15</v>
      </c>
      <c r="AB15" s="39">
        <v>0</v>
      </c>
      <c r="AC15" s="36" t="s">
        <v>2198</v>
      </c>
      <c r="AD15" s="36" t="s">
        <v>2199</v>
      </c>
      <c r="AE15" s="39">
        <f t="shared" si="4"/>
        <v>50</v>
      </c>
      <c r="AF15" s="39">
        <v>0</v>
      </c>
      <c r="AG15" s="39">
        <v>50</v>
      </c>
      <c r="AH15" s="36" t="s">
        <v>1702</v>
      </c>
      <c r="AI15" s="36" t="s">
        <v>1288</v>
      </c>
      <c r="AJ15" s="64">
        <f t="shared" si="5"/>
        <v>0</v>
      </c>
      <c r="AK15" s="39">
        <v>0</v>
      </c>
      <c r="AL15" s="39">
        <v>0</v>
      </c>
      <c r="AM15" s="39">
        <v>0</v>
      </c>
      <c r="AN15" s="39">
        <v>0</v>
      </c>
      <c r="AO15" s="36" t="s">
        <v>1293</v>
      </c>
      <c r="AP15" s="36" t="s">
        <v>1294</v>
      </c>
      <c r="AQ15" s="39">
        <f t="shared" si="6"/>
        <v>25</v>
      </c>
      <c r="AR15" s="102">
        <v>0</v>
      </c>
      <c r="AS15" s="39">
        <v>25</v>
      </c>
      <c r="AT15" s="36" t="s">
        <v>1717</v>
      </c>
      <c r="AU15" s="36" t="s">
        <v>1300</v>
      </c>
      <c r="AV15" s="39">
        <f t="shared" si="7"/>
        <v>0</v>
      </c>
      <c r="AW15" s="201">
        <v>0</v>
      </c>
      <c r="AX15" s="207">
        <v>0</v>
      </c>
      <c r="AY15" s="39">
        <v>0</v>
      </c>
      <c r="AZ15" s="39">
        <v>0</v>
      </c>
      <c r="BA15" s="208" t="s">
        <v>2697</v>
      </c>
      <c r="BB15" s="36" t="s">
        <v>2218</v>
      </c>
      <c r="BC15" s="39">
        <f t="shared" si="8"/>
        <v>50</v>
      </c>
      <c r="BD15" s="39">
        <v>50</v>
      </c>
      <c r="BE15" s="36" t="s">
        <v>1306</v>
      </c>
      <c r="BF15" s="36" t="s">
        <v>1307</v>
      </c>
      <c r="BG15" s="39">
        <f t="shared" si="9"/>
        <v>0</v>
      </c>
      <c r="BH15" s="39">
        <v>0</v>
      </c>
      <c r="BI15" s="39">
        <v>0</v>
      </c>
      <c r="BJ15" s="39">
        <v>0</v>
      </c>
      <c r="BK15" s="36" t="s">
        <v>535</v>
      </c>
      <c r="BL15" s="36" t="s">
        <v>108</v>
      </c>
      <c r="BM15" s="39">
        <f t="shared" si="10"/>
        <v>0</v>
      </c>
      <c r="BN15" s="39">
        <v>0</v>
      </c>
      <c r="BO15" s="39">
        <v>0</v>
      </c>
      <c r="BP15" s="39">
        <v>0</v>
      </c>
      <c r="BQ15" s="36" t="s">
        <v>535</v>
      </c>
      <c r="BR15" s="36" t="s">
        <v>108</v>
      </c>
      <c r="BS15" s="39">
        <f t="shared" si="11"/>
        <v>75</v>
      </c>
      <c r="BT15" s="39">
        <v>50</v>
      </c>
      <c r="BU15" s="39">
        <v>25</v>
      </c>
      <c r="BV15" s="36" t="s">
        <v>1320</v>
      </c>
      <c r="BW15" s="36" t="s">
        <v>1267</v>
      </c>
      <c r="BX15" s="39">
        <f t="shared" si="12"/>
        <v>0</v>
      </c>
      <c r="BY15" s="39">
        <v>0</v>
      </c>
      <c r="BZ15" s="102">
        <v>0</v>
      </c>
      <c r="CA15" s="36" t="s">
        <v>1754</v>
      </c>
      <c r="CB15" s="36" t="s">
        <v>1325</v>
      </c>
      <c r="CC15" s="39">
        <f t="shared" si="13"/>
        <v>30</v>
      </c>
      <c r="CD15" s="39">
        <v>15</v>
      </c>
      <c r="CE15" s="39">
        <v>15</v>
      </c>
      <c r="CF15" s="39">
        <v>0</v>
      </c>
      <c r="CG15" s="36" t="s">
        <v>1759</v>
      </c>
      <c r="CH15" s="36" t="s">
        <v>1329</v>
      </c>
      <c r="CI15" s="39">
        <f t="shared" si="14"/>
        <v>12.5</v>
      </c>
      <c r="CJ15" s="207">
        <v>12.5</v>
      </c>
      <c r="CK15" s="39">
        <v>0</v>
      </c>
      <c r="CL15" s="39">
        <v>0</v>
      </c>
      <c r="CM15" s="39">
        <v>0</v>
      </c>
      <c r="CN15" s="208" t="s">
        <v>2468</v>
      </c>
      <c r="CO15" s="208" t="s">
        <v>1267</v>
      </c>
      <c r="CP15" s="39">
        <f t="shared" si="15"/>
        <v>0</v>
      </c>
      <c r="CQ15" s="39">
        <v>0</v>
      </c>
      <c r="CR15" s="39">
        <v>0</v>
      </c>
      <c r="CS15" s="39">
        <v>0</v>
      </c>
      <c r="CT15" s="39">
        <v>0</v>
      </c>
      <c r="CU15" s="36" t="s">
        <v>535</v>
      </c>
      <c r="CV15" s="36" t="s">
        <v>108</v>
      </c>
      <c r="CW15" s="39">
        <f t="shared" si="16"/>
        <v>10</v>
      </c>
      <c r="CX15" s="39">
        <v>10</v>
      </c>
      <c r="CY15" s="39">
        <v>0</v>
      </c>
      <c r="CZ15" s="39">
        <v>0</v>
      </c>
      <c r="DA15" s="39">
        <v>0</v>
      </c>
      <c r="DB15" s="39">
        <v>0</v>
      </c>
      <c r="DC15" s="36" t="s">
        <v>1624</v>
      </c>
      <c r="DD15" s="36" t="s">
        <v>1599</v>
      </c>
      <c r="DE15" s="39">
        <f t="shared" si="17"/>
        <v>70</v>
      </c>
      <c r="DF15" s="39">
        <v>20</v>
      </c>
      <c r="DG15" s="39">
        <v>20</v>
      </c>
      <c r="DH15" s="39">
        <v>10</v>
      </c>
      <c r="DI15" s="39">
        <v>20</v>
      </c>
      <c r="DJ15" s="39">
        <v>0</v>
      </c>
      <c r="DK15" s="36" t="s">
        <v>1337</v>
      </c>
      <c r="DL15" s="36" t="s">
        <v>1789</v>
      </c>
      <c r="DM15" s="39">
        <f t="shared" si="18"/>
        <v>20</v>
      </c>
      <c r="DN15" s="39">
        <v>0</v>
      </c>
      <c r="DO15" s="39">
        <v>0</v>
      </c>
      <c r="DP15" s="39">
        <v>0</v>
      </c>
      <c r="DQ15" s="39">
        <v>10</v>
      </c>
      <c r="DR15" s="39">
        <v>10</v>
      </c>
      <c r="DS15" s="36" t="s">
        <v>1804</v>
      </c>
      <c r="DT15" s="36" t="s">
        <v>1338</v>
      </c>
      <c r="DU15" s="64">
        <f t="shared" si="19"/>
        <v>25</v>
      </c>
      <c r="DV15" s="39">
        <v>25</v>
      </c>
      <c r="DW15" s="39">
        <v>0</v>
      </c>
      <c r="DX15" s="39">
        <v>0</v>
      </c>
      <c r="DY15" s="39">
        <v>0</v>
      </c>
      <c r="DZ15" s="36" t="s">
        <v>1340</v>
      </c>
      <c r="EA15" s="36" t="s">
        <v>1341</v>
      </c>
      <c r="EB15" s="39">
        <v>1</v>
      </c>
      <c r="EC15" s="39">
        <f t="shared" ref="EC15:EC53" si="20">SUM(ED15:EK15)</f>
        <v>0</v>
      </c>
      <c r="ED15" s="39">
        <v>0</v>
      </c>
      <c r="EE15" s="39" t="s">
        <v>108</v>
      </c>
      <c r="EF15" s="46" t="s">
        <v>1345</v>
      </c>
      <c r="EG15" s="46" t="s">
        <v>108</v>
      </c>
      <c r="EH15" s="257" t="s">
        <v>576</v>
      </c>
      <c r="EI15" s="39">
        <v>0</v>
      </c>
      <c r="EJ15" s="39">
        <v>0</v>
      </c>
      <c r="EK15" s="39">
        <v>0</v>
      </c>
      <c r="EL15" s="36" t="s">
        <v>1561</v>
      </c>
      <c r="EM15" s="46" t="s">
        <v>2269</v>
      </c>
      <c r="EN15" s="39" t="s">
        <v>108</v>
      </c>
      <c r="EO15" s="39" t="s">
        <v>108</v>
      </c>
      <c r="EP15" s="39" t="s">
        <v>108</v>
      </c>
      <c r="EQ15" s="39" t="s">
        <v>108</v>
      </c>
      <c r="ER15" s="39" t="s">
        <v>108</v>
      </c>
      <c r="ES15" s="39" t="s">
        <v>108</v>
      </c>
      <c r="ET15" s="39" t="s">
        <v>108</v>
      </c>
      <c r="EU15" s="39" t="s">
        <v>108</v>
      </c>
      <c r="EV15" s="39" t="s">
        <v>108</v>
      </c>
      <c r="EW15" s="39" t="s">
        <v>108</v>
      </c>
      <c r="EX15" s="39" t="s">
        <v>108</v>
      </c>
      <c r="EY15" s="39" t="s">
        <v>108</v>
      </c>
    </row>
    <row r="16" spans="1:155" s="100" customFormat="1">
      <c r="A16" s="263" t="s">
        <v>109</v>
      </c>
      <c r="B16" s="62">
        <v>805.48924</v>
      </c>
      <c r="C16" s="36" t="s">
        <v>66</v>
      </c>
      <c r="D16" s="36" t="s">
        <v>253</v>
      </c>
      <c r="E16" s="63">
        <v>2018</v>
      </c>
      <c r="F16" s="58" t="s">
        <v>52</v>
      </c>
      <c r="G16" s="36"/>
      <c r="H16" s="39">
        <f t="shared" si="0"/>
        <v>100</v>
      </c>
      <c r="I16" s="39">
        <v>100</v>
      </c>
      <c r="J16" s="36" t="s">
        <v>1931</v>
      </c>
      <c r="K16" s="36" t="s">
        <v>2279</v>
      </c>
      <c r="L16" s="39">
        <f t="shared" si="1"/>
        <v>80</v>
      </c>
      <c r="M16" s="39">
        <v>10</v>
      </c>
      <c r="N16" s="39">
        <v>20</v>
      </c>
      <c r="O16" s="39">
        <v>10</v>
      </c>
      <c r="P16" s="39">
        <v>20</v>
      </c>
      <c r="Q16" s="39">
        <v>20</v>
      </c>
      <c r="R16" s="208" t="s">
        <v>2411</v>
      </c>
      <c r="S16" s="36" t="s">
        <v>2736</v>
      </c>
      <c r="T16" s="39">
        <f t="shared" si="2"/>
        <v>50</v>
      </c>
      <c r="U16" s="39">
        <v>50</v>
      </c>
      <c r="V16" s="39">
        <v>0</v>
      </c>
      <c r="W16" s="36" t="s">
        <v>1936</v>
      </c>
      <c r="X16" s="36" t="s">
        <v>1935</v>
      </c>
      <c r="Y16" s="39">
        <f t="shared" si="3"/>
        <v>30</v>
      </c>
      <c r="Z16" s="39">
        <v>15</v>
      </c>
      <c r="AA16" s="39">
        <v>15</v>
      </c>
      <c r="AB16" s="39">
        <v>0</v>
      </c>
      <c r="AC16" s="278" t="s">
        <v>2753</v>
      </c>
      <c r="AD16" s="278" t="s">
        <v>2754</v>
      </c>
      <c r="AE16" s="39">
        <f t="shared" si="4"/>
        <v>50</v>
      </c>
      <c r="AF16" s="39">
        <v>0</v>
      </c>
      <c r="AG16" s="39">
        <v>50</v>
      </c>
      <c r="AH16" s="278" t="s">
        <v>2755</v>
      </c>
      <c r="AI16" s="36" t="s">
        <v>1934</v>
      </c>
      <c r="AJ16" s="64">
        <f t="shared" si="5"/>
        <v>100</v>
      </c>
      <c r="AK16" s="39">
        <v>25</v>
      </c>
      <c r="AL16" s="39">
        <v>25</v>
      </c>
      <c r="AM16" s="39">
        <v>25</v>
      </c>
      <c r="AN16" s="39">
        <v>25</v>
      </c>
      <c r="AO16" s="103" t="s">
        <v>1861</v>
      </c>
      <c r="AP16" s="208" t="s">
        <v>2327</v>
      </c>
      <c r="AQ16" s="39">
        <f t="shared" si="6"/>
        <v>75</v>
      </c>
      <c r="AR16" s="39">
        <v>50</v>
      </c>
      <c r="AS16" s="39">
        <v>25</v>
      </c>
      <c r="AT16" s="36" t="s">
        <v>1929</v>
      </c>
      <c r="AU16" s="36" t="s">
        <v>1930</v>
      </c>
      <c r="AV16" s="39">
        <f t="shared" si="7"/>
        <v>0</v>
      </c>
      <c r="AW16" s="201">
        <v>0</v>
      </c>
      <c r="AX16" s="39">
        <v>0</v>
      </c>
      <c r="AY16" s="39">
        <v>0</v>
      </c>
      <c r="AZ16" s="39">
        <v>0</v>
      </c>
      <c r="BA16" s="208" t="s">
        <v>2696</v>
      </c>
      <c r="BB16" s="208" t="s">
        <v>2334</v>
      </c>
      <c r="BC16" s="39">
        <f t="shared" si="8"/>
        <v>50</v>
      </c>
      <c r="BD16" s="39">
        <v>50</v>
      </c>
      <c r="BE16" s="36" t="s">
        <v>1766</v>
      </c>
      <c r="BF16" s="36" t="s">
        <v>1244</v>
      </c>
      <c r="BG16" s="39">
        <f t="shared" si="9"/>
        <v>15</v>
      </c>
      <c r="BH16" s="39">
        <v>15</v>
      </c>
      <c r="BI16" s="39">
        <v>0</v>
      </c>
      <c r="BJ16" s="39">
        <v>0</v>
      </c>
      <c r="BK16" s="36" t="s">
        <v>1732</v>
      </c>
      <c r="BL16" s="36" t="s">
        <v>878</v>
      </c>
      <c r="BM16" s="39">
        <f t="shared" si="10"/>
        <v>15</v>
      </c>
      <c r="BN16" s="39">
        <v>0</v>
      </c>
      <c r="BO16" s="39">
        <v>15</v>
      </c>
      <c r="BP16" s="39">
        <v>0</v>
      </c>
      <c r="BQ16" s="36" t="s">
        <v>1245</v>
      </c>
      <c r="BR16" s="36" t="s">
        <v>1246</v>
      </c>
      <c r="BS16" s="39">
        <f t="shared" si="11"/>
        <v>75</v>
      </c>
      <c r="BT16" s="39">
        <v>50</v>
      </c>
      <c r="BU16" s="39">
        <v>25</v>
      </c>
      <c r="BV16" s="208" t="s">
        <v>2441</v>
      </c>
      <c r="BW16" s="36" t="s">
        <v>1860</v>
      </c>
      <c r="BX16" s="39">
        <f t="shared" si="12"/>
        <v>25</v>
      </c>
      <c r="BY16" s="39">
        <v>25</v>
      </c>
      <c r="BZ16" s="39">
        <v>0</v>
      </c>
      <c r="CA16" s="208" t="s">
        <v>2448</v>
      </c>
      <c r="CB16" s="36" t="s">
        <v>1247</v>
      </c>
      <c r="CC16" s="39">
        <f t="shared" si="13"/>
        <v>30</v>
      </c>
      <c r="CD16" s="39">
        <v>15</v>
      </c>
      <c r="CE16" s="39">
        <v>15</v>
      </c>
      <c r="CF16" s="39">
        <v>0</v>
      </c>
      <c r="CG16" s="208" t="s">
        <v>2451</v>
      </c>
      <c r="CH16" s="36" t="s">
        <v>1928</v>
      </c>
      <c r="CI16" s="39">
        <f t="shared" si="14"/>
        <v>25</v>
      </c>
      <c r="CJ16" s="39">
        <v>25</v>
      </c>
      <c r="CK16" s="39">
        <v>0</v>
      </c>
      <c r="CL16" s="39">
        <v>0</v>
      </c>
      <c r="CM16" s="39">
        <v>0</v>
      </c>
      <c r="CN16" s="36" t="s">
        <v>1248</v>
      </c>
      <c r="CO16" s="36" t="s">
        <v>1249</v>
      </c>
      <c r="CP16" s="39">
        <f t="shared" si="15"/>
        <v>0</v>
      </c>
      <c r="CQ16" s="39">
        <v>0</v>
      </c>
      <c r="CR16" s="39">
        <v>0</v>
      </c>
      <c r="CS16" s="39">
        <v>0</v>
      </c>
      <c r="CT16" s="39">
        <v>0</v>
      </c>
      <c r="CU16" s="36" t="s">
        <v>535</v>
      </c>
      <c r="CV16" s="36" t="s">
        <v>108</v>
      </c>
      <c r="CW16" s="39">
        <f t="shared" si="16"/>
        <v>10</v>
      </c>
      <c r="CX16" s="39">
        <v>10</v>
      </c>
      <c r="CY16" s="39">
        <v>0</v>
      </c>
      <c r="CZ16" s="39">
        <v>0</v>
      </c>
      <c r="DA16" s="39">
        <v>0</v>
      </c>
      <c r="DB16" s="39">
        <v>0</v>
      </c>
      <c r="DC16" s="36" t="s">
        <v>1625</v>
      </c>
      <c r="DD16" s="36" t="s">
        <v>1250</v>
      </c>
      <c r="DE16" s="39">
        <f t="shared" si="17"/>
        <v>70</v>
      </c>
      <c r="DF16" s="39">
        <v>20</v>
      </c>
      <c r="DG16" s="39">
        <v>20</v>
      </c>
      <c r="DH16" s="39">
        <v>10</v>
      </c>
      <c r="DI16" s="39">
        <v>20</v>
      </c>
      <c r="DJ16" s="39">
        <v>0</v>
      </c>
      <c r="DK16" s="36" t="s">
        <v>1785</v>
      </c>
      <c r="DL16" s="36" t="s">
        <v>1251</v>
      </c>
      <c r="DM16" s="39">
        <f t="shared" si="18"/>
        <v>10</v>
      </c>
      <c r="DN16" s="39">
        <v>0</v>
      </c>
      <c r="DO16" s="39">
        <v>0</v>
      </c>
      <c r="DP16" s="39">
        <v>0</v>
      </c>
      <c r="DQ16" s="39">
        <v>10</v>
      </c>
      <c r="DR16" s="39">
        <v>0</v>
      </c>
      <c r="DS16" s="36" t="s">
        <v>1801</v>
      </c>
      <c r="DT16" s="36" t="s">
        <v>1252</v>
      </c>
      <c r="DU16" s="64">
        <f t="shared" si="19"/>
        <v>87.5</v>
      </c>
      <c r="DV16" s="39">
        <v>25</v>
      </c>
      <c r="DW16" s="39">
        <v>25</v>
      </c>
      <c r="DX16" s="39">
        <v>25</v>
      </c>
      <c r="DY16" s="207">
        <v>12.5</v>
      </c>
      <c r="DZ16" s="208" t="s">
        <v>2737</v>
      </c>
      <c r="EA16" s="208" t="s">
        <v>2653</v>
      </c>
      <c r="EB16" s="39">
        <v>1</v>
      </c>
      <c r="EC16" s="39">
        <f t="shared" si="20"/>
        <v>0</v>
      </c>
      <c r="ED16" s="39">
        <v>0</v>
      </c>
      <c r="EE16" s="39" t="s">
        <v>108</v>
      </c>
      <c r="EF16" s="46" t="s">
        <v>1560</v>
      </c>
      <c r="EG16" s="46" t="s">
        <v>108</v>
      </c>
      <c r="EH16" s="46" t="s">
        <v>568</v>
      </c>
      <c r="EI16" s="39">
        <v>0</v>
      </c>
      <c r="EJ16" s="39">
        <v>0</v>
      </c>
      <c r="EK16" s="39">
        <v>0</v>
      </c>
      <c r="EL16" s="36" t="s">
        <v>1644</v>
      </c>
      <c r="EM16" s="46" t="s">
        <v>900</v>
      </c>
      <c r="EN16" s="39" t="s">
        <v>108</v>
      </c>
      <c r="EO16" s="39" t="s">
        <v>108</v>
      </c>
      <c r="EP16" s="39" t="s">
        <v>108</v>
      </c>
      <c r="EQ16" s="39" t="s">
        <v>108</v>
      </c>
      <c r="ER16" s="39" t="s">
        <v>108</v>
      </c>
      <c r="ES16" s="39" t="s">
        <v>108</v>
      </c>
      <c r="ET16" s="39" t="s">
        <v>108</v>
      </c>
      <c r="EU16" s="39" t="s">
        <v>108</v>
      </c>
      <c r="EV16" s="39" t="s">
        <v>108</v>
      </c>
      <c r="EW16" s="39" t="s">
        <v>108</v>
      </c>
      <c r="EX16" s="39" t="s">
        <v>108</v>
      </c>
      <c r="EY16" s="39" t="s">
        <v>108</v>
      </c>
    </row>
    <row r="17" spans="1:155" s="100" customFormat="1">
      <c r="A17" s="263" t="s">
        <v>150</v>
      </c>
      <c r="B17" s="62">
        <v>107.82302</v>
      </c>
      <c r="C17" s="36" t="s">
        <v>66</v>
      </c>
      <c r="D17" s="101" t="s">
        <v>247</v>
      </c>
      <c r="E17" s="66">
        <v>2016</v>
      </c>
      <c r="F17" s="58" t="s">
        <v>52</v>
      </c>
      <c r="G17" s="105" t="s">
        <v>1844</v>
      </c>
      <c r="H17" s="39">
        <f t="shared" si="0"/>
        <v>100</v>
      </c>
      <c r="I17" s="39">
        <v>100</v>
      </c>
      <c r="J17" s="36" t="s">
        <v>1685</v>
      </c>
      <c r="K17" s="36" t="s">
        <v>1271</v>
      </c>
      <c r="L17" s="39">
        <f t="shared" si="1"/>
        <v>90</v>
      </c>
      <c r="M17" s="39">
        <v>10</v>
      </c>
      <c r="N17" s="39">
        <v>20</v>
      </c>
      <c r="O17" s="39">
        <v>20</v>
      </c>
      <c r="P17" s="39">
        <v>20</v>
      </c>
      <c r="Q17" s="39">
        <v>20</v>
      </c>
      <c r="R17" s="36" t="s">
        <v>1276</v>
      </c>
      <c r="S17" s="36" t="s">
        <v>1277</v>
      </c>
      <c r="T17" s="39">
        <f t="shared" si="2"/>
        <v>50</v>
      </c>
      <c r="U17" s="39">
        <v>50</v>
      </c>
      <c r="V17" s="39">
        <v>0</v>
      </c>
      <c r="W17" s="36" t="s">
        <v>1281</v>
      </c>
      <c r="X17" s="36" t="s">
        <v>1282</v>
      </c>
      <c r="Y17" s="39">
        <f t="shared" si="3"/>
        <v>45</v>
      </c>
      <c r="Z17" s="39">
        <v>30</v>
      </c>
      <c r="AA17" s="39">
        <v>15</v>
      </c>
      <c r="AB17" s="39">
        <v>0</v>
      </c>
      <c r="AC17" s="36" t="s">
        <v>1286</v>
      </c>
      <c r="AD17" s="220" t="s">
        <v>1287</v>
      </c>
      <c r="AE17" s="39">
        <f t="shared" si="4"/>
        <v>25</v>
      </c>
      <c r="AF17" s="39">
        <v>0</v>
      </c>
      <c r="AG17" s="39">
        <v>25</v>
      </c>
      <c r="AH17" s="36" t="s">
        <v>1291</v>
      </c>
      <c r="AI17" s="36" t="s">
        <v>1292</v>
      </c>
      <c r="AJ17" s="64">
        <f t="shared" si="5"/>
        <v>37.5</v>
      </c>
      <c r="AK17" s="39">
        <v>0</v>
      </c>
      <c r="AL17" s="39">
        <v>25</v>
      </c>
      <c r="AM17" s="39">
        <v>12.5</v>
      </c>
      <c r="AN17" s="39">
        <v>0</v>
      </c>
      <c r="AO17" s="36" t="s">
        <v>1298</v>
      </c>
      <c r="AP17" s="36" t="s">
        <v>1299</v>
      </c>
      <c r="AQ17" s="39">
        <f t="shared" si="6"/>
        <v>75</v>
      </c>
      <c r="AR17" s="39">
        <v>50</v>
      </c>
      <c r="AS17" s="39">
        <v>25</v>
      </c>
      <c r="AT17" s="36" t="s">
        <v>1303</v>
      </c>
      <c r="AU17" s="220" t="s">
        <v>1304</v>
      </c>
      <c r="AV17" s="39">
        <f t="shared" si="7"/>
        <v>25</v>
      </c>
      <c r="AW17" s="207">
        <v>12.5</v>
      </c>
      <c r="AX17" s="39">
        <v>0</v>
      </c>
      <c r="AY17" s="39">
        <v>12.5</v>
      </c>
      <c r="AZ17" s="39">
        <v>0</v>
      </c>
      <c r="BA17" s="208" t="s">
        <v>2682</v>
      </c>
      <c r="BB17" s="208" t="s">
        <v>2428</v>
      </c>
      <c r="BC17" s="39">
        <f t="shared" si="8"/>
        <v>0</v>
      </c>
      <c r="BD17" s="39">
        <v>0</v>
      </c>
      <c r="BE17" s="36" t="s">
        <v>1311</v>
      </c>
      <c r="BF17" s="36" t="s">
        <v>1312</v>
      </c>
      <c r="BG17" s="39">
        <f t="shared" si="9"/>
        <v>15</v>
      </c>
      <c r="BH17" s="39">
        <v>15</v>
      </c>
      <c r="BI17" s="39">
        <v>0</v>
      </c>
      <c r="BJ17" s="39">
        <v>0</v>
      </c>
      <c r="BK17" s="36" t="s">
        <v>1316</v>
      </c>
      <c r="BL17" s="36" t="s">
        <v>1317</v>
      </c>
      <c r="BM17" s="39">
        <f t="shared" si="10"/>
        <v>0</v>
      </c>
      <c r="BN17" s="39">
        <v>0</v>
      </c>
      <c r="BO17" s="39">
        <v>0</v>
      </c>
      <c r="BP17" s="39">
        <v>0</v>
      </c>
      <c r="BQ17" s="36" t="s">
        <v>535</v>
      </c>
      <c r="BR17" s="36" t="s">
        <v>108</v>
      </c>
      <c r="BS17" s="39">
        <f t="shared" si="11"/>
        <v>75</v>
      </c>
      <c r="BT17" s="39">
        <v>50</v>
      </c>
      <c r="BU17" s="39">
        <v>25</v>
      </c>
      <c r="BV17" s="36" t="s">
        <v>1323</v>
      </c>
      <c r="BW17" s="36" t="s">
        <v>1324</v>
      </c>
      <c r="BX17" s="39">
        <f t="shared" si="12"/>
        <v>0</v>
      </c>
      <c r="BY17" s="39">
        <v>0</v>
      </c>
      <c r="BZ17" s="39">
        <v>0</v>
      </c>
      <c r="CA17" s="36" t="s">
        <v>1327</v>
      </c>
      <c r="CB17" s="36" t="s">
        <v>1328</v>
      </c>
      <c r="CC17" s="39">
        <f t="shared" si="13"/>
        <v>30</v>
      </c>
      <c r="CD17" s="39">
        <v>15</v>
      </c>
      <c r="CE17" s="39">
        <v>15</v>
      </c>
      <c r="CF17" s="39">
        <v>0</v>
      </c>
      <c r="CG17" s="36" t="s">
        <v>1332</v>
      </c>
      <c r="CH17" s="36" t="s">
        <v>1324</v>
      </c>
      <c r="CI17" s="39">
        <f t="shared" si="14"/>
        <v>12.5</v>
      </c>
      <c r="CJ17" s="207">
        <v>12.5</v>
      </c>
      <c r="CK17" s="39">
        <v>0</v>
      </c>
      <c r="CL17" s="39">
        <v>0</v>
      </c>
      <c r="CM17" s="39">
        <v>0</v>
      </c>
      <c r="CN17" s="208" t="s">
        <v>2458</v>
      </c>
      <c r="CO17" s="208" t="s">
        <v>1324</v>
      </c>
      <c r="CP17" s="39">
        <f t="shared" si="15"/>
        <v>0</v>
      </c>
      <c r="CQ17" s="39">
        <v>0</v>
      </c>
      <c r="CR17" s="39">
        <v>0</v>
      </c>
      <c r="CS17" s="39">
        <v>0</v>
      </c>
      <c r="CT17" s="39">
        <v>0</v>
      </c>
      <c r="CU17" s="36" t="s">
        <v>535</v>
      </c>
      <c r="CV17" s="36" t="s">
        <v>108</v>
      </c>
      <c r="CW17" s="39">
        <f t="shared" si="16"/>
        <v>20</v>
      </c>
      <c r="CX17" s="207">
        <v>20</v>
      </c>
      <c r="CY17" s="206">
        <v>0</v>
      </c>
      <c r="CZ17" s="39">
        <v>0</v>
      </c>
      <c r="DA17" s="39">
        <v>0</v>
      </c>
      <c r="DB17" s="39">
        <v>0</v>
      </c>
      <c r="DC17" s="208" t="s">
        <v>2543</v>
      </c>
      <c r="DD17" s="36" t="s">
        <v>1336</v>
      </c>
      <c r="DE17" s="39">
        <f t="shared" si="17"/>
        <v>0</v>
      </c>
      <c r="DF17" s="39">
        <v>0</v>
      </c>
      <c r="DG17" s="39">
        <v>0</v>
      </c>
      <c r="DH17" s="39">
        <v>0</v>
      </c>
      <c r="DI17" s="39">
        <v>0</v>
      </c>
      <c r="DJ17" s="39">
        <v>0</v>
      </c>
      <c r="DK17" s="208" t="s">
        <v>2612</v>
      </c>
      <c r="DL17" s="36" t="s">
        <v>1798</v>
      </c>
      <c r="DM17" s="39">
        <f t="shared" si="18"/>
        <v>0</v>
      </c>
      <c r="DN17" s="39">
        <v>0</v>
      </c>
      <c r="DO17" s="39">
        <v>0</v>
      </c>
      <c r="DP17" s="39">
        <v>0</v>
      </c>
      <c r="DQ17" s="39">
        <v>0</v>
      </c>
      <c r="DR17" s="39">
        <v>0</v>
      </c>
      <c r="DS17" s="208" t="s">
        <v>2648</v>
      </c>
      <c r="DT17" s="208" t="s">
        <v>2649</v>
      </c>
      <c r="DU17" s="64">
        <f t="shared" si="19"/>
        <v>75</v>
      </c>
      <c r="DV17" s="39">
        <v>25</v>
      </c>
      <c r="DW17" s="39">
        <v>25</v>
      </c>
      <c r="DX17" s="39">
        <v>25</v>
      </c>
      <c r="DY17" s="201">
        <v>0</v>
      </c>
      <c r="DZ17" s="36" t="s">
        <v>1826</v>
      </c>
      <c r="EA17" s="36" t="s">
        <v>1344</v>
      </c>
      <c r="EB17" s="39">
        <v>1</v>
      </c>
      <c r="EC17" s="39">
        <f t="shared" si="20"/>
        <v>0</v>
      </c>
      <c r="ED17" s="39">
        <v>0</v>
      </c>
      <c r="EE17" s="39" t="s">
        <v>108</v>
      </c>
      <c r="EF17" s="46" t="s">
        <v>1349</v>
      </c>
      <c r="EG17" s="46" t="s">
        <v>1350</v>
      </c>
      <c r="EH17" s="257" t="s">
        <v>586</v>
      </c>
      <c r="EI17" s="39">
        <v>0</v>
      </c>
      <c r="EJ17" s="39">
        <v>0</v>
      </c>
      <c r="EK17" s="39">
        <v>0</v>
      </c>
      <c r="EL17" s="36" t="s">
        <v>1645</v>
      </c>
      <c r="EM17" s="46" t="s">
        <v>1646</v>
      </c>
      <c r="EN17" s="39" t="s">
        <v>108</v>
      </c>
      <c r="EO17" s="39" t="s">
        <v>108</v>
      </c>
      <c r="EP17" s="39" t="s">
        <v>108</v>
      </c>
      <c r="EQ17" s="39" t="s">
        <v>108</v>
      </c>
      <c r="ER17" s="39" t="s">
        <v>108</v>
      </c>
      <c r="ES17" s="39" t="s">
        <v>108</v>
      </c>
      <c r="ET17" s="39" t="s">
        <v>108</v>
      </c>
      <c r="EU17" s="39" t="s">
        <v>108</v>
      </c>
      <c r="EV17" s="39" t="s">
        <v>108</v>
      </c>
      <c r="EW17" s="39" t="s">
        <v>108</v>
      </c>
      <c r="EX17" s="39" t="s">
        <v>108</v>
      </c>
      <c r="EY17" s="39" t="s">
        <v>108</v>
      </c>
    </row>
    <row r="18" spans="1:155" s="100" customFormat="1">
      <c r="A18" s="263" t="s">
        <v>119</v>
      </c>
      <c r="B18" s="62">
        <v>32.912059999999997</v>
      </c>
      <c r="C18" s="36" t="s">
        <v>71</v>
      </c>
      <c r="D18" s="101" t="s">
        <v>218</v>
      </c>
      <c r="E18" s="66">
        <v>2018</v>
      </c>
      <c r="F18" s="58" t="s">
        <v>52</v>
      </c>
      <c r="G18" s="36"/>
      <c r="H18" s="39">
        <f t="shared" si="0"/>
        <v>100</v>
      </c>
      <c r="I18" s="39">
        <v>100</v>
      </c>
      <c r="J18" s="36" t="s">
        <v>1268</v>
      </c>
      <c r="K18" s="36" t="s">
        <v>1260</v>
      </c>
      <c r="L18" s="39">
        <f t="shared" si="1"/>
        <v>50</v>
      </c>
      <c r="M18" s="39">
        <v>10</v>
      </c>
      <c r="N18" s="39">
        <v>20</v>
      </c>
      <c r="O18" s="39">
        <v>0</v>
      </c>
      <c r="P18" s="39">
        <v>0</v>
      </c>
      <c r="Q18" s="39">
        <v>20</v>
      </c>
      <c r="R18" s="36" t="s">
        <v>1272</v>
      </c>
      <c r="S18" s="36" t="s">
        <v>1273</v>
      </c>
      <c r="T18" s="39">
        <f t="shared" si="2"/>
        <v>25</v>
      </c>
      <c r="U18" s="39">
        <v>25</v>
      </c>
      <c r="V18" s="39">
        <v>0</v>
      </c>
      <c r="W18" s="36" t="s">
        <v>1577</v>
      </c>
      <c r="X18" s="36" t="s">
        <v>1279</v>
      </c>
      <c r="Y18" s="39">
        <f t="shared" si="3"/>
        <v>15</v>
      </c>
      <c r="Z18" s="102">
        <v>15</v>
      </c>
      <c r="AA18" s="39">
        <v>0</v>
      </c>
      <c r="AB18" s="39">
        <v>0</v>
      </c>
      <c r="AC18" s="36" t="s">
        <v>1694</v>
      </c>
      <c r="AD18" s="36" t="s">
        <v>1283</v>
      </c>
      <c r="AE18" s="39">
        <f t="shared" si="4"/>
        <v>0</v>
      </c>
      <c r="AF18" s="39">
        <v>0</v>
      </c>
      <c r="AG18" s="39">
        <v>0</v>
      </c>
      <c r="AH18" s="36" t="s">
        <v>535</v>
      </c>
      <c r="AI18" s="36" t="s">
        <v>108</v>
      </c>
      <c r="AJ18" s="64">
        <f t="shared" si="5"/>
        <v>12.5</v>
      </c>
      <c r="AK18" s="39">
        <v>0</v>
      </c>
      <c r="AL18" s="39">
        <v>0</v>
      </c>
      <c r="AM18" s="39">
        <v>12.5</v>
      </c>
      <c r="AN18" s="39">
        <v>0</v>
      </c>
      <c r="AO18" s="36" t="s">
        <v>1295</v>
      </c>
      <c r="AP18" s="36" t="s">
        <v>1296</v>
      </c>
      <c r="AQ18" s="39">
        <f t="shared" si="6"/>
        <v>0</v>
      </c>
      <c r="AR18" s="39">
        <v>0</v>
      </c>
      <c r="AS18" s="39">
        <v>0</v>
      </c>
      <c r="AT18" s="36" t="s">
        <v>1301</v>
      </c>
      <c r="AU18" s="36" t="s">
        <v>1302</v>
      </c>
      <c r="AV18" s="39">
        <f t="shared" si="7"/>
        <v>12.5</v>
      </c>
      <c r="AW18" s="207">
        <v>12.5</v>
      </c>
      <c r="AX18" s="39">
        <v>0</v>
      </c>
      <c r="AY18" s="39">
        <v>0</v>
      </c>
      <c r="AZ18" s="39">
        <v>0</v>
      </c>
      <c r="BA18" s="208" t="s">
        <v>2680</v>
      </c>
      <c r="BB18" s="208" t="s">
        <v>2681</v>
      </c>
      <c r="BC18" s="39">
        <f t="shared" si="8"/>
        <v>50</v>
      </c>
      <c r="BD18" s="39">
        <v>50</v>
      </c>
      <c r="BE18" s="36" t="s">
        <v>1308</v>
      </c>
      <c r="BF18" s="36" t="s">
        <v>1309</v>
      </c>
      <c r="BG18" s="39">
        <f t="shared" si="9"/>
        <v>0</v>
      </c>
      <c r="BH18" s="206">
        <v>0</v>
      </c>
      <c r="BI18" s="39">
        <v>0</v>
      </c>
      <c r="BJ18" s="39">
        <v>0</v>
      </c>
      <c r="BK18" s="36" t="s">
        <v>1740</v>
      </c>
      <c r="BL18" s="36" t="s">
        <v>1313</v>
      </c>
      <c r="BM18" s="39">
        <f t="shared" si="10"/>
        <v>0</v>
      </c>
      <c r="BN18" s="39">
        <v>0</v>
      </c>
      <c r="BO18" s="39">
        <v>0</v>
      </c>
      <c r="BP18" s="39">
        <v>0</v>
      </c>
      <c r="BQ18" s="36" t="s">
        <v>535</v>
      </c>
      <c r="BR18" s="36" t="s">
        <v>108</v>
      </c>
      <c r="BS18" s="39">
        <f t="shared" si="11"/>
        <v>0</v>
      </c>
      <c r="BT18" s="39">
        <v>0</v>
      </c>
      <c r="BU18" s="39">
        <v>0</v>
      </c>
      <c r="BV18" s="36" t="s">
        <v>535</v>
      </c>
      <c r="BW18" s="36" t="s">
        <v>108</v>
      </c>
      <c r="BX18" s="39">
        <f t="shared" si="12"/>
        <v>0</v>
      </c>
      <c r="BY18" s="39">
        <v>0</v>
      </c>
      <c r="BZ18" s="39">
        <v>0</v>
      </c>
      <c r="CA18" s="36" t="s">
        <v>535</v>
      </c>
      <c r="CB18" s="36" t="s">
        <v>108</v>
      </c>
      <c r="CC18" s="39">
        <f t="shared" si="13"/>
        <v>0</v>
      </c>
      <c r="CD18" s="39">
        <v>0</v>
      </c>
      <c r="CE18" s="39">
        <v>0</v>
      </c>
      <c r="CF18" s="39">
        <v>0</v>
      </c>
      <c r="CG18" s="36" t="s">
        <v>535</v>
      </c>
      <c r="CH18" s="36" t="s">
        <v>108</v>
      </c>
      <c r="CI18" s="39">
        <f t="shared" si="14"/>
        <v>0</v>
      </c>
      <c r="CJ18" s="39">
        <v>0</v>
      </c>
      <c r="CK18" s="39">
        <v>0</v>
      </c>
      <c r="CL18" s="39">
        <v>0</v>
      </c>
      <c r="CM18" s="39">
        <v>0</v>
      </c>
      <c r="CN18" s="36" t="s">
        <v>535</v>
      </c>
      <c r="CO18" s="36" t="s">
        <v>108</v>
      </c>
      <c r="CP18" s="39">
        <f t="shared" si="15"/>
        <v>0</v>
      </c>
      <c r="CQ18" s="39">
        <v>0</v>
      </c>
      <c r="CR18" s="39">
        <v>0</v>
      </c>
      <c r="CS18" s="39">
        <v>0</v>
      </c>
      <c r="CT18" s="39">
        <v>0</v>
      </c>
      <c r="CU18" s="36" t="s">
        <v>535</v>
      </c>
      <c r="CV18" s="36" t="s">
        <v>108</v>
      </c>
      <c r="CW18" s="39">
        <f t="shared" si="16"/>
        <v>0</v>
      </c>
      <c r="CX18" s="207">
        <v>0</v>
      </c>
      <c r="CY18" s="39">
        <v>0</v>
      </c>
      <c r="CZ18" s="39">
        <v>0</v>
      </c>
      <c r="DA18" s="39">
        <v>0</v>
      </c>
      <c r="DB18" s="39">
        <v>0</v>
      </c>
      <c r="DC18" s="208" t="s">
        <v>2544</v>
      </c>
      <c r="DD18" s="36" t="s">
        <v>1334</v>
      </c>
      <c r="DE18" s="39">
        <f t="shared" si="17"/>
        <v>0</v>
      </c>
      <c r="DF18" s="39">
        <v>0</v>
      </c>
      <c r="DG18" s="39">
        <v>0</v>
      </c>
      <c r="DH18" s="39">
        <v>0</v>
      </c>
      <c r="DI18" s="39">
        <v>0</v>
      </c>
      <c r="DJ18" s="39">
        <v>0</v>
      </c>
      <c r="DK18" s="208" t="s">
        <v>2578</v>
      </c>
      <c r="DL18" s="36" t="s">
        <v>1791</v>
      </c>
      <c r="DM18" s="39">
        <f t="shared" si="18"/>
        <v>0</v>
      </c>
      <c r="DN18" s="39">
        <v>0</v>
      </c>
      <c r="DO18" s="39">
        <v>0</v>
      </c>
      <c r="DP18" s="39">
        <v>0</v>
      </c>
      <c r="DQ18" s="39">
        <v>0</v>
      </c>
      <c r="DR18" s="39">
        <v>0</v>
      </c>
      <c r="DS18" s="36" t="s">
        <v>1339</v>
      </c>
      <c r="DT18" s="208" t="s">
        <v>2632</v>
      </c>
      <c r="DU18" s="64">
        <f t="shared" si="19"/>
        <v>0</v>
      </c>
      <c r="DV18" s="39">
        <v>0</v>
      </c>
      <c r="DW18" s="39">
        <v>0</v>
      </c>
      <c r="DX18" s="39">
        <v>0</v>
      </c>
      <c r="DY18" s="39">
        <v>0</v>
      </c>
      <c r="DZ18" s="36" t="s">
        <v>1820</v>
      </c>
      <c r="EA18" s="36" t="s">
        <v>1342</v>
      </c>
      <c r="EB18" s="39">
        <v>1</v>
      </c>
      <c r="EC18" s="39">
        <f t="shared" si="20"/>
        <v>0</v>
      </c>
      <c r="ED18" s="39">
        <v>0</v>
      </c>
      <c r="EE18" s="39" t="s">
        <v>108</v>
      </c>
      <c r="EF18" s="46" t="s">
        <v>1346</v>
      </c>
      <c r="EG18" s="46" t="s">
        <v>1347</v>
      </c>
      <c r="EH18" s="257" t="s">
        <v>579</v>
      </c>
      <c r="EI18" s="39">
        <v>0</v>
      </c>
      <c r="EJ18" s="39">
        <v>0</v>
      </c>
      <c r="EK18" s="39">
        <v>0</v>
      </c>
      <c r="EL18" s="36" t="s">
        <v>1562</v>
      </c>
      <c r="EM18" s="46" t="s">
        <v>1563</v>
      </c>
      <c r="EN18" s="39" t="s">
        <v>108</v>
      </c>
      <c r="EO18" s="39" t="s">
        <v>108</v>
      </c>
      <c r="EP18" s="39" t="s">
        <v>108</v>
      </c>
      <c r="EQ18" s="39" t="s">
        <v>108</v>
      </c>
      <c r="ER18" s="39" t="s">
        <v>108</v>
      </c>
      <c r="ES18" s="39" t="s">
        <v>108</v>
      </c>
      <c r="ET18" s="39" t="s">
        <v>108</v>
      </c>
      <c r="EU18" s="39" t="s">
        <v>108</v>
      </c>
      <c r="EV18" s="39" t="s">
        <v>108</v>
      </c>
      <c r="EW18" s="39" t="s">
        <v>108</v>
      </c>
      <c r="EX18" s="39" t="s">
        <v>108</v>
      </c>
      <c r="EY18" s="39" t="s">
        <v>108</v>
      </c>
    </row>
    <row r="19" spans="1:155" s="100" customFormat="1">
      <c r="A19" s="263" t="s">
        <v>168</v>
      </c>
      <c r="B19" s="62">
        <v>21.12416</v>
      </c>
      <c r="C19" s="36" t="s">
        <v>69</v>
      </c>
      <c r="D19" s="101" t="s">
        <v>246</v>
      </c>
      <c r="E19" s="66">
        <v>2016</v>
      </c>
      <c r="F19" s="58" t="s">
        <v>52</v>
      </c>
      <c r="G19" s="36"/>
      <c r="H19" s="39">
        <f t="shared" si="0"/>
        <v>100</v>
      </c>
      <c r="I19" s="39">
        <v>100</v>
      </c>
      <c r="J19" s="36" t="s">
        <v>1083</v>
      </c>
      <c r="K19" s="36" t="s">
        <v>1078</v>
      </c>
      <c r="L19" s="39">
        <f t="shared" si="1"/>
        <v>100</v>
      </c>
      <c r="M19" s="39">
        <v>20</v>
      </c>
      <c r="N19" s="39">
        <v>20</v>
      </c>
      <c r="O19" s="39">
        <v>20</v>
      </c>
      <c r="P19" s="207">
        <v>20</v>
      </c>
      <c r="Q19" s="39">
        <v>20</v>
      </c>
      <c r="R19" s="208" t="s">
        <v>2511</v>
      </c>
      <c r="S19" s="208" t="s">
        <v>2300</v>
      </c>
      <c r="T19" s="39">
        <f t="shared" si="2"/>
        <v>75</v>
      </c>
      <c r="U19" s="39">
        <v>50</v>
      </c>
      <c r="V19" s="39">
        <v>25</v>
      </c>
      <c r="W19" s="36" t="s">
        <v>2053</v>
      </c>
      <c r="X19" s="36" t="s">
        <v>2054</v>
      </c>
      <c r="Y19" s="39">
        <f t="shared" si="3"/>
        <v>60</v>
      </c>
      <c r="Z19" s="39">
        <v>30</v>
      </c>
      <c r="AA19" s="39">
        <v>15</v>
      </c>
      <c r="AB19" s="207">
        <v>15</v>
      </c>
      <c r="AC19" s="208" t="s">
        <v>2510</v>
      </c>
      <c r="AD19" s="36" t="s">
        <v>2066</v>
      </c>
      <c r="AE19" s="39">
        <f t="shared" si="4"/>
        <v>50</v>
      </c>
      <c r="AF19" s="206">
        <v>0</v>
      </c>
      <c r="AG19" s="39">
        <v>50</v>
      </c>
      <c r="AH19" s="208" t="s">
        <v>2321</v>
      </c>
      <c r="AI19" s="36" t="s">
        <v>2076</v>
      </c>
      <c r="AJ19" s="64">
        <f t="shared" si="5"/>
        <v>50</v>
      </c>
      <c r="AK19" s="39">
        <v>0</v>
      </c>
      <c r="AL19" s="39">
        <v>25</v>
      </c>
      <c r="AM19" s="207">
        <v>12.5</v>
      </c>
      <c r="AN19" s="39">
        <v>12.5</v>
      </c>
      <c r="AO19" s="208" t="s">
        <v>2438</v>
      </c>
      <c r="AP19" s="36" t="s">
        <v>2084</v>
      </c>
      <c r="AQ19" s="39">
        <f t="shared" si="6"/>
        <v>100</v>
      </c>
      <c r="AR19" s="39">
        <v>50</v>
      </c>
      <c r="AS19" s="102">
        <v>50</v>
      </c>
      <c r="AT19" s="36" t="s">
        <v>1728</v>
      </c>
      <c r="AU19" s="36" t="s">
        <v>1098</v>
      </c>
      <c r="AV19" s="39">
        <f t="shared" si="7"/>
        <v>25</v>
      </c>
      <c r="AW19" s="207">
        <v>12.5</v>
      </c>
      <c r="AX19" s="39">
        <v>0</v>
      </c>
      <c r="AY19" s="206">
        <v>12.5</v>
      </c>
      <c r="AZ19" s="39">
        <v>0</v>
      </c>
      <c r="BA19" s="208" t="s">
        <v>2683</v>
      </c>
      <c r="BB19" s="36" t="s">
        <v>2099</v>
      </c>
      <c r="BC19" s="39">
        <f t="shared" si="8"/>
        <v>50</v>
      </c>
      <c r="BD19" s="39">
        <v>50</v>
      </c>
      <c r="BE19" s="36" t="s">
        <v>2357</v>
      </c>
      <c r="BF19" s="36" t="s">
        <v>2107</v>
      </c>
      <c r="BG19" s="39">
        <f t="shared" si="9"/>
        <v>30</v>
      </c>
      <c r="BH19" s="39">
        <v>30</v>
      </c>
      <c r="BI19" s="207">
        <v>0</v>
      </c>
      <c r="BJ19" s="39">
        <v>0</v>
      </c>
      <c r="BK19" s="208" t="s">
        <v>2528</v>
      </c>
      <c r="BL19" s="36" t="s">
        <v>2116</v>
      </c>
      <c r="BM19" s="39">
        <f t="shared" si="10"/>
        <v>0</v>
      </c>
      <c r="BN19" s="39">
        <v>0</v>
      </c>
      <c r="BO19" s="39">
        <v>0</v>
      </c>
      <c r="BP19" s="39">
        <v>0</v>
      </c>
      <c r="BQ19" s="208" t="s">
        <v>2423</v>
      </c>
      <c r="BR19" s="36" t="s">
        <v>2123</v>
      </c>
      <c r="BS19" s="39">
        <f t="shared" si="11"/>
        <v>75</v>
      </c>
      <c r="BT19" s="207">
        <v>25</v>
      </c>
      <c r="BU19" s="206">
        <v>50</v>
      </c>
      <c r="BV19" s="208" t="s">
        <v>2530</v>
      </c>
      <c r="BW19" s="36" t="s">
        <v>2128</v>
      </c>
      <c r="BX19" s="39">
        <f t="shared" si="12"/>
        <v>25</v>
      </c>
      <c r="BY19" s="206">
        <v>25</v>
      </c>
      <c r="BZ19" s="39">
        <v>0</v>
      </c>
      <c r="CA19" s="208" t="s">
        <v>2446</v>
      </c>
      <c r="CB19" s="208" t="s">
        <v>2447</v>
      </c>
      <c r="CC19" s="39">
        <f t="shared" si="13"/>
        <v>30</v>
      </c>
      <c r="CD19" s="206">
        <v>15</v>
      </c>
      <c r="CE19" s="39">
        <v>15</v>
      </c>
      <c r="CF19" s="39">
        <v>0</v>
      </c>
      <c r="CG19" s="36" t="s">
        <v>2450</v>
      </c>
      <c r="CH19" s="36" t="s">
        <v>2138</v>
      </c>
      <c r="CI19" s="39">
        <f t="shared" si="14"/>
        <v>12.5</v>
      </c>
      <c r="CJ19" s="39">
        <v>0</v>
      </c>
      <c r="CK19" s="39">
        <v>12.5</v>
      </c>
      <c r="CL19" s="39">
        <v>0</v>
      </c>
      <c r="CM19" s="39">
        <v>0</v>
      </c>
      <c r="CN19" s="208" t="s">
        <v>2470</v>
      </c>
      <c r="CO19" s="36" t="s">
        <v>2146</v>
      </c>
      <c r="CP19" s="39">
        <f t="shared" si="15"/>
        <v>0</v>
      </c>
      <c r="CQ19" s="39">
        <v>0</v>
      </c>
      <c r="CR19" s="39">
        <v>0</v>
      </c>
      <c r="CS19" s="39">
        <v>0</v>
      </c>
      <c r="CT19" s="39">
        <v>0</v>
      </c>
      <c r="CU19" s="36" t="s">
        <v>2150</v>
      </c>
      <c r="CV19" s="36" t="s">
        <v>2151</v>
      </c>
      <c r="CW19" s="39">
        <f t="shared" si="16"/>
        <v>30</v>
      </c>
      <c r="CX19" s="39">
        <v>20</v>
      </c>
      <c r="CY19" s="39">
        <v>10</v>
      </c>
      <c r="CZ19" s="39">
        <v>0</v>
      </c>
      <c r="DA19" s="39">
        <v>0</v>
      </c>
      <c r="DB19" s="201">
        <v>0</v>
      </c>
      <c r="DC19" s="259" t="s">
        <v>2520</v>
      </c>
      <c r="DD19" s="36" t="s">
        <v>2160</v>
      </c>
      <c r="DE19" s="39">
        <f t="shared" si="17"/>
        <v>80</v>
      </c>
      <c r="DF19" s="201">
        <v>10</v>
      </c>
      <c r="DG19" s="39">
        <v>20</v>
      </c>
      <c r="DH19" s="39">
        <v>10</v>
      </c>
      <c r="DI19" s="39">
        <v>20</v>
      </c>
      <c r="DJ19" s="39">
        <v>20</v>
      </c>
      <c r="DK19" s="208" t="s">
        <v>2610</v>
      </c>
      <c r="DL19" s="208" t="s">
        <v>2611</v>
      </c>
      <c r="DM19" s="39">
        <f t="shared" si="18"/>
        <v>70</v>
      </c>
      <c r="DN19" s="39">
        <v>20</v>
      </c>
      <c r="DO19" s="39">
        <v>0</v>
      </c>
      <c r="DP19" s="39">
        <v>20</v>
      </c>
      <c r="DQ19" s="207">
        <v>10</v>
      </c>
      <c r="DR19" s="39">
        <v>20</v>
      </c>
      <c r="DS19" s="209" t="s">
        <v>2646</v>
      </c>
      <c r="DT19" s="208" t="s">
        <v>2647</v>
      </c>
      <c r="DU19" s="64">
        <f t="shared" si="19"/>
        <v>75</v>
      </c>
      <c r="DV19" s="102">
        <v>25</v>
      </c>
      <c r="DW19" s="39">
        <v>25</v>
      </c>
      <c r="DX19" s="39">
        <v>25</v>
      </c>
      <c r="DY19" s="201">
        <v>0</v>
      </c>
      <c r="DZ19" s="208" t="s">
        <v>2718</v>
      </c>
      <c r="EA19" s="36" t="s">
        <v>2176</v>
      </c>
      <c r="EB19" s="39">
        <v>0</v>
      </c>
      <c r="EC19" s="39">
        <f t="shared" si="20"/>
        <v>75</v>
      </c>
      <c r="ED19" s="206">
        <v>50</v>
      </c>
      <c r="EE19" s="207">
        <v>25</v>
      </c>
      <c r="EF19" s="208" t="s">
        <v>2497</v>
      </c>
      <c r="EG19" s="46" t="s">
        <v>2184</v>
      </c>
      <c r="EH19" s="39" t="s">
        <v>108</v>
      </c>
      <c r="EI19" s="39" t="s">
        <v>108</v>
      </c>
      <c r="EJ19" s="39" t="s">
        <v>108</v>
      </c>
      <c r="EK19" s="39" t="s">
        <v>108</v>
      </c>
      <c r="EL19" s="39" t="s">
        <v>108</v>
      </c>
      <c r="EM19" s="39" t="s">
        <v>108</v>
      </c>
      <c r="EN19" s="39" t="s">
        <v>108</v>
      </c>
      <c r="EO19" s="39" t="s">
        <v>108</v>
      </c>
      <c r="EP19" s="39" t="s">
        <v>108</v>
      </c>
      <c r="EQ19" s="39" t="s">
        <v>108</v>
      </c>
      <c r="ER19" s="39" t="s">
        <v>108</v>
      </c>
      <c r="ES19" s="39" t="s">
        <v>108</v>
      </c>
      <c r="ET19" s="39" t="s">
        <v>108</v>
      </c>
      <c r="EU19" s="39" t="s">
        <v>108</v>
      </c>
      <c r="EV19" s="39" t="s">
        <v>108</v>
      </c>
      <c r="EW19" s="39" t="s">
        <v>108</v>
      </c>
      <c r="EX19" s="39" t="s">
        <v>108</v>
      </c>
      <c r="EY19" s="39" t="s">
        <v>108</v>
      </c>
    </row>
    <row r="20" spans="1:155" s="100" customFormat="1">
      <c r="A20" s="263" t="s">
        <v>172</v>
      </c>
      <c r="B20" s="62">
        <v>21.35737</v>
      </c>
      <c r="C20" s="36" t="s">
        <v>66</v>
      </c>
      <c r="D20" s="101" t="s">
        <v>203</v>
      </c>
      <c r="E20" s="39">
        <v>2020</v>
      </c>
      <c r="F20" s="58" t="s">
        <v>52</v>
      </c>
      <c r="G20" s="36"/>
      <c r="H20" s="39">
        <f t="shared" si="0"/>
        <v>100</v>
      </c>
      <c r="I20" s="39">
        <v>100</v>
      </c>
      <c r="J20" s="36" t="s">
        <v>789</v>
      </c>
      <c r="K20" s="36" t="s">
        <v>786</v>
      </c>
      <c r="L20" s="39">
        <f t="shared" si="1"/>
        <v>90</v>
      </c>
      <c r="M20" s="39">
        <v>10</v>
      </c>
      <c r="N20" s="39">
        <v>20</v>
      </c>
      <c r="O20" s="39">
        <v>20</v>
      </c>
      <c r="P20" s="39">
        <v>20</v>
      </c>
      <c r="Q20" s="39">
        <v>20</v>
      </c>
      <c r="R20" s="36" t="s">
        <v>1986</v>
      </c>
      <c r="S20" s="36" t="s">
        <v>1848</v>
      </c>
      <c r="T20" s="39">
        <f t="shared" si="2"/>
        <v>75</v>
      </c>
      <c r="U20" s="39">
        <v>50</v>
      </c>
      <c r="V20" s="39">
        <v>25</v>
      </c>
      <c r="W20" s="36" t="s">
        <v>1588</v>
      </c>
      <c r="X20" s="36" t="s">
        <v>793</v>
      </c>
      <c r="Y20" s="39">
        <f t="shared" si="3"/>
        <v>60</v>
      </c>
      <c r="Z20" s="39">
        <v>30</v>
      </c>
      <c r="AA20" s="39">
        <v>30</v>
      </c>
      <c r="AB20" s="39">
        <v>0</v>
      </c>
      <c r="AC20" s="36" t="s">
        <v>2317</v>
      </c>
      <c r="AD20" s="36" t="s">
        <v>1988</v>
      </c>
      <c r="AE20" s="39">
        <f t="shared" si="4"/>
        <v>50</v>
      </c>
      <c r="AF20" s="39">
        <v>25</v>
      </c>
      <c r="AG20" s="206">
        <v>25</v>
      </c>
      <c r="AH20" s="36" t="s">
        <v>1991</v>
      </c>
      <c r="AI20" s="36" t="s">
        <v>1992</v>
      </c>
      <c r="AJ20" s="64">
        <f t="shared" si="5"/>
        <v>87.5</v>
      </c>
      <c r="AK20" s="102">
        <v>12.5</v>
      </c>
      <c r="AL20" s="39">
        <v>25</v>
      </c>
      <c r="AM20" s="39">
        <v>25</v>
      </c>
      <c r="AN20" s="39">
        <v>25</v>
      </c>
      <c r="AO20" s="36" t="s">
        <v>1994</v>
      </c>
      <c r="AP20" s="36" t="s">
        <v>1995</v>
      </c>
      <c r="AQ20" s="39">
        <f t="shared" si="6"/>
        <v>100</v>
      </c>
      <c r="AR20" s="39">
        <v>50</v>
      </c>
      <c r="AS20" s="206">
        <v>50</v>
      </c>
      <c r="AT20" s="36" t="s">
        <v>1998</v>
      </c>
      <c r="AU20" s="36" t="s">
        <v>1999</v>
      </c>
      <c r="AV20" s="39">
        <f t="shared" si="7"/>
        <v>25</v>
      </c>
      <c r="AW20" s="207">
        <v>25</v>
      </c>
      <c r="AX20" s="39">
        <v>0</v>
      </c>
      <c r="AY20" s="39">
        <v>0</v>
      </c>
      <c r="AZ20" s="39">
        <v>0</v>
      </c>
      <c r="BA20" s="208" t="s">
        <v>2429</v>
      </c>
      <c r="BB20" s="36" t="s">
        <v>2001</v>
      </c>
      <c r="BC20" s="39">
        <f t="shared" si="8"/>
        <v>50</v>
      </c>
      <c r="BD20" s="39">
        <v>50</v>
      </c>
      <c r="BE20" s="36" t="s">
        <v>2003</v>
      </c>
      <c r="BF20" s="36" t="s">
        <v>2004</v>
      </c>
      <c r="BG20" s="39">
        <f t="shared" si="9"/>
        <v>30</v>
      </c>
      <c r="BH20" s="39">
        <v>15</v>
      </c>
      <c r="BI20" s="39">
        <v>15</v>
      </c>
      <c r="BJ20" s="39">
        <v>0</v>
      </c>
      <c r="BK20" s="36" t="s">
        <v>2007</v>
      </c>
      <c r="BL20" s="36" t="s">
        <v>2008</v>
      </c>
      <c r="BM20" s="39">
        <f t="shared" si="10"/>
        <v>0</v>
      </c>
      <c r="BN20" s="39">
        <v>0</v>
      </c>
      <c r="BO20" s="39">
        <v>0</v>
      </c>
      <c r="BP20" s="39">
        <v>0</v>
      </c>
      <c r="BQ20" s="36" t="s">
        <v>535</v>
      </c>
      <c r="BR20" s="36" t="s">
        <v>108</v>
      </c>
      <c r="BS20" s="39">
        <f t="shared" si="11"/>
        <v>100</v>
      </c>
      <c r="BT20" s="39">
        <v>50</v>
      </c>
      <c r="BU20" s="39">
        <v>50</v>
      </c>
      <c r="BV20" s="36" t="s">
        <v>2011</v>
      </c>
      <c r="BW20" s="36" t="s">
        <v>2012</v>
      </c>
      <c r="BX20" s="39">
        <f t="shared" si="12"/>
        <v>0</v>
      </c>
      <c r="BY20" s="39">
        <v>0</v>
      </c>
      <c r="BZ20" s="39">
        <v>0</v>
      </c>
      <c r="CA20" s="36" t="s">
        <v>803</v>
      </c>
      <c r="CB20" s="36" t="s">
        <v>804</v>
      </c>
      <c r="CC20" s="39">
        <f t="shared" si="13"/>
        <v>30</v>
      </c>
      <c r="CD20" s="39">
        <v>15</v>
      </c>
      <c r="CE20" s="39">
        <v>15</v>
      </c>
      <c r="CF20" s="39">
        <v>0</v>
      </c>
      <c r="CG20" s="36" t="s">
        <v>2013</v>
      </c>
      <c r="CH20" s="36" t="s">
        <v>2014</v>
      </c>
      <c r="CI20" s="39">
        <f t="shared" si="14"/>
        <v>25</v>
      </c>
      <c r="CJ20" s="207">
        <v>12.5</v>
      </c>
      <c r="CK20" s="39">
        <v>12.5</v>
      </c>
      <c r="CL20" s="39">
        <v>0</v>
      </c>
      <c r="CM20" s="39">
        <v>0</v>
      </c>
      <c r="CN20" s="208" t="s">
        <v>2455</v>
      </c>
      <c r="CO20" s="208" t="s">
        <v>2359</v>
      </c>
      <c r="CP20" s="39">
        <f t="shared" si="15"/>
        <v>0</v>
      </c>
      <c r="CQ20" s="39">
        <v>0</v>
      </c>
      <c r="CR20" s="39">
        <v>0</v>
      </c>
      <c r="CS20" s="39">
        <v>0</v>
      </c>
      <c r="CT20" s="39">
        <v>0</v>
      </c>
      <c r="CU20" s="36" t="s">
        <v>535</v>
      </c>
      <c r="CV20" s="36" t="s">
        <v>805</v>
      </c>
      <c r="CW20" s="39">
        <f t="shared" si="16"/>
        <v>20</v>
      </c>
      <c r="CX20" s="39">
        <v>20</v>
      </c>
      <c r="CY20" s="39">
        <v>0</v>
      </c>
      <c r="CZ20" s="39">
        <v>0</v>
      </c>
      <c r="DA20" s="39">
        <v>0</v>
      </c>
      <c r="DB20" s="39">
        <v>0</v>
      </c>
      <c r="DC20" s="36" t="s">
        <v>1627</v>
      </c>
      <c r="DD20" s="36" t="s">
        <v>807</v>
      </c>
      <c r="DE20" s="39">
        <f t="shared" si="17"/>
        <v>70</v>
      </c>
      <c r="DF20" s="39">
        <v>0</v>
      </c>
      <c r="DG20" s="39">
        <v>20</v>
      </c>
      <c r="DH20" s="39">
        <v>10</v>
      </c>
      <c r="DI20" s="39">
        <v>20</v>
      </c>
      <c r="DJ20" s="39">
        <v>20</v>
      </c>
      <c r="DK20" s="36" t="s">
        <v>2558</v>
      </c>
      <c r="DL20" s="208" t="s">
        <v>2559</v>
      </c>
      <c r="DM20" s="39">
        <f t="shared" si="18"/>
        <v>60</v>
      </c>
      <c r="DN20" s="39">
        <v>20</v>
      </c>
      <c r="DO20" s="39">
        <v>0</v>
      </c>
      <c r="DP20" s="39">
        <v>10</v>
      </c>
      <c r="DQ20" s="39">
        <v>10</v>
      </c>
      <c r="DR20" s="39">
        <v>20</v>
      </c>
      <c r="DS20" s="208" t="s">
        <v>2621</v>
      </c>
      <c r="DT20" s="36" t="s">
        <v>2018</v>
      </c>
      <c r="DU20" s="39">
        <f t="shared" si="19"/>
        <v>75</v>
      </c>
      <c r="DV20" s="39">
        <v>25</v>
      </c>
      <c r="DW20" s="39">
        <v>25</v>
      </c>
      <c r="DX20" s="39">
        <v>25</v>
      </c>
      <c r="DY20" s="39">
        <v>0</v>
      </c>
      <c r="DZ20" s="36" t="s">
        <v>810</v>
      </c>
      <c r="EA20" s="208" t="s">
        <v>2658</v>
      </c>
      <c r="EB20" s="39">
        <v>0</v>
      </c>
      <c r="EC20" s="64">
        <f t="shared" si="20"/>
        <v>0</v>
      </c>
      <c r="ED20" s="39">
        <v>0</v>
      </c>
      <c r="EE20" s="39">
        <v>0</v>
      </c>
      <c r="EF20" s="36" t="s">
        <v>2019</v>
      </c>
      <c r="EG20" s="36" t="s">
        <v>2020</v>
      </c>
      <c r="EH20" s="39" t="s">
        <v>108</v>
      </c>
      <c r="EI20" s="39" t="s">
        <v>108</v>
      </c>
      <c r="EJ20" s="39" t="s">
        <v>108</v>
      </c>
      <c r="EK20" s="39" t="s">
        <v>108</v>
      </c>
      <c r="EL20" s="39" t="s">
        <v>108</v>
      </c>
      <c r="EM20" s="39" t="s">
        <v>108</v>
      </c>
      <c r="EN20" s="39" t="s">
        <v>108</v>
      </c>
      <c r="EO20" s="39" t="s">
        <v>108</v>
      </c>
      <c r="EP20" s="39" t="s">
        <v>108</v>
      </c>
      <c r="EQ20" s="39" t="s">
        <v>108</v>
      </c>
      <c r="ER20" s="39" t="s">
        <v>108</v>
      </c>
      <c r="ES20" s="39" t="s">
        <v>108</v>
      </c>
      <c r="ET20" s="39" t="s">
        <v>108</v>
      </c>
      <c r="EU20" s="39" t="s">
        <v>108</v>
      </c>
      <c r="EV20" s="39" t="s">
        <v>108</v>
      </c>
      <c r="EW20" s="39" t="s">
        <v>108</v>
      </c>
      <c r="EX20" s="39" t="s">
        <v>108</v>
      </c>
      <c r="EY20" s="39" t="s">
        <v>108</v>
      </c>
    </row>
    <row r="21" spans="1:155" s="100" customFormat="1">
      <c r="A21" s="263" t="s">
        <v>148</v>
      </c>
      <c r="B21" s="62">
        <v>101.0348</v>
      </c>
      <c r="C21" s="36" t="s">
        <v>66</v>
      </c>
      <c r="D21" s="101" t="s">
        <v>236</v>
      </c>
      <c r="E21" s="66">
        <v>2016</v>
      </c>
      <c r="F21" s="58" t="s">
        <v>52</v>
      </c>
      <c r="G21" s="36"/>
      <c r="H21" s="39">
        <f t="shared" si="0"/>
        <v>100</v>
      </c>
      <c r="I21" s="39">
        <v>100</v>
      </c>
      <c r="J21" s="36" t="s">
        <v>835</v>
      </c>
      <c r="K21" s="36" t="s">
        <v>836</v>
      </c>
      <c r="L21" s="39">
        <f t="shared" si="1"/>
        <v>90</v>
      </c>
      <c r="M21" s="39">
        <v>10</v>
      </c>
      <c r="N21" s="39">
        <v>20</v>
      </c>
      <c r="O21" s="39">
        <v>20</v>
      </c>
      <c r="P21" s="39">
        <v>20</v>
      </c>
      <c r="Q21" s="39">
        <v>20</v>
      </c>
      <c r="R21" s="36" t="s">
        <v>841</v>
      </c>
      <c r="S21" s="36" t="s">
        <v>842</v>
      </c>
      <c r="T21" s="39">
        <f t="shared" si="2"/>
        <v>75</v>
      </c>
      <c r="U21" s="39">
        <v>50</v>
      </c>
      <c r="V21" s="39">
        <v>25</v>
      </c>
      <c r="W21" s="36" t="s">
        <v>846</v>
      </c>
      <c r="X21" s="36" t="s">
        <v>847</v>
      </c>
      <c r="Y21" s="39">
        <f t="shared" si="3"/>
        <v>45</v>
      </c>
      <c r="Z21" s="102">
        <v>30</v>
      </c>
      <c r="AA21" s="39">
        <v>15</v>
      </c>
      <c r="AB21" s="39">
        <v>0</v>
      </c>
      <c r="AC21" s="36" t="s">
        <v>852</v>
      </c>
      <c r="AD21" s="36" t="s">
        <v>853</v>
      </c>
      <c r="AE21" s="39">
        <f t="shared" si="4"/>
        <v>25</v>
      </c>
      <c r="AF21" s="39">
        <v>0</v>
      </c>
      <c r="AG21" s="39">
        <v>25</v>
      </c>
      <c r="AH21" s="36" t="s">
        <v>859</v>
      </c>
      <c r="AI21" s="36" t="s">
        <v>860</v>
      </c>
      <c r="AJ21" s="64">
        <f t="shared" si="5"/>
        <v>37.5</v>
      </c>
      <c r="AK21" s="102">
        <v>0</v>
      </c>
      <c r="AL21" s="39">
        <v>25</v>
      </c>
      <c r="AM21" s="39">
        <v>12.5</v>
      </c>
      <c r="AN21" s="39">
        <v>0</v>
      </c>
      <c r="AO21" s="36" t="s">
        <v>2211</v>
      </c>
      <c r="AP21" s="36" t="s">
        <v>2212</v>
      </c>
      <c r="AQ21" s="39">
        <f t="shared" si="6"/>
        <v>0</v>
      </c>
      <c r="AR21" s="102">
        <v>0</v>
      </c>
      <c r="AS21" s="39">
        <v>0</v>
      </c>
      <c r="AT21" s="36" t="s">
        <v>1724</v>
      </c>
      <c r="AU21" s="36" t="s">
        <v>868</v>
      </c>
      <c r="AV21" s="39">
        <f t="shared" si="7"/>
        <v>25</v>
      </c>
      <c r="AW21" s="207">
        <v>12.5</v>
      </c>
      <c r="AX21" s="39">
        <v>12.5</v>
      </c>
      <c r="AY21" s="39">
        <v>0</v>
      </c>
      <c r="AZ21" s="39">
        <v>0</v>
      </c>
      <c r="BA21" s="208" t="s">
        <v>2376</v>
      </c>
      <c r="BB21" s="208" t="s">
        <v>2377</v>
      </c>
      <c r="BC21" s="39">
        <f t="shared" si="8"/>
        <v>50</v>
      </c>
      <c r="BD21" s="39">
        <v>50</v>
      </c>
      <c r="BE21" s="36" t="s">
        <v>874</v>
      </c>
      <c r="BF21" s="36" t="s">
        <v>872</v>
      </c>
      <c r="BG21" s="39">
        <f t="shared" si="9"/>
        <v>30</v>
      </c>
      <c r="BH21" s="39">
        <v>15</v>
      </c>
      <c r="BI21" s="39">
        <v>15</v>
      </c>
      <c r="BJ21" s="39">
        <v>0</v>
      </c>
      <c r="BK21" s="36" t="s">
        <v>2231</v>
      </c>
      <c r="BL21" s="36" t="s">
        <v>2232</v>
      </c>
      <c r="BM21" s="39">
        <f t="shared" si="10"/>
        <v>0</v>
      </c>
      <c r="BN21" s="39">
        <v>0</v>
      </c>
      <c r="BO21" s="39">
        <v>0</v>
      </c>
      <c r="BP21" s="39">
        <v>0</v>
      </c>
      <c r="BQ21" s="36" t="s">
        <v>535</v>
      </c>
      <c r="BR21" s="36" t="s">
        <v>108</v>
      </c>
      <c r="BS21" s="39">
        <f t="shared" si="11"/>
        <v>75</v>
      </c>
      <c r="BT21" s="39">
        <v>50</v>
      </c>
      <c r="BU21" s="39">
        <v>25</v>
      </c>
      <c r="BV21" s="36" t="s">
        <v>2242</v>
      </c>
      <c r="BW21" s="36" t="s">
        <v>2243</v>
      </c>
      <c r="BX21" s="39">
        <f t="shared" si="12"/>
        <v>0</v>
      </c>
      <c r="BY21" s="39">
        <v>0</v>
      </c>
      <c r="BZ21" s="39">
        <v>0</v>
      </c>
      <c r="CA21" s="36" t="s">
        <v>535</v>
      </c>
      <c r="CB21" s="36" t="s">
        <v>108</v>
      </c>
      <c r="CC21" s="39">
        <f t="shared" si="13"/>
        <v>30</v>
      </c>
      <c r="CD21" s="39">
        <v>15</v>
      </c>
      <c r="CE21" s="39">
        <v>15</v>
      </c>
      <c r="CF21" s="39">
        <v>0</v>
      </c>
      <c r="CG21" s="36" t="s">
        <v>1764</v>
      </c>
      <c r="CH21" s="36" t="s">
        <v>886</v>
      </c>
      <c r="CI21" s="64">
        <f t="shared" si="14"/>
        <v>25</v>
      </c>
      <c r="CJ21" s="207">
        <v>12.5</v>
      </c>
      <c r="CK21" s="39">
        <v>12.5</v>
      </c>
      <c r="CL21" s="39">
        <v>0</v>
      </c>
      <c r="CM21" s="39">
        <v>0</v>
      </c>
      <c r="CN21" s="208" t="s">
        <v>2460</v>
      </c>
      <c r="CO21" s="208" t="s">
        <v>2371</v>
      </c>
      <c r="CP21" s="39">
        <f t="shared" si="15"/>
        <v>0</v>
      </c>
      <c r="CQ21" s="39">
        <v>0</v>
      </c>
      <c r="CR21" s="39">
        <v>0</v>
      </c>
      <c r="CS21" s="39">
        <v>0</v>
      </c>
      <c r="CT21" s="39">
        <v>0</v>
      </c>
      <c r="CU21" s="36" t="s">
        <v>891</v>
      </c>
      <c r="CV21" s="36" t="s">
        <v>892</v>
      </c>
      <c r="CW21" s="39">
        <f t="shared" si="16"/>
        <v>20</v>
      </c>
      <c r="CX21" s="39">
        <v>20</v>
      </c>
      <c r="CY21" s="39">
        <v>0</v>
      </c>
      <c r="CZ21" s="39">
        <v>0</v>
      </c>
      <c r="DA21" s="39">
        <v>0</v>
      </c>
      <c r="DB21" s="39">
        <v>0</v>
      </c>
      <c r="DC21" s="36" t="s">
        <v>893</v>
      </c>
      <c r="DD21" s="36" t="s">
        <v>894</v>
      </c>
      <c r="DE21" s="39">
        <f t="shared" si="17"/>
        <v>50</v>
      </c>
      <c r="DF21" s="39">
        <v>0</v>
      </c>
      <c r="DG21" s="39">
        <v>20</v>
      </c>
      <c r="DH21" s="39">
        <v>10</v>
      </c>
      <c r="DI21" s="39">
        <v>20</v>
      </c>
      <c r="DJ21" s="39">
        <v>0</v>
      </c>
      <c r="DK21" s="36" t="s">
        <v>895</v>
      </c>
      <c r="DL21" s="36" t="s">
        <v>1795</v>
      </c>
      <c r="DM21" s="39">
        <f t="shared" si="18"/>
        <v>60</v>
      </c>
      <c r="DN21" s="39">
        <v>20</v>
      </c>
      <c r="DO21" s="39">
        <v>0</v>
      </c>
      <c r="DP21" s="39">
        <v>20</v>
      </c>
      <c r="DQ21" s="39">
        <v>20</v>
      </c>
      <c r="DR21" s="39">
        <v>0</v>
      </c>
      <c r="DS21" s="208" t="s">
        <v>2639</v>
      </c>
      <c r="DT21" s="36" t="s">
        <v>1809</v>
      </c>
      <c r="DU21" s="64">
        <f t="shared" si="19"/>
        <v>75</v>
      </c>
      <c r="DV21" s="39">
        <v>25</v>
      </c>
      <c r="DW21" s="39">
        <v>25</v>
      </c>
      <c r="DX21" s="201">
        <v>25</v>
      </c>
      <c r="DY21" s="39">
        <v>0</v>
      </c>
      <c r="DZ21" s="208" t="s">
        <v>2717</v>
      </c>
      <c r="EA21" s="36" t="s">
        <v>896</v>
      </c>
      <c r="EB21" s="39">
        <v>0</v>
      </c>
      <c r="EC21" s="39">
        <f t="shared" si="20"/>
        <v>0</v>
      </c>
      <c r="ED21" s="39">
        <v>0</v>
      </c>
      <c r="EE21" s="39">
        <v>0</v>
      </c>
      <c r="EF21" s="36" t="s">
        <v>535</v>
      </c>
      <c r="EG21" s="46" t="s">
        <v>1614</v>
      </c>
      <c r="EH21" s="39" t="s">
        <v>108</v>
      </c>
      <c r="EI21" s="39" t="s">
        <v>108</v>
      </c>
      <c r="EJ21" s="39" t="s">
        <v>108</v>
      </c>
      <c r="EK21" s="39" t="s">
        <v>108</v>
      </c>
      <c r="EL21" s="39" t="s">
        <v>108</v>
      </c>
      <c r="EM21" s="39" t="s">
        <v>108</v>
      </c>
      <c r="EN21" s="39" t="s">
        <v>108</v>
      </c>
      <c r="EO21" s="39" t="s">
        <v>108</v>
      </c>
      <c r="EP21" s="39" t="s">
        <v>108</v>
      </c>
      <c r="EQ21" s="39" t="s">
        <v>108</v>
      </c>
      <c r="ER21" s="39" t="s">
        <v>108</v>
      </c>
      <c r="ES21" s="39" t="s">
        <v>108</v>
      </c>
      <c r="ET21" s="39" t="s">
        <v>108</v>
      </c>
      <c r="EU21" s="39" t="s">
        <v>108</v>
      </c>
      <c r="EV21" s="39" t="s">
        <v>108</v>
      </c>
      <c r="EW21" s="39" t="s">
        <v>108</v>
      </c>
      <c r="EX21" s="39" t="s">
        <v>108</v>
      </c>
      <c r="EY21" s="39" t="s">
        <v>108</v>
      </c>
    </row>
    <row r="22" spans="1:155" s="100" customFormat="1">
      <c r="A22" s="263" t="s">
        <v>155</v>
      </c>
      <c r="B22" s="62">
        <v>26.139720000000001</v>
      </c>
      <c r="C22" s="36" t="s">
        <v>66</v>
      </c>
      <c r="D22" s="101" t="s">
        <v>212</v>
      </c>
      <c r="E22" s="66">
        <v>2018</v>
      </c>
      <c r="F22" s="58" t="s">
        <v>52</v>
      </c>
      <c r="G22" s="36"/>
      <c r="H22" s="39">
        <f t="shared" si="0"/>
        <v>100</v>
      </c>
      <c r="I22" s="39">
        <v>100</v>
      </c>
      <c r="J22" s="103" t="s">
        <v>1006</v>
      </c>
      <c r="K22" s="36" t="s">
        <v>1007</v>
      </c>
      <c r="L22" s="39">
        <f t="shared" si="1"/>
        <v>100</v>
      </c>
      <c r="M22" s="39">
        <v>20</v>
      </c>
      <c r="N22" s="39">
        <v>20</v>
      </c>
      <c r="O22" s="39">
        <v>20</v>
      </c>
      <c r="P22" s="39">
        <v>20</v>
      </c>
      <c r="Q22" s="39">
        <v>20</v>
      </c>
      <c r="R22" s="36" t="s">
        <v>2039</v>
      </c>
      <c r="S22" s="36" t="s">
        <v>2040</v>
      </c>
      <c r="T22" s="39">
        <f t="shared" si="2"/>
        <v>75</v>
      </c>
      <c r="U22" s="39">
        <v>50</v>
      </c>
      <c r="V22" s="39">
        <v>25</v>
      </c>
      <c r="W22" s="208" t="s">
        <v>2389</v>
      </c>
      <c r="X22" s="36" t="s">
        <v>1568</v>
      </c>
      <c r="Y22" s="39">
        <f t="shared" si="3"/>
        <v>75</v>
      </c>
      <c r="Z22" s="39">
        <v>30</v>
      </c>
      <c r="AA22" s="102">
        <v>15</v>
      </c>
      <c r="AB22" s="39">
        <v>30</v>
      </c>
      <c r="AC22" s="36" t="s">
        <v>2740</v>
      </c>
      <c r="AD22" s="36" t="s">
        <v>2059</v>
      </c>
      <c r="AE22" s="39">
        <f t="shared" si="4"/>
        <v>100</v>
      </c>
      <c r="AF22" s="207">
        <v>50</v>
      </c>
      <c r="AG22" s="39">
        <v>50</v>
      </c>
      <c r="AH22" s="208" t="s">
        <v>2437</v>
      </c>
      <c r="AI22" s="36" t="s">
        <v>2071</v>
      </c>
      <c r="AJ22" s="64">
        <f t="shared" si="5"/>
        <v>87.5</v>
      </c>
      <c r="AK22" s="39">
        <v>25</v>
      </c>
      <c r="AL22" s="39">
        <v>25</v>
      </c>
      <c r="AM22" s="39">
        <v>25</v>
      </c>
      <c r="AN22" s="39">
        <v>12.5</v>
      </c>
      <c r="AO22" s="36" t="s">
        <v>1707</v>
      </c>
      <c r="AP22" s="43" t="s">
        <v>1025</v>
      </c>
      <c r="AQ22" s="39">
        <f t="shared" si="6"/>
        <v>75</v>
      </c>
      <c r="AR22" s="102">
        <v>50</v>
      </c>
      <c r="AS22" s="39">
        <v>25</v>
      </c>
      <c r="AT22" s="277" t="s">
        <v>2539</v>
      </c>
      <c r="AU22" s="36" t="s">
        <v>2087</v>
      </c>
      <c r="AV22" s="39">
        <f t="shared" si="7"/>
        <v>62.5</v>
      </c>
      <c r="AW22" s="207">
        <v>12.5</v>
      </c>
      <c r="AX22" s="39">
        <v>25</v>
      </c>
      <c r="AY22" s="39">
        <v>25</v>
      </c>
      <c r="AZ22" s="102">
        <v>0</v>
      </c>
      <c r="BA22" s="208" t="s">
        <v>2419</v>
      </c>
      <c r="BB22" s="208" t="s">
        <v>2380</v>
      </c>
      <c r="BC22" s="39">
        <f t="shared" si="8"/>
        <v>50</v>
      </c>
      <c r="BD22" s="39">
        <v>50</v>
      </c>
      <c r="BE22" s="258" t="s">
        <v>2356</v>
      </c>
      <c r="BF22" s="36" t="s">
        <v>2101</v>
      </c>
      <c r="BG22" s="39">
        <f t="shared" si="9"/>
        <v>30</v>
      </c>
      <c r="BH22" s="39">
        <v>30</v>
      </c>
      <c r="BI22" s="39">
        <v>0</v>
      </c>
      <c r="BJ22" s="39">
        <v>0</v>
      </c>
      <c r="BK22" s="36" t="s">
        <v>2112</v>
      </c>
      <c r="BL22" s="36" t="s">
        <v>2113</v>
      </c>
      <c r="BM22" s="39">
        <f t="shared" si="10"/>
        <v>75</v>
      </c>
      <c r="BN22" s="102">
        <v>30</v>
      </c>
      <c r="BO22" s="102">
        <v>30</v>
      </c>
      <c r="BP22" s="39">
        <v>15</v>
      </c>
      <c r="BQ22" s="208" t="s">
        <v>2529</v>
      </c>
      <c r="BR22" s="36" t="s">
        <v>1039</v>
      </c>
      <c r="BS22" s="39">
        <f t="shared" si="11"/>
        <v>100</v>
      </c>
      <c r="BT22" s="39">
        <v>50</v>
      </c>
      <c r="BU22" s="39">
        <v>50</v>
      </c>
      <c r="BV22" s="36" t="s">
        <v>2125</v>
      </c>
      <c r="BW22" s="36" t="s">
        <v>1747</v>
      </c>
      <c r="BX22" s="39">
        <f t="shared" si="12"/>
        <v>75</v>
      </c>
      <c r="BY22" s="207">
        <v>25</v>
      </c>
      <c r="BZ22" s="39">
        <v>50</v>
      </c>
      <c r="CA22" s="208" t="s">
        <v>2444</v>
      </c>
      <c r="CB22" s="36" t="s">
        <v>1753</v>
      </c>
      <c r="CC22" s="39">
        <f t="shared" si="13"/>
        <v>60</v>
      </c>
      <c r="CD22" s="39">
        <v>30</v>
      </c>
      <c r="CE22" s="39">
        <v>30</v>
      </c>
      <c r="CF22" s="19">
        <v>0</v>
      </c>
      <c r="CG22" s="208" t="s">
        <v>2534</v>
      </c>
      <c r="CH22" s="36" t="s">
        <v>2366</v>
      </c>
      <c r="CI22" s="64">
        <f t="shared" si="14"/>
        <v>62.5</v>
      </c>
      <c r="CJ22" s="206">
        <v>12.5</v>
      </c>
      <c r="CK22" s="207">
        <v>25</v>
      </c>
      <c r="CL22" s="39">
        <v>25</v>
      </c>
      <c r="CM22" s="201">
        <v>0</v>
      </c>
      <c r="CN22" s="208" t="s">
        <v>2540</v>
      </c>
      <c r="CO22" s="208" t="s">
        <v>2367</v>
      </c>
      <c r="CP22" s="39">
        <f t="shared" si="15"/>
        <v>0</v>
      </c>
      <c r="CQ22" s="39">
        <v>0</v>
      </c>
      <c r="CR22" s="39">
        <v>0</v>
      </c>
      <c r="CS22" s="39">
        <v>0</v>
      </c>
      <c r="CT22" s="39">
        <v>0</v>
      </c>
      <c r="CU22" s="36" t="s">
        <v>1057</v>
      </c>
      <c r="CV22" s="36" t="s">
        <v>1058</v>
      </c>
      <c r="CW22" s="39">
        <f t="shared" si="16"/>
        <v>30</v>
      </c>
      <c r="CX22" s="39">
        <v>20</v>
      </c>
      <c r="CY22" s="39">
        <v>10</v>
      </c>
      <c r="CZ22" s="39">
        <v>0</v>
      </c>
      <c r="DA22" s="39">
        <v>0</v>
      </c>
      <c r="DB22" s="39">
        <v>0</v>
      </c>
      <c r="DC22" s="208" t="s">
        <v>2484</v>
      </c>
      <c r="DD22" s="208" t="s">
        <v>2473</v>
      </c>
      <c r="DE22" s="39">
        <f t="shared" si="17"/>
        <v>90</v>
      </c>
      <c r="DF22" s="207">
        <v>20</v>
      </c>
      <c r="DG22" s="39">
        <v>20</v>
      </c>
      <c r="DH22" s="264">
        <v>10</v>
      </c>
      <c r="DI22" s="39">
        <v>20</v>
      </c>
      <c r="DJ22" s="39">
        <v>20</v>
      </c>
      <c r="DK22" s="208" t="s">
        <v>2571</v>
      </c>
      <c r="DL22" s="208" t="s">
        <v>2572</v>
      </c>
      <c r="DM22" s="39">
        <f t="shared" si="18"/>
        <v>60</v>
      </c>
      <c r="DN22" s="39">
        <v>0</v>
      </c>
      <c r="DO22" s="39">
        <v>0</v>
      </c>
      <c r="DP22" s="39">
        <v>20</v>
      </c>
      <c r="DQ22" s="39">
        <v>20</v>
      </c>
      <c r="DR22" s="39">
        <v>20</v>
      </c>
      <c r="DS22" s="36" t="s">
        <v>1803</v>
      </c>
      <c r="DT22" s="36" t="s">
        <v>2165</v>
      </c>
      <c r="DU22" s="64">
        <f t="shared" si="19"/>
        <v>75</v>
      </c>
      <c r="DV22" s="39">
        <v>25</v>
      </c>
      <c r="DW22" s="39">
        <v>25</v>
      </c>
      <c r="DX22" s="201">
        <v>0</v>
      </c>
      <c r="DY22" s="207">
        <v>25</v>
      </c>
      <c r="DZ22" s="208" t="s">
        <v>2663</v>
      </c>
      <c r="EA22" s="208" t="s">
        <v>2344</v>
      </c>
      <c r="EB22" s="39">
        <v>0</v>
      </c>
      <c r="EC22" s="64">
        <f t="shared" si="20"/>
        <v>100</v>
      </c>
      <c r="ED22" s="201">
        <v>50</v>
      </c>
      <c r="EE22" s="39">
        <v>50</v>
      </c>
      <c r="EF22" s="36" t="s">
        <v>2495</v>
      </c>
      <c r="EG22" s="46" t="s">
        <v>2180</v>
      </c>
      <c r="EH22" s="39" t="s">
        <v>108</v>
      </c>
      <c r="EI22" s="39" t="s">
        <v>108</v>
      </c>
      <c r="EJ22" s="39" t="s">
        <v>108</v>
      </c>
      <c r="EK22" s="39" t="s">
        <v>108</v>
      </c>
      <c r="EL22" s="39" t="s">
        <v>108</v>
      </c>
      <c r="EM22" s="39" t="s">
        <v>108</v>
      </c>
      <c r="EN22" s="39" t="s">
        <v>108</v>
      </c>
      <c r="EO22" s="39" t="s">
        <v>108</v>
      </c>
      <c r="EP22" s="39" t="s">
        <v>108</v>
      </c>
      <c r="EQ22" s="39" t="s">
        <v>108</v>
      </c>
      <c r="ER22" s="39" t="s">
        <v>108</v>
      </c>
      <c r="ES22" s="39" t="s">
        <v>108</v>
      </c>
      <c r="ET22" s="39" t="s">
        <v>108</v>
      </c>
      <c r="EU22" s="39" t="s">
        <v>108</v>
      </c>
      <c r="EV22" s="39" t="s">
        <v>108</v>
      </c>
      <c r="EW22" s="39" t="s">
        <v>108</v>
      </c>
      <c r="EX22" s="39" t="s">
        <v>108</v>
      </c>
      <c r="EY22" s="39" t="s">
        <v>108</v>
      </c>
    </row>
    <row r="23" spans="1:155" s="100" customFormat="1">
      <c r="A23" s="263" t="s">
        <v>141</v>
      </c>
      <c r="B23" s="62">
        <v>205.35805999999999</v>
      </c>
      <c r="C23" s="36" t="s">
        <v>66</v>
      </c>
      <c r="D23" s="101" t="s">
        <v>207</v>
      </c>
      <c r="E23" s="66">
        <v>2016</v>
      </c>
      <c r="F23" s="58" t="s">
        <v>52</v>
      </c>
      <c r="G23" s="36"/>
      <c r="H23" s="39">
        <f t="shared" si="0"/>
        <v>100</v>
      </c>
      <c r="I23" s="39">
        <v>100</v>
      </c>
      <c r="J23" s="36" t="s">
        <v>542</v>
      </c>
      <c r="K23" s="36" t="s">
        <v>543</v>
      </c>
      <c r="L23" s="39">
        <f t="shared" si="1"/>
        <v>90</v>
      </c>
      <c r="M23" s="39">
        <v>10</v>
      </c>
      <c r="N23" s="39">
        <v>20</v>
      </c>
      <c r="O23" s="39">
        <v>20</v>
      </c>
      <c r="P23" s="39">
        <v>20</v>
      </c>
      <c r="Q23" s="39">
        <v>20</v>
      </c>
      <c r="R23" s="36" t="s">
        <v>2291</v>
      </c>
      <c r="S23" s="36" t="s">
        <v>2037</v>
      </c>
      <c r="T23" s="39">
        <f t="shared" si="2"/>
        <v>75</v>
      </c>
      <c r="U23" s="39">
        <v>50</v>
      </c>
      <c r="V23" s="39">
        <v>25</v>
      </c>
      <c r="W23" s="36" t="s">
        <v>2048</v>
      </c>
      <c r="X23" s="36" t="s">
        <v>2049</v>
      </c>
      <c r="Y23" s="39">
        <f t="shared" si="3"/>
        <v>30</v>
      </c>
      <c r="Z23" s="102">
        <v>15</v>
      </c>
      <c r="AA23" s="39">
        <v>15</v>
      </c>
      <c r="AB23" s="39">
        <v>0</v>
      </c>
      <c r="AC23" s="208" t="s">
        <v>2315</v>
      </c>
      <c r="AD23" s="36" t="s">
        <v>2057</v>
      </c>
      <c r="AE23" s="39">
        <f t="shared" si="4"/>
        <v>50</v>
      </c>
      <c r="AF23" s="39">
        <v>0</v>
      </c>
      <c r="AG23" s="102">
        <v>50</v>
      </c>
      <c r="AH23" s="36" t="s">
        <v>2069</v>
      </c>
      <c r="AI23" s="36" t="s">
        <v>2070</v>
      </c>
      <c r="AJ23" s="64">
        <f t="shared" si="5"/>
        <v>75</v>
      </c>
      <c r="AK23" s="207">
        <v>12.5</v>
      </c>
      <c r="AL23" s="39">
        <v>25</v>
      </c>
      <c r="AM23" s="39">
        <v>25</v>
      </c>
      <c r="AN23" s="39">
        <v>12.5</v>
      </c>
      <c r="AO23" s="208" t="s">
        <v>2326</v>
      </c>
      <c r="AP23" s="36" t="s">
        <v>2077</v>
      </c>
      <c r="AQ23" s="39">
        <f t="shared" si="6"/>
        <v>75</v>
      </c>
      <c r="AR23" s="39">
        <v>50</v>
      </c>
      <c r="AS23" s="39">
        <v>25</v>
      </c>
      <c r="AT23" s="36" t="s">
        <v>2085</v>
      </c>
      <c r="AU23" s="36" t="s">
        <v>2086</v>
      </c>
      <c r="AV23" s="39">
        <f t="shared" si="7"/>
        <v>25</v>
      </c>
      <c r="AW23" s="207">
        <v>12.5</v>
      </c>
      <c r="AX23" s="102">
        <v>0</v>
      </c>
      <c r="AY23" s="206">
        <v>12.5</v>
      </c>
      <c r="AZ23" s="39">
        <v>0</v>
      </c>
      <c r="BA23" s="208" t="s">
        <v>2707</v>
      </c>
      <c r="BB23" s="208" t="s">
        <v>2379</v>
      </c>
      <c r="BC23" s="39">
        <f t="shared" si="8"/>
        <v>0</v>
      </c>
      <c r="BD23" s="102">
        <v>0</v>
      </c>
      <c r="BE23" s="103" t="s">
        <v>1770</v>
      </c>
      <c r="BF23" s="36" t="s">
        <v>551</v>
      </c>
      <c r="BG23" s="39">
        <f t="shared" si="9"/>
        <v>15</v>
      </c>
      <c r="BH23" s="102">
        <v>15</v>
      </c>
      <c r="BI23" s="102">
        <v>0</v>
      </c>
      <c r="BJ23" s="102">
        <v>0</v>
      </c>
      <c r="BK23" s="36" t="s">
        <v>2108</v>
      </c>
      <c r="BL23" s="36" t="s">
        <v>2109</v>
      </c>
      <c r="BM23" s="39">
        <f t="shared" si="10"/>
        <v>0</v>
      </c>
      <c r="BN23" s="39">
        <v>0</v>
      </c>
      <c r="BO23" s="39">
        <v>0</v>
      </c>
      <c r="BP23" s="39">
        <v>0</v>
      </c>
      <c r="BQ23" s="36" t="s">
        <v>727</v>
      </c>
      <c r="BR23" s="36" t="s">
        <v>2117</v>
      </c>
      <c r="BS23" s="39">
        <f t="shared" si="11"/>
        <v>100</v>
      </c>
      <c r="BT23" s="39">
        <v>50</v>
      </c>
      <c r="BU23" s="39">
        <v>50</v>
      </c>
      <c r="BV23" s="208" t="s">
        <v>2442</v>
      </c>
      <c r="BW23" s="36" t="s">
        <v>2124</v>
      </c>
      <c r="BX23" s="39">
        <f t="shared" si="12"/>
        <v>25</v>
      </c>
      <c r="BY23" s="206">
        <v>25</v>
      </c>
      <c r="BZ23" s="39">
        <v>0</v>
      </c>
      <c r="CA23" s="208" t="s">
        <v>2533</v>
      </c>
      <c r="CB23" s="36" t="s">
        <v>2131</v>
      </c>
      <c r="CC23" s="39">
        <f t="shared" si="13"/>
        <v>45</v>
      </c>
      <c r="CD23" s="39">
        <v>15</v>
      </c>
      <c r="CE23" s="102">
        <v>30</v>
      </c>
      <c r="CF23" s="39">
        <v>0</v>
      </c>
      <c r="CG23" s="208" t="s">
        <v>2452</v>
      </c>
      <c r="CH23" s="36" t="s">
        <v>2135</v>
      </c>
      <c r="CI23" s="39">
        <f t="shared" si="14"/>
        <v>12.5</v>
      </c>
      <c r="CJ23" s="207">
        <v>12.5</v>
      </c>
      <c r="CK23" s="39">
        <v>0</v>
      </c>
      <c r="CL23" s="39">
        <v>0</v>
      </c>
      <c r="CM23" s="39">
        <v>0</v>
      </c>
      <c r="CN23" s="209" t="s">
        <v>2369</v>
      </c>
      <c r="CO23" s="208" t="s">
        <v>2368</v>
      </c>
      <c r="CP23" s="39">
        <f t="shared" si="15"/>
        <v>0</v>
      </c>
      <c r="CQ23" s="39">
        <v>0</v>
      </c>
      <c r="CR23" s="39">
        <v>0</v>
      </c>
      <c r="CS23" s="39">
        <v>0</v>
      </c>
      <c r="CT23" s="39">
        <v>0</v>
      </c>
      <c r="CU23" s="208" t="s">
        <v>2472</v>
      </c>
      <c r="CV23" s="36" t="s">
        <v>563</v>
      </c>
      <c r="CW23" s="39">
        <f t="shared" si="16"/>
        <v>30</v>
      </c>
      <c r="CX23" s="102">
        <v>20</v>
      </c>
      <c r="CY23" s="39">
        <v>10</v>
      </c>
      <c r="CZ23" s="39">
        <v>0</v>
      </c>
      <c r="DA23" s="206">
        <v>0</v>
      </c>
      <c r="DB23" s="39">
        <v>0</v>
      </c>
      <c r="DC23" s="208" t="s">
        <v>2485</v>
      </c>
      <c r="DD23" s="36" t="s">
        <v>2152</v>
      </c>
      <c r="DE23" s="39">
        <f t="shared" si="17"/>
        <v>70</v>
      </c>
      <c r="DF23" s="39">
        <v>0</v>
      </c>
      <c r="DG23" s="39">
        <v>20</v>
      </c>
      <c r="DH23" s="39">
        <v>10</v>
      </c>
      <c r="DI23" s="39">
        <v>20</v>
      </c>
      <c r="DJ23" s="39">
        <v>20</v>
      </c>
      <c r="DK23" s="36" t="s">
        <v>2163</v>
      </c>
      <c r="DL23" s="208" t="s">
        <v>2565</v>
      </c>
      <c r="DM23" s="39">
        <f t="shared" si="18"/>
        <v>60</v>
      </c>
      <c r="DN23" s="39">
        <v>0</v>
      </c>
      <c r="DO23" s="39">
        <v>0</v>
      </c>
      <c r="DP23" s="39">
        <v>20</v>
      </c>
      <c r="DQ23" s="39">
        <v>20</v>
      </c>
      <c r="DR23" s="39">
        <v>20</v>
      </c>
      <c r="DS23" s="36" t="s">
        <v>2623</v>
      </c>
      <c r="DT23" s="208" t="s">
        <v>2624</v>
      </c>
      <c r="DU23" s="64">
        <f t="shared" si="19"/>
        <v>100</v>
      </c>
      <c r="DV23" s="39">
        <v>25</v>
      </c>
      <c r="DW23" s="39">
        <v>25</v>
      </c>
      <c r="DX23" s="39">
        <v>25</v>
      </c>
      <c r="DY23" s="39">
        <v>25</v>
      </c>
      <c r="DZ23" s="36" t="s">
        <v>2659</v>
      </c>
      <c r="EA23" s="36" t="s">
        <v>2169</v>
      </c>
      <c r="EB23" s="39">
        <v>0</v>
      </c>
      <c r="EC23" s="39">
        <f t="shared" si="20"/>
        <v>50</v>
      </c>
      <c r="ED23" s="39">
        <v>0</v>
      </c>
      <c r="EE23" s="201">
        <v>50</v>
      </c>
      <c r="EF23" s="36" t="s">
        <v>2522</v>
      </c>
      <c r="EG23" s="46" t="s">
        <v>2177</v>
      </c>
      <c r="EH23" s="39" t="s">
        <v>108</v>
      </c>
      <c r="EI23" s="39" t="s">
        <v>108</v>
      </c>
      <c r="EJ23" s="39" t="s">
        <v>108</v>
      </c>
      <c r="EK23" s="39" t="s">
        <v>108</v>
      </c>
      <c r="EL23" s="39" t="s">
        <v>108</v>
      </c>
      <c r="EM23" s="39" t="s">
        <v>108</v>
      </c>
      <c r="EN23" s="39" t="s">
        <v>108</v>
      </c>
      <c r="EO23" s="39" t="s">
        <v>108</v>
      </c>
      <c r="EP23" s="39" t="s">
        <v>108</v>
      </c>
      <c r="EQ23" s="39" t="s">
        <v>108</v>
      </c>
      <c r="ER23" s="39" t="s">
        <v>108</v>
      </c>
      <c r="ES23" s="39" t="s">
        <v>108</v>
      </c>
      <c r="ET23" s="39" t="s">
        <v>108</v>
      </c>
      <c r="EU23" s="39" t="s">
        <v>108</v>
      </c>
      <c r="EV23" s="39" t="s">
        <v>108</v>
      </c>
      <c r="EW23" s="39" t="s">
        <v>108</v>
      </c>
      <c r="EX23" s="39" t="s">
        <v>108</v>
      </c>
      <c r="EY23" s="39" t="s">
        <v>108</v>
      </c>
    </row>
    <row r="24" spans="1:155" s="100" customFormat="1">
      <c r="A24" s="263" t="s">
        <v>112</v>
      </c>
      <c r="B24" s="62">
        <v>315.78985999999998</v>
      </c>
      <c r="C24" s="36" t="s">
        <v>66</v>
      </c>
      <c r="D24" s="60" t="s">
        <v>254</v>
      </c>
      <c r="E24" s="39">
        <v>2020</v>
      </c>
      <c r="F24" s="58" t="s">
        <v>52</v>
      </c>
      <c r="G24" s="36"/>
      <c r="H24" s="39">
        <f t="shared" si="0"/>
        <v>100</v>
      </c>
      <c r="I24" s="39">
        <v>100</v>
      </c>
      <c r="J24" s="36" t="s">
        <v>1132</v>
      </c>
      <c r="K24" s="36" t="s">
        <v>1133</v>
      </c>
      <c r="L24" s="39">
        <f t="shared" si="1"/>
        <v>80</v>
      </c>
      <c r="M24" s="39">
        <v>10</v>
      </c>
      <c r="N24" s="39">
        <v>20</v>
      </c>
      <c r="O24" s="207">
        <v>10</v>
      </c>
      <c r="P24" s="39">
        <v>20</v>
      </c>
      <c r="Q24" s="39">
        <v>20</v>
      </c>
      <c r="R24" s="36" t="s">
        <v>2410</v>
      </c>
      <c r="S24" s="36" t="s">
        <v>1139</v>
      </c>
      <c r="T24" s="39">
        <f t="shared" si="2"/>
        <v>75</v>
      </c>
      <c r="U24" s="39">
        <v>50</v>
      </c>
      <c r="V24" s="206">
        <v>25</v>
      </c>
      <c r="W24" s="208" t="s">
        <v>2309</v>
      </c>
      <c r="X24" s="36" t="s">
        <v>1143</v>
      </c>
      <c r="Y24" s="39">
        <f t="shared" si="3"/>
        <v>45</v>
      </c>
      <c r="Z24" s="39">
        <v>30</v>
      </c>
      <c r="AA24" s="39">
        <v>15</v>
      </c>
      <c r="AB24" s="39">
        <v>0</v>
      </c>
      <c r="AC24" s="36" t="s">
        <v>1147</v>
      </c>
      <c r="AD24" s="36" t="s">
        <v>1148</v>
      </c>
      <c r="AE24" s="39">
        <f t="shared" si="4"/>
        <v>75</v>
      </c>
      <c r="AF24" s="207">
        <v>50</v>
      </c>
      <c r="AG24" s="39">
        <v>25</v>
      </c>
      <c r="AH24" s="208" t="s">
        <v>2513</v>
      </c>
      <c r="AI24" s="36" t="s">
        <v>1154</v>
      </c>
      <c r="AJ24" s="64">
        <f t="shared" si="5"/>
        <v>0</v>
      </c>
      <c r="AK24" s="39">
        <v>0</v>
      </c>
      <c r="AL24" s="39">
        <v>0</v>
      </c>
      <c r="AM24" s="39">
        <v>0</v>
      </c>
      <c r="AN24" s="39">
        <v>0</v>
      </c>
      <c r="AO24" s="36" t="s">
        <v>1158</v>
      </c>
      <c r="AP24" s="36" t="s">
        <v>1159</v>
      </c>
      <c r="AQ24" s="39">
        <f t="shared" si="6"/>
        <v>75</v>
      </c>
      <c r="AR24" s="39">
        <v>50</v>
      </c>
      <c r="AS24" s="39">
        <v>25</v>
      </c>
      <c r="AT24" s="36" t="s">
        <v>1165</v>
      </c>
      <c r="AU24" s="36" t="s">
        <v>1166</v>
      </c>
      <c r="AV24" s="39">
        <f t="shared" si="7"/>
        <v>12.5</v>
      </c>
      <c r="AW24" s="201">
        <v>0</v>
      </c>
      <c r="AX24" s="39">
        <v>12.5</v>
      </c>
      <c r="AY24" s="39">
        <v>0</v>
      </c>
      <c r="AZ24" s="39">
        <v>0</v>
      </c>
      <c r="BA24" s="208" t="s">
        <v>1731</v>
      </c>
      <c r="BB24" s="36" t="s">
        <v>1169</v>
      </c>
      <c r="BC24" s="39">
        <f t="shared" si="8"/>
        <v>50</v>
      </c>
      <c r="BD24" s="39">
        <v>50</v>
      </c>
      <c r="BE24" s="36" t="s">
        <v>1171</v>
      </c>
      <c r="BF24" s="36" t="s">
        <v>1172</v>
      </c>
      <c r="BG24" s="39">
        <f t="shared" si="9"/>
        <v>15</v>
      </c>
      <c r="BH24" s="39">
        <v>15</v>
      </c>
      <c r="BI24" s="39">
        <v>0</v>
      </c>
      <c r="BJ24" s="39">
        <v>0</v>
      </c>
      <c r="BK24" s="36" t="s">
        <v>1177</v>
      </c>
      <c r="BL24" s="36" t="s">
        <v>1178</v>
      </c>
      <c r="BM24" s="39">
        <f t="shared" si="10"/>
        <v>30</v>
      </c>
      <c r="BN24" s="39">
        <v>0</v>
      </c>
      <c r="BO24" s="102">
        <v>15</v>
      </c>
      <c r="BP24" s="39">
        <v>15</v>
      </c>
      <c r="BQ24" s="208" t="s">
        <v>2424</v>
      </c>
      <c r="BR24" s="36" t="s">
        <v>1179</v>
      </c>
      <c r="BS24" s="39">
        <f t="shared" si="11"/>
        <v>75</v>
      </c>
      <c r="BT24" s="39">
        <v>50</v>
      </c>
      <c r="BU24" s="102">
        <v>25</v>
      </c>
      <c r="BV24" s="36" t="s">
        <v>1185</v>
      </c>
      <c r="BW24" s="36" t="s">
        <v>1186</v>
      </c>
      <c r="BX24" s="39">
        <f t="shared" si="12"/>
        <v>75</v>
      </c>
      <c r="BY24" s="39">
        <v>25</v>
      </c>
      <c r="BZ24" s="39">
        <v>50</v>
      </c>
      <c r="CA24" s="103" t="s">
        <v>1190</v>
      </c>
      <c r="CB24" s="36" t="s">
        <v>1191</v>
      </c>
      <c r="CC24" s="39">
        <f t="shared" si="13"/>
        <v>30</v>
      </c>
      <c r="CD24" s="39">
        <v>15</v>
      </c>
      <c r="CE24" s="39">
        <v>15</v>
      </c>
      <c r="CF24" s="39">
        <v>0</v>
      </c>
      <c r="CG24" s="36" t="s">
        <v>1925</v>
      </c>
      <c r="CH24" s="36" t="s">
        <v>1194</v>
      </c>
      <c r="CI24" s="39">
        <f t="shared" si="14"/>
        <v>25</v>
      </c>
      <c r="CJ24" s="39">
        <v>25</v>
      </c>
      <c r="CK24" s="39">
        <v>0</v>
      </c>
      <c r="CL24" s="39">
        <v>0</v>
      </c>
      <c r="CM24" s="39">
        <v>0</v>
      </c>
      <c r="CN24" s="36" t="s">
        <v>1195</v>
      </c>
      <c r="CO24" s="36" t="s">
        <v>1196</v>
      </c>
      <c r="CP24" s="39">
        <f t="shared" si="15"/>
        <v>0</v>
      </c>
      <c r="CQ24" s="39">
        <v>0</v>
      </c>
      <c r="CR24" s="39">
        <v>0</v>
      </c>
      <c r="CS24" s="39">
        <v>0</v>
      </c>
      <c r="CT24" s="39">
        <v>0</v>
      </c>
      <c r="CU24" s="36" t="s">
        <v>535</v>
      </c>
      <c r="CV24" s="36" t="s">
        <v>108</v>
      </c>
      <c r="CW24" s="39">
        <f t="shared" si="16"/>
        <v>60</v>
      </c>
      <c r="CX24" s="39">
        <v>20</v>
      </c>
      <c r="CY24" s="39">
        <v>20</v>
      </c>
      <c r="CZ24" s="39">
        <v>0</v>
      </c>
      <c r="DA24" s="39">
        <v>20</v>
      </c>
      <c r="DB24" s="39">
        <v>0</v>
      </c>
      <c r="DC24" s="36" t="s">
        <v>1200</v>
      </c>
      <c r="DD24" s="36" t="s">
        <v>1201</v>
      </c>
      <c r="DE24" s="39">
        <f t="shared" si="17"/>
        <v>80</v>
      </c>
      <c r="DF24" s="39">
        <v>20</v>
      </c>
      <c r="DG24" s="39">
        <v>20</v>
      </c>
      <c r="DH24" s="39">
        <v>10</v>
      </c>
      <c r="DI24" s="39">
        <v>10</v>
      </c>
      <c r="DJ24" s="39">
        <v>20</v>
      </c>
      <c r="DK24" s="208" t="s">
        <v>2614</v>
      </c>
      <c r="DL24" s="208" t="s">
        <v>2615</v>
      </c>
      <c r="DM24" s="39">
        <f t="shared" si="18"/>
        <v>30</v>
      </c>
      <c r="DN24" s="39">
        <v>10</v>
      </c>
      <c r="DO24" s="39">
        <v>0</v>
      </c>
      <c r="DP24" s="39">
        <v>0</v>
      </c>
      <c r="DQ24" s="39">
        <v>10</v>
      </c>
      <c r="DR24" s="39">
        <v>10</v>
      </c>
      <c r="DS24" s="36" t="s">
        <v>1815</v>
      </c>
      <c r="DT24" s="36" t="s">
        <v>1816</v>
      </c>
      <c r="DU24" s="39">
        <f t="shared" si="19"/>
        <v>75</v>
      </c>
      <c r="DV24" s="39">
        <v>25</v>
      </c>
      <c r="DW24" s="39">
        <v>25</v>
      </c>
      <c r="DX24" s="39">
        <v>25</v>
      </c>
      <c r="DY24" s="39">
        <v>0</v>
      </c>
      <c r="DZ24" s="36" t="s">
        <v>1207</v>
      </c>
      <c r="EA24" s="36" t="s">
        <v>1208</v>
      </c>
      <c r="EB24" s="39">
        <v>0</v>
      </c>
      <c r="EC24" s="64">
        <f t="shared" si="20"/>
        <v>25</v>
      </c>
      <c r="ED24" s="39">
        <v>25</v>
      </c>
      <c r="EE24" s="39">
        <v>0</v>
      </c>
      <c r="EF24" s="208" t="s">
        <v>2502</v>
      </c>
      <c r="EG24" s="36" t="s">
        <v>1211</v>
      </c>
      <c r="EH24" s="39" t="s">
        <v>108</v>
      </c>
      <c r="EI24" s="39" t="s">
        <v>108</v>
      </c>
      <c r="EJ24" s="39" t="s">
        <v>108</v>
      </c>
      <c r="EK24" s="39" t="s">
        <v>108</v>
      </c>
      <c r="EL24" s="39" t="s">
        <v>108</v>
      </c>
      <c r="EM24" s="39" t="s">
        <v>108</v>
      </c>
      <c r="EN24" s="39" t="s">
        <v>108</v>
      </c>
      <c r="EO24" s="39" t="s">
        <v>108</v>
      </c>
      <c r="EP24" s="39" t="s">
        <v>108</v>
      </c>
      <c r="EQ24" s="39" t="s">
        <v>108</v>
      </c>
      <c r="ER24" s="39" t="s">
        <v>108</v>
      </c>
      <c r="ES24" s="39" t="s">
        <v>108</v>
      </c>
      <c r="ET24" s="39" t="s">
        <v>108</v>
      </c>
      <c r="EU24" s="39" t="s">
        <v>108</v>
      </c>
      <c r="EV24" s="39" t="s">
        <v>108</v>
      </c>
      <c r="EW24" s="39" t="s">
        <v>108</v>
      </c>
      <c r="EX24" s="39" t="s">
        <v>108</v>
      </c>
      <c r="EY24" s="39" t="s">
        <v>108</v>
      </c>
    </row>
    <row r="25" spans="1:155" s="100" customFormat="1">
      <c r="A25" s="263" t="s">
        <v>161</v>
      </c>
      <c r="B25" s="62">
        <v>50.554089999999995</v>
      </c>
      <c r="C25" s="36" t="s">
        <v>66</v>
      </c>
      <c r="D25" s="36" t="s">
        <v>228</v>
      </c>
      <c r="E25" s="63">
        <v>2018</v>
      </c>
      <c r="F25" s="58" t="s">
        <v>52</v>
      </c>
      <c r="G25" s="36"/>
      <c r="H25" s="39">
        <f t="shared" si="0"/>
        <v>100</v>
      </c>
      <c r="I25" s="39">
        <v>100</v>
      </c>
      <c r="J25" s="36" t="s">
        <v>685</v>
      </c>
      <c r="K25" s="36" t="s">
        <v>686</v>
      </c>
      <c r="L25" s="39">
        <f t="shared" si="1"/>
        <v>80</v>
      </c>
      <c r="M25" s="39">
        <v>10</v>
      </c>
      <c r="N25" s="39">
        <v>20</v>
      </c>
      <c r="O25" s="39">
        <v>20</v>
      </c>
      <c r="P25" s="207">
        <v>10</v>
      </c>
      <c r="Q25" s="39">
        <v>20</v>
      </c>
      <c r="R25" s="208" t="s">
        <v>2382</v>
      </c>
      <c r="S25" s="36" t="s">
        <v>693</v>
      </c>
      <c r="T25" s="39">
        <f t="shared" si="2"/>
        <v>75</v>
      </c>
      <c r="U25" s="39">
        <v>50</v>
      </c>
      <c r="V25" s="94">
        <v>25</v>
      </c>
      <c r="W25" s="208" t="s">
        <v>2307</v>
      </c>
      <c r="X25" s="36" t="s">
        <v>1570</v>
      </c>
      <c r="Y25" s="39">
        <f t="shared" si="3"/>
        <v>45</v>
      </c>
      <c r="Z25" s="39">
        <v>30</v>
      </c>
      <c r="AA25" s="39">
        <v>15</v>
      </c>
      <c r="AB25" s="39">
        <v>0</v>
      </c>
      <c r="AC25" s="208" t="s">
        <v>2313</v>
      </c>
      <c r="AD25" s="36" t="s">
        <v>698</v>
      </c>
      <c r="AE25" s="39">
        <f t="shared" si="4"/>
        <v>50</v>
      </c>
      <c r="AF25" s="39">
        <v>0</v>
      </c>
      <c r="AG25" s="39">
        <v>50</v>
      </c>
      <c r="AH25" s="36" t="s">
        <v>2324</v>
      </c>
      <c r="AI25" s="36" t="s">
        <v>701</v>
      </c>
      <c r="AJ25" s="64">
        <f t="shared" si="5"/>
        <v>37.5</v>
      </c>
      <c r="AK25" s="102">
        <v>0</v>
      </c>
      <c r="AL25" s="39">
        <v>12.5</v>
      </c>
      <c r="AM25" s="39">
        <v>25</v>
      </c>
      <c r="AN25" s="39">
        <v>0</v>
      </c>
      <c r="AO25" s="103" t="s">
        <v>707</v>
      </c>
      <c r="AP25" s="36" t="s">
        <v>708</v>
      </c>
      <c r="AQ25" s="39">
        <f t="shared" si="6"/>
        <v>75</v>
      </c>
      <c r="AR25" s="39">
        <v>50</v>
      </c>
      <c r="AS25" s="39">
        <v>25</v>
      </c>
      <c r="AT25" s="103" t="s">
        <v>1765</v>
      </c>
      <c r="AU25" s="36" t="s">
        <v>713</v>
      </c>
      <c r="AV25" s="39">
        <f t="shared" si="7"/>
        <v>12.5</v>
      </c>
      <c r="AW25" s="207">
        <v>12.5</v>
      </c>
      <c r="AX25" s="102">
        <v>0</v>
      </c>
      <c r="AY25" s="39">
        <v>0</v>
      </c>
      <c r="AZ25" s="39">
        <v>0</v>
      </c>
      <c r="BA25" s="208" t="s">
        <v>2692</v>
      </c>
      <c r="BB25" s="208" t="s">
        <v>2340</v>
      </c>
      <c r="BC25" s="39">
        <f t="shared" si="8"/>
        <v>50</v>
      </c>
      <c r="BD25" s="39">
        <v>50</v>
      </c>
      <c r="BE25" s="103" t="s">
        <v>1773</v>
      </c>
      <c r="BF25" s="36" t="s">
        <v>1774</v>
      </c>
      <c r="BG25" s="39">
        <f t="shared" si="9"/>
        <v>0</v>
      </c>
      <c r="BH25" s="39">
        <v>0</v>
      </c>
      <c r="BI25" s="39">
        <v>0</v>
      </c>
      <c r="BJ25" s="102">
        <v>0</v>
      </c>
      <c r="BK25" s="103" t="s">
        <v>723</v>
      </c>
      <c r="BL25" s="36" t="s">
        <v>724</v>
      </c>
      <c r="BM25" s="39">
        <f t="shared" si="10"/>
        <v>0</v>
      </c>
      <c r="BN25" s="39">
        <v>0</v>
      </c>
      <c r="BO25" s="39">
        <v>0</v>
      </c>
      <c r="BP25" s="39">
        <v>0</v>
      </c>
      <c r="BQ25" s="36" t="s">
        <v>727</v>
      </c>
      <c r="BR25" s="36" t="s">
        <v>729</v>
      </c>
      <c r="BS25" s="39">
        <f t="shared" si="11"/>
        <v>75</v>
      </c>
      <c r="BT25" s="39">
        <v>50</v>
      </c>
      <c r="BU25" s="39">
        <v>25</v>
      </c>
      <c r="BV25" s="36" t="s">
        <v>734</v>
      </c>
      <c r="BW25" s="36" t="s">
        <v>735</v>
      </c>
      <c r="BX25" s="39">
        <f t="shared" si="12"/>
        <v>50</v>
      </c>
      <c r="BY25" s="39">
        <v>0</v>
      </c>
      <c r="BZ25" s="39">
        <v>50</v>
      </c>
      <c r="CA25" s="36" t="s">
        <v>1756</v>
      </c>
      <c r="CB25" s="36" t="s">
        <v>1757</v>
      </c>
      <c r="CC25" s="39">
        <f t="shared" si="13"/>
        <v>30</v>
      </c>
      <c r="CD25" s="39">
        <v>15</v>
      </c>
      <c r="CE25" s="39">
        <v>15</v>
      </c>
      <c r="CF25" s="39">
        <v>0</v>
      </c>
      <c r="CG25" s="103" t="s">
        <v>1763</v>
      </c>
      <c r="CH25" s="36" t="s">
        <v>744</v>
      </c>
      <c r="CI25" s="39">
        <f t="shared" si="14"/>
        <v>12.5</v>
      </c>
      <c r="CJ25" s="207">
        <v>12.5</v>
      </c>
      <c r="CK25" s="39">
        <v>0</v>
      </c>
      <c r="CL25" s="39">
        <v>0</v>
      </c>
      <c r="CM25" s="39">
        <v>0</v>
      </c>
      <c r="CN25" s="208" t="s">
        <v>2471</v>
      </c>
      <c r="CO25" s="208" t="s">
        <v>2360</v>
      </c>
      <c r="CP25" s="39">
        <f t="shared" si="15"/>
        <v>0</v>
      </c>
      <c r="CQ25" s="39">
        <v>0</v>
      </c>
      <c r="CR25" s="39">
        <v>0</v>
      </c>
      <c r="CS25" s="39">
        <v>0</v>
      </c>
      <c r="CT25" s="39">
        <v>0</v>
      </c>
      <c r="CU25" s="36" t="s">
        <v>717</v>
      </c>
      <c r="CV25" s="36" t="s">
        <v>719</v>
      </c>
      <c r="CW25" s="39">
        <f t="shared" si="16"/>
        <v>30</v>
      </c>
      <c r="CX25" s="102">
        <v>20</v>
      </c>
      <c r="CY25" s="102">
        <v>10</v>
      </c>
      <c r="CZ25" s="39">
        <v>0</v>
      </c>
      <c r="DA25" s="39">
        <v>0</v>
      </c>
      <c r="DB25" s="39">
        <v>0</v>
      </c>
      <c r="DC25" s="103" t="s">
        <v>1611</v>
      </c>
      <c r="DD25" s="36" t="s">
        <v>754</v>
      </c>
      <c r="DE25" s="39">
        <f t="shared" si="17"/>
        <v>70</v>
      </c>
      <c r="DF25" s="39">
        <v>0</v>
      </c>
      <c r="DG25" s="39">
        <v>20</v>
      </c>
      <c r="DH25" s="39">
        <v>10</v>
      </c>
      <c r="DI25" s="39">
        <v>20</v>
      </c>
      <c r="DJ25" s="39">
        <v>20</v>
      </c>
      <c r="DK25" s="36" t="s">
        <v>2587</v>
      </c>
      <c r="DL25" s="208" t="s">
        <v>2588</v>
      </c>
      <c r="DM25" s="39">
        <f t="shared" si="18"/>
        <v>40</v>
      </c>
      <c r="DN25" s="39">
        <v>0</v>
      </c>
      <c r="DO25" s="39">
        <v>0</v>
      </c>
      <c r="DP25" s="39">
        <v>20</v>
      </c>
      <c r="DQ25" s="39">
        <v>20</v>
      </c>
      <c r="DR25" s="39">
        <v>0</v>
      </c>
      <c r="DS25" s="208" t="s">
        <v>2633</v>
      </c>
      <c r="DT25" s="208" t="s">
        <v>2634</v>
      </c>
      <c r="DU25" s="64">
        <f t="shared" si="19"/>
        <v>62.5</v>
      </c>
      <c r="DV25" s="39">
        <v>25</v>
      </c>
      <c r="DW25" s="39">
        <v>25</v>
      </c>
      <c r="DX25" s="39">
        <v>0</v>
      </c>
      <c r="DY25" s="39">
        <v>12.5</v>
      </c>
      <c r="DZ25" s="209" t="s">
        <v>2667</v>
      </c>
      <c r="EA25" s="208" t="s">
        <v>2668</v>
      </c>
      <c r="EB25" s="39">
        <v>0</v>
      </c>
      <c r="EC25" s="39">
        <f t="shared" si="20"/>
        <v>0</v>
      </c>
      <c r="ED25" s="39">
        <v>0</v>
      </c>
      <c r="EE25" s="39">
        <v>0</v>
      </c>
      <c r="EF25" s="36" t="s">
        <v>740</v>
      </c>
      <c r="EG25" s="46" t="s">
        <v>1610</v>
      </c>
      <c r="EH25" s="39" t="s">
        <v>108</v>
      </c>
      <c r="EI25" s="39" t="s">
        <v>108</v>
      </c>
      <c r="EJ25" s="39" t="s">
        <v>108</v>
      </c>
      <c r="EK25" s="39" t="s">
        <v>108</v>
      </c>
      <c r="EL25" s="39" t="s">
        <v>108</v>
      </c>
      <c r="EM25" s="39" t="s">
        <v>108</v>
      </c>
      <c r="EN25" s="39" t="s">
        <v>108</v>
      </c>
      <c r="EO25" s="39" t="s">
        <v>108</v>
      </c>
      <c r="EP25" s="39" t="s">
        <v>108</v>
      </c>
      <c r="EQ25" s="39" t="s">
        <v>108</v>
      </c>
      <c r="ER25" s="39" t="s">
        <v>108</v>
      </c>
      <c r="ES25" s="39" t="s">
        <v>108</v>
      </c>
      <c r="ET25" s="39" t="s">
        <v>108</v>
      </c>
      <c r="EU25" s="39" t="s">
        <v>108</v>
      </c>
      <c r="EV25" s="39" t="s">
        <v>108</v>
      </c>
      <c r="EW25" s="39" t="s">
        <v>108</v>
      </c>
      <c r="EX25" s="39" t="s">
        <v>108</v>
      </c>
      <c r="EY25" s="39" t="s">
        <v>108</v>
      </c>
    </row>
    <row r="26" spans="1:155" s="100" customFormat="1">
      <c r="A26" s="263" t="s">
        <v>173</v>
      </c>
      <c r="B26" s="62">
        <v>38.99</v>
      </c>
      <c r="C26" s="36" t="s">
        <v>66</v>
      </c>
      <c r="D26" s="101" t="s">
        <v>209</v>
      </c>
      <c r="E26" s="39">
        <v>2020</v>
      </c>
      <c r="F26" s="58" t="s">
        <v>52</v>
      </c>
      <c r="G26" s="36"/>
      <c r="H26" s="39">
        <f t="shared" si="0"/>
        <v>100</v>
      </c>
      <c r="I26" s="39">
        <v>100</v>
      </c>
      <c r="J26" s="36" t="s">
        <v>1369</v>
      </c>
      <c r="K26" s="15" t="s">
        <v>1370</v>
      </c>
      <c r="L26" s="39">
        <f t="shared" si="1"/>
        <v>90</v>
      </c>
      <c r="M26" s="39">
        <v>10</v>
      </c>
      <c r="N26" s="39">
        <v>20</v>
      </c>
      <c r="O26" s="39">
        <v>20</v>
      </c>
      <c r="P26" s="39">
        <v>20</v>
      </c>
      <c r="Q26" s="39">
        <v>20</v>
      </c>
      <c r="R26" s="36" t="s">
        <v>2189</v>
      </c>
      <c r="S26" s="36" t="s">
        <v>2190</v>
      </c>
      <c r="T26" s="39">
        <f t="shared" si="2"/>
        <v>50</v>
      </c>
      <c r="U26" s="39">
        <v>50</v>
      </c>
      <c r="V26" s="39">
        <v>0</v>
      </c>
      <c r="W26" s="36" t="s">
        <v>2192</v>
      </c>
      <c r="X26" s="36" t="s">
        <v>2193</v>
      </c>
      <c r="Y26" s="39">
        <f t="shared" si="3"/>
        <v>75</v>
      </c>
      <c r="Z26" s="39">
        <v>30</v>
      </c>
      <c r="AA26" s="39">
        <v>15</v>
      </c>
      <c r="AB26" s="39">
        <v>30</v>
      </c>
      <c r="AC26" s="36" t="s">
        <v>2196</v>
      </c>
      <c r="AD26" s="36" t="s">
        <v>2197</v>
      </c>
      <c r="AE26" s="39">
        <f t="shared" si="4"/>
        <v>50</v>
      </c>
      <c r="AF26" s="39">
        <v>0</v>
      </c>
      <c r="AG26" s="102">
        <v>50</v>
      </c>
      <c r="AH26" s="258" t="s">
        <v>1383</v>
      </c>
      <c r="AI26" s="36" t="s">
        <v>1384</v>
      </c>
      <c r="AJ26" s="64">
        <f t="shared" si="5"/>
        <v>75</v>
      </c>
      <c r="AK26" s="39">
        <v>25</v>
      </c>
      <c r="AL26" s="39">
        <v>25</v>
      </c>
      <c r="AM26" s="39">
        <v>25</v>
      </c>
      <c r="AN26" s="39">
        <v>0</v>
      </c>
      <c r="AO26" s="36" t="s">
        <v>1388</v>
      </c>
      <c r="AP26" s="36" t="s">
        <v>1389</v>
      </c>
      <c r="AQ26" s="39">
        <f t="shared" si="6"/>
        <v>50</v>
      </c>
      <c r="AR26" s="39">
        <v>50</v>
      </c>
      <c r="AS26" s="39">
        <v>0</v>
      </c>
      <c r="AT26" s="36" t="s">
        <v>1716</v>
      </c>
      <c r="AU26" s="36" t="s">
        <v>1394</v>
      </c>
      <c r="AV26" s="39">
        <f t="shared" si="7"/>
        <v>37.5</v>
      </c>
      <c r="AW26" s="201">
        <v>12.5</v>
      </c>
      <c r="AX26" s="39">
        <v>0</v>
      </c>
      <c r="AY26" s="39">
        <v>25</v>
      </c>
      <c r="AZ26" s="39">
        <v>0</v>
      </c>
      <c r="BA26" s="216" t="s">
        <v>2711</v>
      </c>
      <c r="BB26" s="36" t="s">
        <v>2217</v>
      </c>
      <c r="BC26" s="39">
        <f t="shared" si="8"/>
        <v>50</v>
      </c>
      <c r="BD26" s="39">
        <v>50</v>
      </c>
      <c r="BE26" s="36" t="s">
        <v>2222</v>
      </c>
      <c r="BF26" s="36" t="s">
        <v>2223</v>
      </c>
      <c r="BG26" s="39">
        <f t="shared" si="9"/>
        <v>15</v>
      </c>
      <c r="BH26" s="39">
        <v>15</v>
      </c>
      <c r="BI26" s="39">
        <v>0</v>
      </c>
      <c r="BJ26" s="39">
        <v>0</v>
      </c>
      <c r="BK26" s="36" t="s">
        <v>1404</v>
      </c>
      <c r="BL26" s="36" t="s">
        <v>1405</v>
      </c>
      <c r="BM26" s="39">
        <f t="shared" si="10"/>
        <v>15</v>
      </c>
      <c r="BN26" s="39">
        <v>15</v>
      </c>
      <c r="BO26" s="102">
        <v>0</v>
      </c>
      <c r="BP26" s="39">
        <v>0</v>
      </c>
      <c r="BQ26" s="36" t="s">
        <v>2235</v>
      </c>
      <c r="BR26" s="36" t="s">
        <v>2236</v>
      </c>
      <c r="BS26" s="39">
        <f t="shared" si="11"/>
        <v>100</v>
      </c>
      <c r="BT26" s="39">
        <v>50</v>
      </c>
      <c r="BU26" s="39">
        <v>50</v>
      </c>
      <c r="BV26" s="36" t="s">
        <v>1746</v>
      </c>
      <c r="BW26" s="36" t="s">
        <v>1407</v>
      </c>
      <c r="BX26" s="39">
        <f t="shared" si="12"/>
        <v>75</v>
      </c>
      <c r="BY26" s="39">
        <v>25</v>
      </c>
      <c r="BZ26" s="39">
        <v>50</v>
      </c>
      <c r="CA26" s="36" t="s">
        <v>2246</v>
      </c>
      <c r="CB26" s="36" t="s">
        <v>2247</v>
      </c>
      <c r="CC26" s="39">
        <f t="shared" si="13"/>
        <v>60</v>
      </c>
      <c r="CD26" s="39">
        <v>30</v>
      </c>
      <c r="CE26" s="39">
        <v>30</v>
      </c>
      <c r="CF26" s="249">
        <v>0</v>
      </c>
      <c r="CG26" s="208" t="s">
        <v>2499</v>
      </c>
      <c r="CH26" s="208" t="s">
        <v>2500</v>
      </c>
      <c r="CI26" s="39">
        <f t="shared" si="14"/>
        <v>100</v>
      </c>
      <c r="CJ26" s="39">
        <v>25</v>
      </c>
      <c r="CK26" s="39">
        <v>25</v>
      </c>
      <c r="CL26" s="39">
        <v>25</v>
      </c>
      <c r="CM26" s="39">
        <v>25</v>
      </c>
      <c r="CN26" s="36" t="s">
        <v>2255</v>
      </c>
      <c r="CO26" s="36" t="s">
        <v>2256</v>
      </c>
      <c r="CP26" s="39">
        <f t="shared" si="15"/>
        <v>0</v>
      </c>
      <c r="CQ26" s="39">
        <v>0</v>
      </c>
      <c r="CR26" s="39">
        <v>0</v>
      </c>
      <c r="CS26" s="39">
        <v>0</v>
      </c>
      <c r="CT26" s="39">
        <v>0</v>
      </c>
      <c r="CU26" s="36" t="s">
        <v>717</v>
      </c>
      <c r="CV26" s="36" t="s">
        <v>108</v>
      </c>
      <c r="CW26" s="39">
        <f t="shared" si="16"/>
        <v>40</v>
      </c>
      <c r="CX26" s="39">
        <v>20</v>
      </c>
      <c r="CY26" s="39">
        <v>10</v>
      </c>
      <c r="CZ26" s="207">
        <v>0</v>
      </c>
      <c r="DA26" s="39">
        <v>0</v>
      </c>
      <c r="DB26" s="39">
        <v>10</v>
      </c>
      <c r="DC26" s="216" t="s">
        <v>2545</v>
      </c>
      <c r="DD26" s="36" t="s">
        <v>2259</v>
      </c>
      <c r="DE26" s="39">
        <f t="shared" si="17"/>
        <v>90</v>
      </c>
      <c r="DF26" s="201">
        <v>20</v>
      </c>
      <c r="DG26" s="39">
        <v>20</v>
      </c>
      <c r="DH26" s="39">
        <v>10</v>
      </c>
      <c r="DI26" s="39">
        <v>20</v>
      </c>
      <c r="DJ26" s="39">
        <v>20</v>
      </c>
      <c r="DK26" s="208" t="s">
        <v>2568</v>
      </c>
      <c r="DL26" s="208" t="s">
        <v>2569</v>
      </c>
      <c r="DM26" s="39">
        <f t="shared" si="18"/>
        <v>60</v>
      </c>
      <c r="DN26" s="39">
        <v>0</v>
      </c>
      <c r="DO26" s="39">
        <v>0</v>
      </c>
      <c r="DP26" s="39">
        <v>20</v>
      </c>
      <c r="DQ26" s="39">
        <v>20</v>
      </c>
      <c r="DR26" s="39">
        <v>20</v>
      </c>
      <c r="DS26" s="208" t="s">
        <v>2626</v>
      </c>
      <c r="DT26" s="208" t="s">
        <v>2627</v>
      </c>
      <c r="DU26" s="39">
        <f t="shared" si="19"/>
        <v>100</v>
      </c>
      <c r="DV26" s="39">
        <v>25</v>
      </c>
      <c r="DW26" s="39">
        <v>25</v>
      </c>
      <c r="DX26" s="39">
        <v>25</v>
      </c>
      <c r="DY26" s="39">
        <v>25</v>
      </c>
      <c r="DZ26" s="36" t="s">
        <v>2661</v>
      </c>
      <c r="EA26" s="36" t="s">
        <v>2662</v>
      </c>
      <c r="EB26" s="39">
        <v>0</v>
      </c>
      <c r="EC26" s="64">
        <f t="shared" si="20"/>
        <v>75</v>
      </c>
      <c r="ED26" s="206">
        <v>25</v>
      </c>
      <c r="EE26" s="206">
        <v>50</v>
      </c>
      <c r="EF26" s="208" t="s">
        <v>2498</v>
      </c>
      <c r="EG26" s="208" t="s">
        <v>2501</v>
      </c>
      <c r="EH26" s="39" t="s">
        <v>108</v>
      </c>
      <c r="EI26" s="39" t="s">
        <v>108</v>
      </c>
      <c r="EJ26" s="39" t="s">
        <v>108</v>
      </c>
      <c r="EK26" s="39" t="s">
        <v>108</v>
      </c>
      <c r="EL26" s="39" t="s">
        <v>108</v>
      </c>
      <c r="EM26" s="39" t="s">
        <v>108</v>
      </c>
      <c r="EN26" s="39" t="s">
        <v>108</v>
      </c>
      <c r="EO26" s="39" t="s">
        <v>108</v>
      </c>
      <c r="EP26" s="39" t="s">
        <v>108</v>
      </c>
      <c r="EQ26" s="39" t="s">
        <v>108</v>
      </c>
      <c r="ER26" s="39" t="s">
        <v>108</v>
      </c>
      <c r="ES26" s="39" t="s">
        <v>108</v>
      </c>
      <c r="ET26" s="39" t="s">
        <v>108</v>
      </c>
      <c r="EU26" s="39" t="s">
        <v>108</v>
      </c>
      <c r="EV26" s="39" t="s">
        <v>108</v>
      </c>
      <c r="EW26" s="39" t="s">
        <v>108</v>
      </c>
      <c r="EX26" s="39" t="s">
        <v>108</v>
      </c>
      <c r="EY26" s="39" t="s">
        <v>108</v>
      </c>
    </row>
    <row r="27" spans="1:155" s="100" customFormat="1">
      <c r="A27" s="263" t="s">
        <v>165</v>
      </c>
      <c r="B27" s="62">
        <v>17.737669999999998</v>
      </c>
      <c r="C27" s="36" t="s">
        <v>66</v>
      </c>
      <c r="D27" s="101" t="s">
        <v>241</v>
      </c>
      <c r="E27" s="63">
        <v>2018</v>
      </c>
      <c r="F27" s="58" t="s">
        <v>52</v>
      </c>
      <c r="G27" s="36"/>
      <c r="H27" s="39">
        <f t="shared" si="0"/>
        <v>100</v>
      </c>
      <c r="I27" s="39">
        <v>100</v>
      </c>
      <c r="J27" s="36" t="s">
        <v>837</v>
      </c>
      <c r="K27" s="36" t="s">
        <v>838</v>
      </c>
      <c r="L27" s="39">
        <f t="shared" si="1"/>
        <v>90</v>
      </c>
      <c r="M27" s="39">
        <v>10</v>
      </c>
      <c r="N27" s="39">
        <v>20</v>
      </c>
      <c r="O27" s="39">
        <v>20</v>
      </c>
      <c r="P27" s="39">
        <v>20</v>
      </c>
      <c r="Q27" s="39">
        <v>20</v>
      </c>
      <c r="R27" s="36" t="s">
        <v>843</v>
      </c>
      <c r="S27" s="36" t="s">
        <v>844</v>
      </c>
      <c r="T27" s="39">
        <f t="shared" si="2"/>
        <v>0</v>
      </c>
      <c r="U27" s="39">
        <v>0</v>
      </c>
      <c r="V27" s="39">
        <v>0</v>
      </c>
      <c r="W27" s="36" t="s">
        <v>848</v>
      </c>
      <c r="X27" s="36" t="s">
        <v>838</v>
      </c>
      <c r="Y27" s="39">
        <f t="shared" si="3"/>
        <v>30</v>
      </c>
      <c r="Z27" s="39">
        <v>30</v>
      </c>
      <c r="AA27" s="39">
        <v>0</v>
      </c>
      <c r="AB27" s="39">
        <v>0</v>
      </c>
      <c r="AC27" s="36" t="s">
        <v>854</v>
      </c>
      <c r="AD27" s="36" t="s">
        <v>855</v>
      </c>
      <c r="AE27" s="39">
        <f t="shared" si="4"/>
        <v>25</v>
      </c>
      <c r="AF27" s="39">
        <v>0</v>
      </c>
      <c r="AG27" s="102">
        <v>25</v>
      </c>
      <c r="AH27" s="36" t="s">
        <v>861</v>
      </c>
      <c r="AI27" s="36" t="s">
        <v>838</v>
      </c>
      <c r="AJ27" s="64">
        <f t="shared" si="5"/>
        <v>62.5</v>
      </c>
      <c r="AK27" s="102">
        <v>12.5</v>
      </c>
      <c r="AL27" s="39">
        <v>25</v>
      </c>
      <c r="AM27" s="39">
        <v>25</v>
      </c>
      <c r="AN27" s="39">
        <v>0</v>
      </c>
      <c r="AO27" s="36" t="s">
        <v>864</v>
      </c>
      <c r="AP27" s="36" t="s">
        <v>865</v>
      </c>
      <c r="AQ27" s="39">
        <f t="shared" si="6"/>
        <v>0</v>
      </c>
      <c r="AR27" s="39">
        <v>0</v>
      </c>
      <c r="AS27" s="39">
        <v>0</v>
      </c>
      <c r="AT27" s="36" t="s">
        <v>869</v>
      </c>
      <c r="AU27" s="36" t="s">
        <v>870</v>
      </c>
      <c r="AV27" s="39">
        <f t="shared" si="7"/>
        <v>12.5</v>
      </c>
      <c r="AW27" s="207">
        <v>12.5</v>
      </c>
      <c r="AX27" s="39">
        <v>0</v>
      </c>
      <c r="AY27" s="39">
        <v>0</v>
      </c>
      <c r="AZ27" s="39">
        <v>0</v>
      </c>
      <c r="BA27" s="208" t="s">
        <v>2332</v>
      </c>
      <c r="BB27" s="208" t="s">
        <v>2333</v>
      </c>
      <c r="BC27" s="39">
        <f t="shared" si="8"/>
        <v>0</v>
      </c>
      <c r="BD27" s="39">
        <v>0</v>
      </c>
      <c r="BE27" s="36" t="s">
        <v>1781</v>
      </c>
      <c r="BF27" s="36" t="s">
        <v>875</v>
      </c>
      <c r="BG27" s="39">
        <f t="shared" si="9"/>
        <v>15</v>
      </c>
      <c r="BH27" s="39">
        <v>15</v>
      </c>
      <c r="BI27" s="39">
        <v>0</v>
      </c>
      <c r="BJ27" s="39">
        <v>0</v>
      </c>
      <c r="BK27" s="36" t="s">
        <v>880</v>
      </c>
      <c r="BL27" s="36" t="s">
        <v>838</v>
      </c>
      <c r="BM27" s="39">
        <f t="shared" si="10"/>
        <v>0</v>
      </c>
      <c r="BN27" s="39">
        <v>0</v>
      </c>
      <c r="BO27" s="39">
        <v>0</v>
      </c>
      <c r="BP27" s="39">
        <v>0</v>
      </c>
      <c r="BQ27" s="36" t="s">
        <v>883</v>
      </c>
      <c r="BR27" s="36" t="s">
        <v>870</v>
      </c>
      <c r="BS27" s="39">
        <f t="shared" si="11"/>
        <v>75</v>
      </c>
      <c r="BT27" s="39">
        <v>50</v>
      </c>
      <c r="BU27" s="39">
        <v>25</v>
      </c>
      <c r="BV27" s="36" t="s">
        <v>1750</v>
      </c>
      <c r="BW27" s="36" t="s">
        <v>870</v>
      </c>
      <c r="BX27" s="39">
        <f t="shared" si="12"/>
        <v>0</v>
      </c>
      <c r="BY27" s="39">
        <v>0</v>
      </c>
      <c r="BZ27" s="39">
        <v>0</v>
      </c>
      <c r="CA27" s="36" t="s">
        <v>535</v>
      </c>
      <c r="CB27" s="36" t="s">
        <v>108</v>
      </c>
      <c r="CC27" s="39">
        <f t="shared" si="13"/>
        <v>30</v>
      </c>
      <c r="CD27" s="39">
        <v>15</v>
      </c>
      <c r="CE27" s="39">
        <v>15</v>
      </c>
      <c r="CF27" s="39">
        <v>0</v>
      </c>
      <c r="CG27" s="36" t="s">
        <v>887</v>
      </c>
      <c r="CH27" s="36" t="s">
        <v>870</v>
      </c>
      <c r="CI27" s="39">
        <f t="shared" si="14"/>
        <v>12.5</v>
      </c>
      <c r="CJ27" s="207">
        <v>12.5</v>
      </c>
      <c r="CK27" s="39">
        <v>0</v>
      </c>
      <c r="CL27" s="39">
        <v>0</v>
      </c>
      <c r="CM27" s="39">
        <v>0</v>
      </c>
      <c r="CN27" s="208" t="s">
        <v>2458</v>
      </c>
      <c r="CO27" s="208" t="s">
        <v>890</v>
      </c>
      <c r="CP27" s="39">
        <f t="shared" si="15"/>
        <v>0</v>
      </c>
      <c r="CQ27" s="39">
        <v>0</v>
      </c>
      <c r="CR27" s="39">
        <v>0</v>
      </c>
      <c r="CS27" s="39">
        <v>0</v>
      </c>
      <c r="CT27" s="39">
        <v>0</v>
      </c>
      <c r="CU27" s="36" t="s">
        <v>535</v>
      </c>
      <c r="CV27" s="36" t="s">
        <v>108</v>
      </c>
      <c r="CW27" s="39">
        <f t="shared" si="16"/>
        <v>10</v>
      </c>
      <c r="CX27" s="39">
        <v>10</v>
      </c>
      <c r="CY27" s="39">
        <v>0</v>
      </c>
      <c r="CZ27" s="39">
        <v>0</v>
      </c>
      <c r="DA27" s="39">
        <v>0</v>
      </c>
      <c r="DB27" s="39">
        <v>0</v>
      </c>
      <c r="DC27" s="36" t="s">
        <v>1631</v>
      </c>
      <c r="DD27" s="36" t="s">
        <v>1597</v>
      </c>
      <c r="DE27" s="39">
        <f t="shared" si="17"/>
        <v>50</v>
      </c>
      <c r="DF27" s="39">
        <v>0</v>
      </c>
      <c r="DG27" s="39">
        <v>20</v>
      </c>
      <c r="DH27" s="39">
        <v>10</v>
      </c>
      <c r="DI27" s="39">
        <v>20</v>
      </c>
      <c r="DJ27" s="39">
        <v>0</v>
      </c>
      <c r="DK27" s="208" t="s">
        <v>2605</v>
      </c>
      <c r="DL27" s="36" t="s">
        <v>1796</v>
      </c>
      <c r="DM27" s="39">
        <f t="shared" si="18"/>
        <v>40</v>
      </c>
      <c r="DN27" s="39">
        <v>0</v>
      </c>
      <c r="DO27" s="39">
        <v>0</v>
      </c>
      <c r="DP27" s="39">
        <v>20</v>
      </c>
      <c r="DQ27" s="39">
        <v>20</v>
      </c>
      <c r="DR27" s="39">
        <v>0</v>
      </c>
      <c r="DS27" s="36" t="s">
        <v>2643</v>
      </c>
      <c r="DT27" s="36" t="s">
        <v>1811</v>
      </c>
      <c r="DU27" s="64">
        <f t="shared" si="19"/>
        <v>75</v>
      </c>
      <c r="DV27" s="39">
        <v>25</v>
      </c>
      <c r="DW27" s="39">
        <v>25</v>
      </c>
      <c r="DX27" s="39">
        <v>25</v>
      </c>
      <c r="DY27" s="39">
        <v>0</v>
      </c>
      <c r="DZ27" s="36" t="s">
        <v>897</v>
      </c>
      <c r="EA27" s="36" t="s">
        <v>898</v>
      </c>
      <c r="EB27" s="39">
        <v>0</v>
      </c>
      <c r="EC27" s="39">
        <f t="shared" si="20"/>
        <v>0</v>
      </c>
      <c r="ED27" s="39">
        <v>0</v>
      </c>
      <c r="EE27" s="39">
        <v>0</v>
      </c>
      <c r="EF27" s="36" t="s">
        <v>535</v>
      </c>
      <c r="EG27" s="46" t="s">
        <v>108</v>
      </c>
      <c r="EH27" s="39" t="s">
        <v>108</v>
      </c>
      <c r="EI27" s="39" t="s">
        <v>108</v>
      </c>
      <c r="EJ27" s="39" t="s">
        <v>108</v>
      </c>
      <c r="EK27" s="39" t="s">
        <v>108</v>
      </c>
      <c r="EL27" s="39" t="s">
        <v>108</v>
      </c>
      <c r="EM27" s="39" t="s">
        <v>108</v>
      </c>
      <c r="EN27" s="39" t="s">
        <v>108</v>
      </c>
      <c r="EO27" s="39" t="s">
        <v>108</v>
      </c>
      <c r="EP27" s="39" t="s">
        <v>108</v>
      </c>
      <c r="EQ27" s="39" t="s">
        <v>108</v>
      </c>
      <c r="ER27" s="39" t="s">
        <v>108</v>
      </c>
      <c r="ES27" s="39" t="s">
        <v>108</v>
      </c>
      <c r="ET27" s="39" t="s">
        <v>108</v>
      </c>
      <c r="EU27" s="39" t="s">
        <v>108</v>
      </c>
      <c r="EV27" s="39" t="s">
        <v>108</v>
      </c>
      <c r="EW27" s="39" t="s">
        <v>108</v>
      </c>
      <c r="EX27" s="39" t="s">
        <v>108</v>
      </c>
      <c r="EY27" s="39" t="s">
        <v>108</v>
      </c>
    </row>
    <row r="28" spans="1:155" s="100" customFormat="1">
      <c r="A28" s="263" t="s">
        <v>164</v>
      </c>
      <c r="B28" s="62">
        <v>148.95479999999998</v>
      </c>
      <c r="C28" s="36" t="s">
        <v>66</v>
      </c>
      <c r="D28" s="101" t="s">
        <v>233</v>
      </c>
      <c r="E28" s="66">
        <v>2018</v>
      </c>
      <c r="F28" s="58" t="s">
        <v>52</v>
      </c>
      <c r="G28" s="36"/>
      <c r="H28" s="39">
        <f t="shared" si="0"/>
        <v>100</v>
      </c>
      <c r="I28" s="39">
        <v>100</v>
      </c>
      <c r="J28" s="36" t="s">
        <v>1081</v>
      </c>
      <c r="K28" s="36" t="s">
        <v>1082</v>
      </c>
      <c r="L28" s="39">
        <f t="shared" si="1"/>
        <v>90</v>
      </c>
      <c r="M28" s="39">
        <v>10</v>
      </c>
      <c r="N28" s="39">
        <v>20</v>
      </c>
      <c r="O28" s="39">
        <v>20</v>
      </c>
      <c r="P28" s="39">
        <v>20</v>
      </c>
      <c r="Q28" s="39">
        <v>20</v>
      </c>
      <c r="R28" s="208" t="s">
        <v>2285</v>
      </c>
      <c r="S28" s="36" t="s">
        <v>1085</v>
      </c>
      <c r="T28" s="39">
        <f t="shared" si="2"/>
        <v>75</v>
      </c>
      <c r="U28" s="39">
        <v>50</v>
      </c>
      <c r="V28" s="39">
        <v>25</v>
      </c>
      <c r="W28" s="36" t="s">
        <v>1589</v>
      </c>
      <c r="X28" s="36" t="s">
        <v>1090</v>
      </c>
      <c r="Y28" s="39">
        <f t="shared" si="3"/>
        <v>45</v>
      </c>
      <c r="Z28" s="39">
        <v>30</v>
      </c>
      <c r="AA28" s="39">
        <v>15</v>
      </c>
      <c r="AB28" s="39">
        <v>0</v>
      </c>
      <c r="AC28" s="208" t="s">
        <v>2508</v>
      </c>
      <c r="AD28" s="36" t="s">
        <v>2063</v>
      </c>
      <c r="AE28" s="39">
        <f t="shared" si="4"/>
        <v>25</v>
      </c>
      <c r="AF28" s="39">
        <v>0</v>
      </c>
      <c r="AG28" s="206">
        <v>25</v>
      </c>
      <c r="AH28" s="208" t="s">
        <v>2322</v>
      </c>
      <c r="AI28" s="36" t="s">
        <v>2073</v>
      </c>
      <c r="AJ28" s="64">
        <f t="shared" si="5"/>
        <v>50</v>
      </c>
      <c r="AK28" s="39">
        <v>0</v>
      </c>
      <c r="AL28" s="39">
        <v>25</v>
      </c>
      <c r="AM28" s="39">
        <v>25</v>
      </c>
      <c r="AN28" s="39">
        <v>0</v>
      </c>
      <c r="AO28" s="36" t="s">
        <v>2082</v>
      </c>
      <c r="AP28" s="36" t="s">
        <v>2083</v>
      </c>
      <c r="AQ28" s="39">
        <f t="shared" si="6"/>
        <v>0</v>
      </c>
      <c r="AR28" s="207">
        <v>0</v>
      </c>
      <c r="AS28" s="39">
        <v>0</v>
      </c>
      <c r="AT28" s="107" t="s">
        <v>2351</v>
      </c>
      <c r="AU28" s="36" t="s">
        <v>2093</v>
      </c>
      <c r="AV28" s="39">
        <f t="shared" si="7"/>
        <v>25</v>
      </c>
      <c r="AW28" s="102">
        <v>12.5</v>
      </c>
      <c r="AX28" s="39">
        <v>0</v>
      </c>
      <c r="AY28" s="39">
        <v>12.5</v>
      </c>
      <c r="AZ28" s="39">
        <v>0</v>
      </c>
      <c r="BA28" s="208" t="s">
        <v>2435</v>
      </c>
      <c r="BB28" s="208" t="s">
        <v>2381</v>
      </c>
      <c r="BC28" s="39">
        <f t="shared" si="8"/>
        <v>0</v>
      </c>
      <c r="BD28" s="39">
        <v>0</v>
      </c>
      <c r="BE28" s="36" t="s">
        <v>1778</v>
      </c>
      <c r="BF28" s="36" t="s">
        <v>1100</v>
      </c>
      <c r="BG28" s="39">
        <f t="shared" si="9"/>
        <v>0</v>
      </c>
      <c r="BH28" s="39">
        <v>0</v>
      </c>
      <c r="BI28" s="39">
        <v>0</v>
      </c>
      <c r="BJ28" s="39">
        <v>0</v>
      </c>
      <c r="BK28" s="36" t="s">
        <v>727</v>
      </c>
      <c r="BL28" s="36" t="s">
        <v>108</v>
      </c>
      <c r="BM28" s="39">
        <f t="shared" si="10"/>
        <v>0</v>
      </c>
      <c r="BN28" s="39">
        <v>0</v>
      </c>
      <c r="BO28" s="39">
        <v>0</v>
      </c>
      <c r="BP28" s="39">
        <v>0</v>
      </c>
      <c r="BQ28" s="208" t="s">
        <v>2425</v>
      </c>
      <c r="BR28" s="36" t="s">
        <v>1104</v>
      </c>
      <c r="BS28" s="39">
        <f t="shared" si="11"/>
        <v>75</v>
      </c>
      <c r="BT28" s="39">
        <v>50</v>
      </c>
      <c r="BU28" s="39">
        <v>25</v>
      </c>
      <c r="BV28" s="36" t="s">
        <v>2126</v>
      </c>
      <c r="BW28" s="36" t="s">
        <v>2127</v>
      </c>
      <c r="BX28" s="39">
        <f t="shared" si="12"/>
        <v>0</v>
      </c>
      <c r="BY28" s="39">
        <v>0</v>
      </c>
      <c r="BZ28" s="39">
        <v>0</v>
      </c>
      <c r="CA28" s="36" t="s">
        <v>1012</v>
      </c>
      <c r="CB28" s="36" t="s">
        <v>108</v>
      </c>
      <c r="CC28" s="39">
        <f t="shared" si="13"/>
        <v>30</v>
      </c>
      <c r="CD28" s="39">
        <v>15</v>
      </c>
      <c r="CE28" s="39">
        <v>15</v>
      </c>
      <c r="CF28" s="39">
        <v>0</v>
      </c>
      <c r="CG28" s="208" t="s">
        <v>2454</v>
      </c>
      <c r="CH28" s="36" t="s">
        <v>2137</v>
      </c>
      <c r="CI28" s="39">
        <f t="shared" si="14"/>
        <v>12.5</v>
      </c>
      <c r="CJ28" s="207">
        <v>12.5</v>
      </c>
      <c r="CK28" s="39">
        <v>0</v>
      </c>
      <c r="CL28" s="39">
        <v>0</v>
      </c>
      <c r="CM28" s="39">
        <v>0</v>
      </c>
      <c r="CN28" s="208" t="s">
        <v>2462</v>
      </c>
      <c r="CO28" s="208" t="s">
        <v>2463</v>
      </c>
      <c r="CP28" s="39">
        <f t="shared" si="15"/>
        <v>0</v>
      </c>
      <c r="CQ28" s="39">
        <v>0</v>
      </c>
      <c r="CR28" s="39">
        <v>0</v>
      </c>
      <c r="CS28" s="39">
        <v>0</v>
      </c>
      <c r="CT28" s="39">
        <v>0</v>
      </c>
      <c r="CU28" s="36" t="s">
        <v>717</v>
      </c>
      <c r="CV28" s="36" t="s">
        <v>108</v>
      </c>
      <c r="CW28" s="39">
        <f t="shared" si="16"/>
        <v>10</v>
      </c>
      <c r="CX28" s="39">
        <v>10</v>
      </c>
      <c r="CY28" s="39">
        <v>0</v>
      </c>
      <c r="CZ28" s="39">
        <v>0</v>
      </c>
      <c r="DA28" s="39">
        <v>0</v>
      </c>
      <c r="DB28" s="39">
        <v>0</v>
      </c>
      <c r="DC28" s="36" t="s">
        <v>1629</v>
      </c>
      <c r="DD28" s="36" t="s">
        <v>2159</v>
      </c>
      <c r="DE28" s="39">
        <f t="shared" si="17"/>
        <v>50</v>
      </c>
      <c r="DF28" s="39">
        <v>0</v>
      </c>
      <c r="DG28" s="39">
        <v>20</v>
      </c>
      <c r="DH28" s="207">
        <v>10</v>
      </c>
      <c r="DI28" s="39">
        <v>20</v>
      </c>
      <c r="DJ28" s="39">
        <v>0</v>
      </c>
      <c r="DK28" s="36" t="s">
        <v>1847</v>
      </c>
      <c r="DL28" s="36" t="s">
        <v>1112</v>
      </c>
      <c r="DM28" s="39">
        <f t="shared" si="18"/>
        <v>40</v>
      </c>
      <c r="DN28" s="39">
        <v>0</v>
      </c>
      <c r="DO28" s="39">
        <v>0</v>
      </c>
      <c r="DP28" s="39">
        <v>20</v>
      </c>
      <c r="DQ28" s="39">
        <v>20</v>
      </c>
      <c r="DR28" s="39">
        <v>0</v>
      </c>
      <c r="DS28" s="208" t="s">
        <v>2638</v>
      </c>
      <c r="DT28" s="36" t="s">
        <v>1806</v>
      </c>
      <c r="DU28" s="64">
        <f t="shared" si="19"/>
        <v>75</v>
      </c>
      <c r="DV28" s="39">
        <v>25</v>
      </c>
      <c r="DW28" s="39">
        <v>25</v>
      </c>
      <c r="DX28" s="39">
        <v>0</v>
      </c>
      <c r="DY28" s="39">
        <v>25</v>
      </c>
      <c r="DZ28" s="36" t="s">
        <v>2670</v>
      </c>
      <c r="EA28" s="36" t="s">
        <v>2175</v>
      </c>
      <c r="EB28" s="39">
        <v>0</v>
      </c>
      <c r="EC28" s="39">
        <f t="shared" si="20"/>
        <v>0</v>
      </c>
      <c r="ED28" s="39">
        <v>0</v>
      </c>
      <c r="EE28" s="39">
        <v>0</v>
      </c>
      <c r="EF28" s="46" t="s">
        <v>535</v>
      </c>
      <c r="EG28" s="39"/>
      <c r="EH28" s="39" t="s">
        <v>108</v>
      </c>
      <c r="EI28" s="39" t="s">
        <v>108</v>
      </c>
      <c r="EJ28" s="39" t="s">
        <v>108</v>
      </c>
      <c r="EK28" s="39" t="s">
        <v>108</v>
      </c>
      <c r="EL28" s="39" t="s">
        <v>108</v>
      </c>
      <c r="EM28" s="39" t="s">
        <v>108</v>
      </c>
      <c r="EN28" s="39" t="s">
        <v>108</v>
      </c>
      <c r="EO28" s="39" t="s">
        <v>108</v>
      </c>
      <c r="EP28" s="39" t="s">
        <v>108</v>
      </c>
      <c r="EQ28" s="39" t="s">
        <v>108</v>
      </c>
      <c r="ER28" s="39" t="s">
        <v>108</v>
      </c>
      <c r="ES28" s="39" t="s">
        <v>108</v>
      </c>
      <c r="ET28" s="39" t="s">
        <v>108</v>
      </c>
      <c r="EU28" s="39" t="s">
        <v>108</v>
      </c>
      <c r="EV28" s="39" t="s">
        <v>108</v>
      </c>
      <c r="EW28" s="39" t="s">
        <v>108</v>
      </c>
      <c r="EX28" s="39" t="s">
        <v>108</v>
      </c>
      <c r="EY28" s="39" t="s">
        <v>108</v>
      </c>
    </row>
    <row r="29" spans="1:155" s="100" customFormat="1">
      <c r="A29" s="263" t="s">
        <v>154</v>
      </c>
      <c r="B29" s="62">
        <v>26.786759999999997</v>
      </c>
      <c r="C29" s="36" t="s">
        <v>66</v>
      </c>
      <c r="D29" s="101" t="s">
        <v>208</v>
      </c>
      <c r="E29" s="63">
        <v>2018</v>
      </c>
      <c r="F29" s="58" t="s">
        <v>52</v>
      </c>
      <c r="G29" s="36"/>
      <c r="H29" s="39">
        <f t="shared" si="0"/>
        <v>100</v>
      </c>
      <c r="I29" s="39">
        <v>100</v>
      </c>
      <c r="J29" s="208" t="s">
        <v>2275</v>
      </c>
      <c r="K29" s="208" t="s">
        <v>2276</v>
      </c>
      <c r="L29" s="39">
        <f t="shared" si="1"/>
        <v>90</v>
      </c>
      <c r="M29" s="39">
        <v>10</v>
      </c>
      <c r="N29" s="39">
        <v>20</v>
      </c>
      <c r="O29" s="39">
        <v>20</v>
      </c>
      <c r="P29" s="39">
        <v>20</v>
      </c>
      <c r="Q29" s="39">
        <v>20</v>
      </c>
      <c r="R29" s="208" t="s">
        <v>2297</v>
      </c>
      <c r="S29" s="36" t="s">
        <v>2038</v>
      </c>
      <c r="T29" s="39">
        <f t="shared" si="2"/>
        <v>100</v>
      </c>
      <c r="U29" s="39">
        <v>50</v>
      </c>
      <c r="V29" s="206">
        <v>50</v>
      </c>
      <c r="W29" s="208" t="s">
        <v>2383</v>
      </c>
      <c r="X29" s="36" t="s">
        <v>2050</v>
      </c>
      <c r="Y29" s="39">
        <f t="shared" si="3"/>
        <v>45</v>
      </c>
      <c r="Z29" s="39">
        <v>30</v>
      </c>
      <c r="AA29" s="39">
        <v>15</v>
      </c>
      <c r="AB29" s="39">
        <v>0</v>
      </c>
      <c r="AC29" s="36" t="s">
        <v>2310</v>
      </c>
      <c r="AD29" s="36" t="s">
        <v>2058</v>
      </c>
      <c r="AE29" s="39">
        <f t="shared" si="4"/>
        <v>0</v>
      </c>
      <c r="AF29" s="39">
        <v>0</v>
      </c>
      <c r="AG29" s="39">
        <v>0</v>
      </c>
      <c r="AH29" s="36" t="s">
        <v>1020</v>
      </c>
      <c r="AI29" s="36" t="s">
        <v>1021</v>
      </c>
      <c r="AJ29" s="64">
        <f t="shared" si="5"/>
        <v>50</v>
      </c>
      <c r="AK29" s="39">
        <v>0</v>
      </c>
      <c r="AL29" s="39">
        <v>25</v>
      </c>
      <c r="AM29" s="39">
        <v>25</v>
      </c>
      <c r="AN29" s="39">
        <v>0</v>
      </c>
      <c r="AO29" s="258" t="s">
        <v>2078</v>
      </c>
      <c r="AP29" s="36" t="s">
        <v>2079</v>
      </c>
      <c r="AQ29" s="39">
        <f t="shared" si="6"/>
        <v>0</v>
      </c>
      <c r="AR29" s="39">
        <v>0</v>
      </c>
      <c r="AS29" s="206">
        <v>0</v>
      </c>
      <c r="AT29" s="36" t="s">
        <v>2350</v>
      </c>
      <c r="AU29" s="278" t="s">
        <v>2757</v>
      </c>
      <c r="AV29" s="39">
        <f t="shared" si="7"/>
        <v>62.5</v>
      </c>
      <c r="AW29" s="207">
        <v>12.5</v>
      </c>
      <c r="AX29" s="39">
        <v>25</v>
      </c>
      <c r="AY29" s="206">
        <v>0</v>
      </c>
      <c r="AZ29" s="39">
        <v>25</v>
      </c>
      <c r="BA29" s="208" t="s">
        <v>2686</v>
      </c>
      <c r="BB29" s="36" t="s">
        <v>2096</v>
      </c>
      <c r="BC29" s="39">
        <f t="shared" si="8"/>
        <v>50</v>
      </c>
      <c r="BD29" s="39">
        <v>50</v>
      </c>
      <c r="BE29" s="208" t="s">
        <v>2355</v>
      </c>
      <c r="BF29" s="36" t="s">
        <v>2100</v>
      </c>
      <c r="BG29" s="39">
        <f t="shared" si="9"/>
        <v>45</v>
      </c>
      <c r="BH29" s="39">
        <v>15</v>
      </c>
      <c r="BI29" s="39">
        <v>15</v>
      </c>
      <c r="BJ29" s="39">
        <v>15</v>
      </c>
      <c r="BK29" s="36" t="s">
        <v>2110</v>
      </c>
      <c r="BL29" s="36" t="s">
        <v>2111</v>
      </c>
      <c r="BM29" s="39">
        <f t="shared" si="10"/>
        <v>15</v>
      </c>
      <c r="BN29" s="39">
        <v>0</v>
      </c>
      <c r="BO29" s="39">
        <v>15</v>
      </c>
      <c r="BP29" s="39">
        <v>0</v>
      </c>
      <c r="BQ29" s="208" t="s">
        <v>2426</v>
      </c>
      <c r="BR29" s="36" t="s">
        <v>2118</v>
      </c>
      <c r="BS29" s="39">
        <f t="shared" si="11"/>
        <v>75</v>
      </c>
      <c r="BT29" s="39">
        <v>50</v>
      </c>
      <c r="BU29" s="39">
        <v>25</v>
      </c>
      <c r="BV29" s="36" t="s">
        <v>1041</v>
      </c>
      <c r="BW29" s="36" t="s">
        <v>1042</v>
      </c>
      <c r="BX29" s="39">
        <f t="shared" si="12"/>
        <v>25</v>
      </c>
      <c r="BY29" s="102">
        <v>25</v>
      </c>
      <c r="BZ29" s="39">
        <v>0</v>
      </c>
      <c r="CA29" s="36" t="s">
        <v>1752</v>
      </c>
      <c r="CB29" s="36" t="s">
        <v>1046</v>
      </c>
      <c r="CC29" s="39">
        <f t="shared" si="13"/>
        <v>15</v>
      </c>
      <c r="CD29" s="39">
        <v>0</v>
      </c>
      <c r="CE29" s="39">
        <v>15</v>
      </c>
      <c r="CF29" s="39">
        <v>0</v>
      </c>
      <c r="CG29" s="36" t="s">
        <v>1049</v>
      </c>
      <c r="CH29" s="36" t="s">
        <v>1034</v>
      </c>
      <c r="CI29" s="39">
        <f t="shared" si="14"/>
        <v>0</v>
      </c>
      <c r="CJ29" s="39">
        <v>0</v>
      </c>
      <c r="CK29" s="39">
        <v>0</v>
      </c>
      <c r="CL29" s="39">
        <v>0</v>
      </c>
      <c r="CM29" s="39">
        <v>0</v>
      </c>
      <c r="CN29" s="36" t="s">
        <v>717</v>
      </c>
      <c r="CO29" s="36" t="s">
        <v>1052</v>
      </c>
      <c r="CP29" s="39">
        <f t="shared" si="15"/>
        <v>0</v>
      </c>
      <c r="CQ29" s="39">
        <v>0</v>
      </c>
      <c r="CR29" s="39">
        <v>0</v>
      </c>
      <c r="CS29" s="39">
        <v>0</v>
      </c>
      <c r="CT29" s="39">
        <v>0</v>
      </c>
      <c r="CU29" s="36" t="s">
        <v>717</v>
      </c>
      <c r="CV29" s="36" t="s">
        <v>1056</v>
      </c>
      <c r="CW29" s="39">
        <f t="shared" si="16"/>
        <v>10</v>
      </c>
      <c r="CX29" s="207">
        <v>10</v>
      </c>
      <c r="CY29" s="39">
        <v>0</v>
      </c>
      <c r="CZ29" s="39">
        <v>0</v>
      </c>
      <c r="DA29" s="39">
        <v>0</v>
      </c>
      <c r="DB29" s="39">
        <v>0</v>
      </c>
      <c r="DC29" s="208" t="s">
        <v>2518</v>
      </c>
      <c r="DD29" s="36" t="s">
        <v>1061</v>
      </c>
      <c r="DE29" s="39">
        <f t="shared" si="17"/>
        <v>50</v>
      </c>
      <c r="DF29" s="39">
        <v>0</v>
      </c>
      <c r="DG29" s="207">
        <v>10</v>
      </c>
      <c r="DH29" s="39">
        <v>20</v>
      </c>
      <c r="DI29" s="39">
        <v>20</v>
      </c>
      <c r="DJ29" s="39">
        <v>0</v>
      </c>
      <c r="DK29" s="208" t="s">
        <v>2566</v>
      </c>
      <c r="DL29" s="208" t="s">
        <v>2567</v>
      </c>
      <c r="DM29" s="39">
        <f t="shared" si="18"/>
        <v>20</v>
      </c>
      <c r="DN29" s="39">
        <v>0</v>
      </c>
      <c r="DO29" s="39">
        <v>0</v>
      </c>
      <c r="DP29" s="207">
        <v>10</v>
      </c>
      <c r="DQ29" s="39">
        <v>10</v>
      </c>
      <c r="DR29" s="39">
        <v>0</v>
      </c>
      <c r="DS29" s="208" t="s">
        <v>2625</v>
      </c>
      <c r="DT29" s="36" t="s">
        <v>2164</v>
      </c>
      <c r="DU29" s="64">
        <f t="shared" si="19"/>
        <v>75</v>
      </c>
      <c r="DV29" s="39">
        <v>25</v>
      </c>
      <c r="DW29" s="39">
        <v>25</v>
      </c>
      <c r="DX29" s="39">
        <v>25</v>
      </c>
      <c r="DY29" s="39">
        <v>0</v>
      </c>
      <c r="DZ29" s="208" t="s">
        <v>2660</v>
      </c>
      <c r="EA29" s="36" t="s">
        <v>2170</v>
      </c>
      <c r="EB29" s="39">
        <v>0</v>
      </c>
      <c r="EC29" s="39">
        <f t="shared" si="20"/>
        <v>0</v>
      </c>
      <c r="ED29" s="39">
        <v>0</v>
      </c>
      <c r="EE29" s="39">
        <v>0</v>
      </c>
      <c r="EF29" s="36" t="s">
        <v>2178</v>
      </c>
      <c r="EG29" s="46" t="s">
        <v>2179</v>
      </c>
      <c r="EH29" s="39" t="s">
        <v>108</v>
      </c>
      <c r="EI29" s="39" t="s">
        <v>108</v>
      </c>
      <c r="EJ29" s="39" t="s">
        <v>108</v>
      </c>
      <c r="EK29" s="39" t="s">
        <v>108</v>
      </c>
      <c r="EL29" s="39" t="s">
        <v>108</v>
      </c>
      <c r="EM29" s="39" t="s">
        <v>108</v>
      </c>
      <c r="EN29" s="39" t="s">
        <v>108</v>
      </c>
      <c r="EO29" s="39" t="s">
        <v>108</v>
      </c>
      <c r="EP29" s="39" t="s">
        <v>108</v>
      </c>
      <c r="EQ29" s="39" t="s">
        <v>108</v>
      </c>
      <c r="ER29" s="39" t="s">
        <v>108</v>
      </c>
      <c r="ES29" s="39" t="s">
        <v>108</v>
      </c>
      <c r="ET29" s="39" t="s">
        <v>108</v>
      </c>
      <c r="EU29" s="39" t="s">
        <v>108</v>
      </c>
      <c r="EV29" s="39" t="s">
        <v>108</v>
      </c>
      <c r="EW29" s="39" t="s">
        <v>108</v>
      </c>
      <c r="EX29" s="39" t="s">
        <v>108</v>
      </c>
      <c r="EY29" s="39" t="s">
        <v>108</v>
      </c>
    </row>
    <row r="30" spans="1:155" s="100" customFormat="1">
      <c r="A30" s="263" t="s">
        <v>163</v>
      </c>
      <c r="B30" s="62">
        <v>26.963819999999998</v>
      </c>
      <c r="C30" s="36" t="s">
        <v>120</v>
      </c>
      <c r="D30" s="101" t="s">
        <v>232</v>
      </c>
      <c r="E30" s="63">
        <v>2018</v>
      </c>
      <c r="F30" s="58" t="s">
        <v>52</v>
      </c>
      <c r="G30" s="36"/>
      <c r="H30" s="39">
        <f t="shared" si="0"/>
        <v>100</v>
      </c>
      <c r="I30" s="39">
        <v>100</v>
      </c>
      <c r="J30" s="36" t="s">
        <v>687</v>
      </c>
      <c r="K30" s="36" t="s">
        <v>678</v>
      </c>
      <c r="L30" s="39">
        <f t="shared" si="1"/>
        <v>100</v>
      </c>
      <c r="M30" s="39">
        <v>20</v>
      </c>
      <c r="N30" s="39">
        <v>20</v>
      </c>
      <c r="O30" s="39">
        <v>20</v>
      </c>
      <c r="P30" s="39">
        <v>20</v>
      </c>
      <c r="Q30" s="39">
        <v>20</v>
      </c>
      <c r="R30" s="208" t="s">
        <v>2298</v>
      </c>
      <c r="S30" s="36" t="s">
        <v>2044</v>
      </c>
      <c r="T30" s="39">
        <f t="shared" si="2"/>
        <v>50</v>
      </c>
      <c r="U30" s="39">
        <v>50</v>
      </c>
      <c r="V30" s="207">
        <v>0</v>
      </c>
      <c r="W30" s="208" t="s">
        <v>2390</v>
      </c>
      <c r="X30" s="208" t="s">
        <v>2391</v>
      </c>
      <c r="Y30" s="39">
        <f t="shared" si="3"/>
        <v>60</v>
      </c>
      <c r="Z30" s="39">
        <v>30</v>
      </c>
      <c r="AA30" s="39">
        <v>30</v>
      </c>
      <c r="AB30" s="39">
        <v>0</v>
      </c>
      <c r="AC30" s="36" t="s">
        <v>2316</v>
      </c>
      <c r="AD30" s="36" t="s">
        <v>2062</v>
      </c>
      <c r="AE30" s="39">
        <f t="shared" si="4"/>
        <v>50</v>
      </c>
      <c r="AF30" s="39">
        <v>0</v>
      </c>
      <c r="AG30" s="39">
        <v>50</v>
      </c>
      <c r="AH30" s="36" t="s">
        <v>702</v>
      </c>
      <c r="AI30" s="36" t="s">
        <v>703</v>
      </c>
      <c r="AJ30" s="64">
        <f t="shared" si="5"/>
        <v>75</v>
      </c>
      <c r="AK30" s="39">
        <v>12.5</v>
      </c>
      <c r="AL30" s="39">
        <v>25</v>
      </c>
      <c r="AM30" s="39">
        <v>25</v>
      </c>
      <c r="AN30" s="39">
        <v>12.5</v>
      </c>
      <c r="AO30" s="36" t="s">
        <v>2080</v>
      </c>
      <c r="AP30" s="36" t="s">
        <v>2081</v>
      </c>
      <c r="AQ30" s="39">
        <f t="shared" si="6"/>
        <v>50</v>
      </c>
      <c r="AR30" s="39">
        <v>25</v>
      </c>
      <c r="AS30" s="102">
        <v>25</v>
      </c>
      <c r="AT30" s="36" t="s">
        <v>2092</v>
      </c>
      <c r="AU30" s="36" t="s">
        <v>714</v>
      </c>
      <c r="AV30" s="39">
        <f t="shared" si="7"/>
        <v>12.5</v>
      </c>
      <c r="AW30" s="207">
        <v>12.5</v>
      </c>
      <c r="AX30" s="39">
        <v>0</v>
      </c>
      <c r="AY30" s="39">
        <v>0</v>
      </c>
      <c r="AZ30" s="39">
        <v>0</v>
      </c>
      <c r="BA30" s="267" t="s">
        <v>2430</v>
      </c>
      <c r="BB30" s="36" t="s">
        <v>2098</v>
      </c>
      <c r="BC30" s="39">
        <f t="shared" si="8"/>
        <v>0</v>
      </c>
      <c r="BD30" s="39">
        <v>0</v>
      </c>
      <c r="BE30" s="103" t="s">
        <v>1777</v>
      </c>
      <c r="BF30" s="36" t="s">
        <v>2104</v>
      </c>
      <c r="BG30" s="39">
        <f t="shared" si="9"/>
        <v>45</v>
      </c>
      <c r="BH30" s="207">
        <v>30</v>
      </c>
      <c r="BI30" s="207">
        <v>15</v>
      </c>
      <c r="BJ30" s="39">
        <v>0</v>
      </c>
      <c r="BK30" s="208" t="s">
        <v>2525</v>
      </c>
      <c r="BL30" s="208" t="s">
        <v>2526</v>
      </c>
      <c r="BM30" s="39">
        <f t="shared" si="10"/>
        <v>0</v>
      </c>
      <c r="BN30" s="39">
        <v>0</v>
      </c>
      <c r="BO30" s="39">
        <v>0</v>
      </c>
      <c r="BP30" s="39">
        <v>0</v>
      </c>
      <c r="BQ30" s="36" t="s">
        <v>2121</v>
      </c>
      <c r="BR30" s="36" t="s">
        <v>2122</v>
      </c>
      <c r="BS30" s="39">
        <f t="shared" si="11"/>
        <v>50</v>
      </c>
      <c r="BT30" s="39">
        <v>25</v>
      </c>
      <c r="BU30" s="207">
        <v>25</v>
      </c>
      <c r="BV30" s="208" t="s">
        <v>2531</v>
      </c>
      <c r="BW30" s="36" t="s">
        <v>736</v>
      </c>
      <c r="BX30" s="39">
        <f t="shared" si="12"/>
        <v>25</v>
      </c>
      <c r="BY30" s="39">
        <v>25</v>
      </c>
      <c r="BZ30" s="39">
        <v>0</v>
      </c>
      <c r="CA30" s="36" t="s">
        <v>2132</v>
      </c>
      <c r="CB30" s="36" t="s">
        <v>2122</v>
      </c>
      <c r="CC30" s="39">
        <f t="shared" si="13"/>
        <v>15</v>
      </c>
      <c r="CD30" s="39">
        <v>0</v>
      </c>
      <c r="CE30" s="207">
        <v>15</v>
      </c>
      <c r="CF30" s="39">
        <v>0</v>
      </c>
      <c r="CG30" s="208" t="s">
        <v>2453</v>
      </c>
      <c r="CH30" s="36" t="s">
        <v>2136</v>
      </c>
      <c r="CI30" s="39">
        <f t="shared" si="14"/>
        <v>0</v>
      </c>
      <c r="CJ30" s="206">
        <v>0</v>
      </c>
      <c r="CK30" s="39">
        <v>0</v>
      </c>
      <c r="CL30" s="39">
        <v>0</v>
      </c>
      <c r="CM30" s="39">
        <v>0</v>
      </c>
      <c r="CN30" s="208" t="s">
        <v>2456</v>
      </c>
      <c r="CO30" s="36" t="s">
        <v>2145</v>
      </c>
      <c r="CP30" s="39">
        <f t="shared" si="15"/>
        <v>0</v>
      </c>
      <c r="CQ30" s="39">
        <v>0</v>
      </c>
      <c r="CR30" s="39">
        <v>0</v>
      </c>
      <c r="CS30" s="39">
        <v>0</v>
      </c>
      <c r="CT30" s="39">
        <v>0</v>
      </c>
      <c r="CU30" s="36" t="s">
        <v>750</v>
      </c>
      <c r="CV30" s="36" t="s">
        <v>2149</v>
      </c>
      <c r="CW30" s="39">
        <f t="shared" si="16"/>
        <v>30</v>
      </c>
      <c r="CX30" s="102">
        <v>20</v>
      </c>
      <c r="CY30" s="39">
        <v>10</v>
      </c>
      <c r="CZ30" s="39">
        <v>0</v>
      </c>
      <c r="DA30" s="102">
        <v>0</v>
      </c>
      <c r="DB30" s="39">
        <v>0</v>
      </c>
      <c r="DC30" s="103" t="s">
        <v>2158</v>
      </c>
      <c r="DD30" s="36" t="s">
        <v>755</v>
      </c>
      <c r="DE30" s="39">
        <f t="shared" si="17"/>
        <v>60</v>
      </c>
      <c r="DF30" s="39">
        <v>0</v>
      </c>
      <c r="DG30" s="39">
        <v>10</v>
      </c>
      <c r="DH30" s="39">
        <v>20</v>
      </c>
      <c r="DI30" s="39">
        <v>10</v>
      </c>
      <c r="DJ30" s="39">
        <v>20</v>
      </c>
      <c r="DK30" s="208" t="s">
        <v>2595</v>
      </c>
      <c r="DL30" s="36" t="s">
        <v>2596</v>
      </c>
      <c r="DM30" s="39">
        <f t="shared" si="18"/>
        <v>50</v>
      </c>
      <c r="DN30" s="39">
        <v>20</v>
      </c>
      <c r="DO30" s="39">
        <v>0</v>
      </c>
      <c r="DP30" s="39">
        <v>0</v>
      </c>
      <c r="DQ30" s="39">
        <v>10</v>
      </c>
      <c r="DR30" s="39">
        <v>20</v>
      </c>
      <c r="DS30" s="36" t="s">
        <v>2167</v>
      </c>
      <c r="DT30" s="36" t="s">
        <v>2168</v>
      </c>
      <c r="DU30" s="64">
        <f t="shared" si="19"/>
        <v>100</v>
      </c>
      <c r="DV30" s="39">
        <v>25</v>
      </c>
      <c r="DW30" s="39">
        <v>25</v>
      </c>
      <c r="DX30" s="39">
        <v>25</v>
      </c>
      <c r="DY30" s="39">
        <v>25</v>
      </c>
      <c r="DZ30" s="208" t="s">
        <v>2487</v>
      </c>
      <c r="EA30" s="36" t="s">
        <v>2174</v>
      </c>
      <c r="EB30" s="39">
        <v>0</v>
      </c>
      <c r="EC30" s="39">
        <f t="shared" si="20"/>
        <v>50</v>
      </c>
      <c r="ED30" s="39">
        <v>0</v>
      </c>
      <c r="EE30" s="39">
        <v>50</v>
      </c>
      <c r="EF30" s="208" t="s">
        <v>2496</v>
      </c>
      <c r="EG30" s="46" t="s">
        <v>2183</v>
      </c>
      <c r="EH30" s="39" t="s">
        <v>108</v>
      </c>
      <c r="EI30" s="39" t="s">
        <v>108</v>
      </c>
      <c r="EJ30" s="39" t="s">
        <v>108</v>
      </c>
      <c r="EK30" s="39" t="s">
        <v>108</v>
      </c>
      <c r="EL30" s="39" t="s">
        <v>108</v>
      </c>
      <c r="EM30" s="39" t="s">
        <v>108</v>
      </c>
      <c r="EN30" s="39" t="s">
        <v>108</v>
      </c>
      <c r="EO30" s="39" t="s">
        <v>108</v>
      </c>
      <c r="EP30" s="39" t="s">
        <v>108</v>
      </c>
      <c r="EQ30" s="39" t="s">
        <v>108</v>
      </c>
      <c r="ER30" s="39" t="s">
        <v>108</v>
      </c>
      <c r="ES30" s="39" t="s">
        <v>108</v>
      </c>
      <c r="ET30" s="39" t="s">
        <v>108</v>
      </c>
      <c r="EU30" s="39" t="s">
        <v>108</v>
      </c>
      <c r="EV30" s="39" t="s">
        <v>108</v>
      </c>
      <c r="EW30" s="39" t="s">
        <v>108</v>
      </c>
      <c r="EX30" s="39" t="s">
        <v>108</v>
      </c>
      <c r="EY30" s="39" t="s">
        <v>108</v>
      </c>
    </row>
    <row r="31" spans="1:155" s="100" customFormat="1">
      <c r="A31" s="263" t="s">
        <v>143</v>
      </c>
      <c r="B31" s="62">
        <v>54.772129999999997</v>
      </c>
      <c r="C31" s="36" t="s">
        <v>70</v>
      </c>
      <c r="D31" s="101" t="s">
        <v>215</v>
      </c>
      <c r="E31" s="63">
        <v>2016</v>
      </c>
      <c r="F31" s="58" t="s">
        <v>52</v>
      </c>
      <c r="G31" s="36"/>
      <c r="H31" s="39">
        <f t="shared" si="0"/>
        <v>100</v>
      </c>
      <c r="I31" s="39">
        <v>100</v>
      </c>
      <c r="J31" s="36" t="s">
        <v>1080</v>
      </c>
      <c r="K31" s="36" t="s">
        <v>1682</v>
      </c>
      <c r="L31" s="39">
        <f t="shared" si="1"/>
        <v>70</v>
      </c>
      <c r="M31" s="39">
        <v>10</v>
      </c>
      <c r="N31" s="39">
        <v>0</v>
      </c>
      <c r="O31" s="39">
        <v>20</v>
      </c>
      <c r="P31" s="39">
        <v>20</v>
      </c>
      <c r="Q31" s="39">
        <v>20</v>
      </c>
      <c r="R31" s="36" t="s">
        <v>2284</v>
      </c>
      <c r="S31" s="36" t="s">
        <v>2041</v>
      </c>
      <c r="T31" s="39">
        <f t="shared" si="2"/>
        <v>25</v>
      </c>
      <c r="U31" s="39">
        <v>25</v>
      </c>
      <c r="V31" s="39">
        <v>0</v>
      </c>
      <c r="W31" s="36" t="s">
        <v>1585</v>
      </c>
      <c r="X31" s="36" t="s">
        <v>1089</v>
      </c>
      <c r="Y31" s="39">
        <f t="shared" si="3"/>
        <v>30</v>
      </c>
      <c r="Z31" s="102">
        <v>15</v>
      </c>
      <c r="AA31" s="39">
        <v>15</v>
      </c>
      <c r="AB31" s="39">
        <v>0</v>
      </c>
      <c r="AC31" s="36" t="s">
        <v>2060</v>
      </c>
      <c r="AD31" s="36" t="s">
        <v>2061</v>
      </c>
      <c r="AE31" s="39">
        <f t="shared" si="4"/>
        <v>25</v>
      </c>
      <c r="AF31" s="39">
        <v>0</v>
      </c>
      <c r="AG31" s="39">
        <v>25</v>
      </c>
      <c r="AH31" s="36" t="s">
        <v>1703</v>
      </c>
      <c r="AI31" s="278" t="s">
        <v>2767</v>
      </c>
      <c r="AJ31" s="64">
        <f t="shared" si="5"/>
        <v>12.5</v>
      </c>
      <c r="AK31" s="39">
        <v>0</v>
      </c>
      <c r="AL31" s="39">
        <v>0</v>
      </c>
      <c r="AM31" s="39">
        <v>12.5</v>
      </c>
      <c r="AN31" s="39">
        <v>0</v>
      </c>
      <c r="AO31" s="36" t="s">
        <v>1708</v>
      </c>
      <c r="AP31" s="36" t="s">
        <v>1709</v>
      </c>
      <c r="AQ31" s="39">
        <f t="shared" si="6"/>
        <v>25</v>
      </c>
      <c r="AR31" s="102">
        <v>25</v>
      </c>
      <c r="AS31" s="39">
        <v>0</v>
      </c>
      <c r="AT31" s="36" t="s">
        <v>2088</v>
      </c>
      <c r="AU31" s="36" t="s">
        <v>2089</v>
      </c>
      <c r="AV31" s="39">
        <f t="shared" si="7"/>
        <v>0</v>
      </c>
      <c r="AW31" s="39">
        <v>0</v>
      </c>
      <c r="AX31" s="39">
        <v>0</v>
      </c>
      <c r="AY31" s="39">
        <v>0</v>
      </c>
      <c r="AZ31" s="39">
        <v>0</v>
      </c>
      <c r="BA31" s="208" t="s">
        <v>2712</v>
      </c>
      <c r="BB31" s="36" t="s">
        <v>2097</v>
      </c>
      <c r="BC31" s="39">
        <f t="shared" si="8"/>
        <v>50</v>
      </c>
      <c r="BD31" s="39">
        <v>50</v>
      </c>
      <c r="BE31" s="36" t="s">
        <v>2102</v>
      </c>
      <c r="BF31" s="36" t="s">
        <v>2103</v>
      </c>
      <c r="BG31" s="39">
        <f t="shared" si="9"/>
        <v>0</v>
      </c>
      <c r="BH31" s="102">
        <v>0</v>
      </c>
      <c r="BI31" s="39">
        <v>0</v>
      </c>
      <c r="BJ31" s="39">
        <v>0</v>
      </c>
      <c r="BK31" s="36" t="s">
        <v>1737</v>
      </c>
      <c r="BL31" s="36" t="s">
        <v>1738</v>
      </c>
      <c r="BM31" s="39">
        <f t="shared" si="10"/>
        <v>0</v>
      </c>
      <c r="BN31" s="39">
        <v>0</v>
      </c>
      <c r="BO31" s="39">
        <v>0</v>
      </c>
      <c r="BP31" s="39">
        <v>0</v>
      </c>
      <c r="BQ31" s="36" t="s">
        <v>1103</v>
      </c>
      <c r="BR31" s="278" t="s">
        <v>2768</v>
      </c>
      <c r="BS31" s="39">
        <f t="shared" si="11"/>
        <v>75</v>
      </c>
      <c r="BT31" s="39">
        <v>50</v>
      </c>
      <c r="BU31" s="39">
        <v>25</v>
      </c>
      <c r="BV31" s="36" t="s">
        <v>1107</v>
      </c>
      <c r="BW31" s="36" t="s">
        <v>1748</v>
      </c>
      <c r="BX31" s="39">
        <f t="shared" si="12"/>
        <v>0</v>
      </c>
      <c r="BY31" s="39">
        <v>0</v>
      </c>
      <c r="BZ31" s="39">
        <v>0</v>
      </c>
      <c r="CA31" s="36" t="s">
        <v>1108</v>
      </c>
      <c r="CB31" s="278" t="s">
        <v>2768</v>
      </c>
      <c r="CC31" s="39">
        <f t="shared" si="13"/>
        <v>30</v>
      </c>
      <c r="CD31" s="39">
        <v>15</v>
      </c>
      <c r="CE31" s="39">
        <v>15</v>
      </c>
      <c r="CF31" s="39">
        <v>0</v>
      </c>
      <c r="CG31" s="36" t="s">
        <v>1110</v>
      </c>
      <c r="CH31" s="36" t="s">
        <v>1760</v>
      </c>
      <c r="CI31" s="39">
        <f t="shared" si="14"/>
        <v>0</v>
      </c>
      <c r="CJ31" s="206">
        <v>0</v>
      </c>
      <c r="CK31" s="39">
        <v>0</v>
      </c>
      <c r="CL31" s="39">
        <v>0</v>
      </c>
      <c r="CM31" s="39">
        <v>0</v>
      </c>
      <c r="CN31" s="36" t="s">
        <v>2141</v>
      </c>
      <c r="CO31" s="36" t="s">
        <v>2142</v>
      </c>
      <c r="CP31" s="39">
        <f t="shared" si="15"/>
        <v>0</v>
      </c>
      <c r="CQ31" s="39">
        <v>0</v>
      </c>
      <c r="CR31" s="39">
        <v>0</v>
      </c>
      <c r="CS31" s="39">
        <v>0</v>
      </c>
      <c r="CT31" s="39">
        <v>0</v>
      </c>
      <c r="CU31" s="36" t="s">
        <v>2147</v>
      </c>
      <c r="CV31" s="36" t="s">
        <v>2148</v>
      </c>
      <c r="CW31" s="39">
        <f t="shared" si="16"/>
        <v>10</v>
      </c>
      <c r="CX31" s="39">
        <v>10</v>
      </c>
      <c r="CY31" s="39">
        <v>0</v>
      </c>
      <c r="CZ31" s="39">
        <v>0</v>
      </c>
      <c r="DA31" s="39">
        <v>0</v>
      </c>
      <c r="DB31" s="39">
        <v>0</v>
      </c>
      <c r="DC31" s="36" t="s">
        <v>2153</v>
      </c>
      <c r="DD31" s="36" t="s">
        <v>2154</v>
      </c>
      <c r="DE31" s="39">
        <f t="shared" si="17"/>
        <v>60</v>
      </c>
      <c r="DF31" s="39">
        <v>20</v>
      </c>
      <c r="DG31" s="207">
        <v>10</v>
      </c>
      <c r="DH31" s="39">
        <v>10</v>
      </c>
      <c r="DI31" s="39">
        <v>20</v>
      </c>
      <c r="DJ31" s="39">
        <v>0</v>
      </c>
      <c r="DK31" s="208" t="s">
        <v>2574</v>
      </c>
      <c r="DL31" s="208" t="s">
        <v>2769</v>
      </c>
      <c r="DM31" s="39">
        <f t="shared" si="18"/>
        <v>30</v>
      </c>
      <c r="DN31" s="39">
        <v>20</v>
      </c>
      <c r="DO31" s="39">
        <v>0</v>
      </c>
      <c r="DP31" s="39">
        <v>0</v>
      </c>
      <c r="DQ31" s="39">
        <v>0</v>
      </c>
      <c r="DR31" s="39">
        <v>10</v>
      </c>
      <c r="DS31" s="208" t="s">
        <v>2629</v>
      </c>
      <c r="DT31" s="208" t="s">
        <v>2630</v>
      </c>
      <c r="DU31" s="64">
        <f t="shared" si="19"/>
        <v>75</v>
      </c>
      <c r="DV31" s="39">
        <v>25</v>
      </c>
      <c r="DW31" s="39">
        <v>25</v>
      </c>
      <c r="DX31" s="39">
        <v>25</v>
      </c>
      <c r="DY31" s="39">
        <v>0</v>
      </c>
      <c r="DZ31" s="36" t="s">
        <v>2171</v>
      </c>
      <c r="EA31" s="36" t="s">
        <v>2172</v>
      </c>
      <c r="EB31" s="39">
        <v>0</v>
      </c>
      <c r="EC31" s="39">
        <f t="shared" si="20"/>
        <v>0</v>
      </c>
      <c r="ED31" s="39">
        <v>0</v>
      </c>
      <c r="EE31" s="39">
        <v>0</v>
      </c>
      <c r="EF31" s="46" t="s">
        <v>2181</v>
      </c>
      <c r="EG31" s="46" t="s">
        <v>2182</v>
      </c>
      <c r="EH31" s="39" t="s">
        <v>108</v>
      </c>
      <c r="EI31" s="39" t="s">
        <v>108</v>
      </c>
      <c r="EJ31" s="39" t="s">
        <v>108</v>
      </c>
      <c r="EK31" s="39" t="s">
        <v>108</v>
      </c>
      <c r="EL31" s="39" t="s">
        <v>108</v>
      </c>
      <c r="EM31" s="39" t="s">
        <v>108</v>
      </c>
      <c r="EN31" s="39" t="s">
        <v>108</v>
      </c>
      <c r="EO31" s="39" t="s">
        <v>108</v>
      </c>
      <c r="EP31" s="39" t="s">
        <v>108</v>
      </c>
      <c r="EQ31" s="39" t="s">
        <v>108</v>
      </c>
      <c r="ER31" s="39" t="s">
        <v>108</v>
      </c>
      <c r="ES31" s="39" t="s">
        <v>108</v>
      </c>
      <c r="ET31" s="39" t="s">
        <v>108</v>
      </c>
      <c r="EU31" s="39" t="s">
        <v>108</v>
      </c>
      <c r="EV31" s="39" t="s">
        <v>108</v>
      </c>
      <c r="EW31" s="39" t="s">
        <v>108</v>
      </c>
      <c r="EX31" s="39" t="s">
        <v>108</v>
      </c>
      <c r="EY31" s="39" t="s">
        <v>108</v>
      </c>
    </row>
    <row r="32" spans="1:155" s="100" customFormat="1">
      <c r="A32" s="263" t="s">
        <v>125</v>
      </c>
      <c r="B32" s="62">
        <v>36.009190000000004</v>
      </c>
      <c r="C32" s="36" t="s">
        <v>126</v>
      </c>
      <c r="D32" s="101" t="s">
        <v>245</v>
      </c>
      <c r="E32" s="63">
        <v>2018</v>
      </c>
      <c r="F32" s="58" t="s">
        <v>52</v>
      </c>
      <c r="G32" s="36"/>
      <c r="H32" s="39">
        <f t="shared" si="0"/>
        <v>100</v>
      </c>
      <c r="I32" s="39">
        <v>100</v>
      </c>
      <c r="J32" s="36" t="s">
        <v>839</v>
      </c>
      <c r="K32" s="36" t="s">
        <v>840</v>
      </c>
      <c r="L32" s="39">
        <f t="shared" si="1"/>
        <v>50</v>
      </c>
      <c r="M32" s="102">
        <v>10</v>
      </c>
      <c r="N32" s="39">
        <v>20</v>
      </c>
      <c r="O32" s="207">
        <v>10</v>
      </c>
      <c r="P32" s="39">
        <v>10</v>
      </c>
      <c r="Q32" s="102">
        <v>0</v>
      </c>
      <c r="R32" s="36" t="s">
        <v>2407</v>
      </c>
      <c r="S32" s="36" t="s">
        <v>1939</v>
      </c>
      <c r="T32" s="39">
        <f t="shared" si="2"/>
        <v>75</v>
      </c>
      <c r="U32" s="39">
        <v>50</v>
      </c>
      <c r="V32" s="206">
        <v>25</v>
      </c>
      <c r="W32" s="36" t="s">
        <v>1941</v>
      </c>
      <c r="X32" s="36" t="s">
        <v>1940</v>
      </c>
      <c r="Y32" s="39">
        <f t="shared" si="3"/>
        <v>15</v>
      </c>
      <c r="Z32" s="102">
        <v>15</v>
      </c>
      <c r="AA32" s="39">
        <v>0</v>
      </c>
      <c r="AB32" s="39">
        <v>0</v>
      </c>
      <c r="AC32" s="36" t="s">
        <v>1697</v>
      </c>
      <c r="AD32" s="36" t="s">
        <v>856</v>
      </c>
      <c r="AE32" s="39">
        <f t="shared" si="4"/>
        <v>0</v>
      </c>
      <c r="AF32" s="39">
        <v>0</v>
      </c>
      <c r="AG32" s="39">
        <v>0</v>
      </c>
      <c r="AH32" s="36" t="s">
        <v>862</v>
      </c>
      <c r="AI32" s="36" t="s">
        <v>863</v>
      </c>
      <c r="AJ32" s="64">
        <f t="shared" si="5"/>
        <v>37.5</v>
      </c>
      <c r="AK32" s="39">
        <v>0</v>
      </c>
      <c r="AL32" s="39">
        <v>25</v>
      </c>
      <c r="AM32" s="39">
        <v>12.5</v>
      </c>
      <c r="AN32" s="39">
        <v>0</v>
      </c>
      <c r="AO32" s="36" t="s">
        <v>1943</v>
      </c>
      <c r="AP32" s="36" t="s">
        <v>1942</v>
      </c>
      <c r="AQ32" s="39">
        <f t="shared" si="6"/>
        <v>0</v>
      </c>
      <c r="AR32" s="39">
        <v>0</v>
      </c>
      <c r="AS32" s="39">
        <v>0</v>
      </c>
      <c r="AT32" s="36" t="s">
        <v>1945</v>
      </c>
      <c r="AU32" s="36" t="s">
        <v>1944</v>
      </c>
      <c r="AV32" s="39">
        <f t="shared" si="7"/>
        <v>12.5</v>
      </c>
      <c r="AW32" s="207">
        <v>12.5</v>
      </c>
      <c r="AX32" s="39">
        <v>0</v>
      </c>
      <c r="AY32" s="102">
        <v>0</v>
      </c>
      <c r="AZ32" s="39">
        <v>0</v>
      </c>
      <c r="BA32" s="208" t="s">
        <v>2330</v>
      </c>
      <c r="BB32" s="208" t="s">
        <v>2331</v>
      </c>
      <c r="BC32" s="39">
        <f t="shared" si="8"/>
        <v>0</v>
      </c>
      <c r="BD32" s="39">
        <v>0</v>
      </c>
      <c r="BE32" s="36" t="s">
        <v>876</v>
      </c>
      <c r="BF32" s="36" t="s">
        <v>877</v>
      </c>
      <c r="BG32" s="39">
        <f t="shared" si="9"/>
        <v>0</v>
      </c>
      <c r="BH32" s="39">
        <v>0</v>
      </c>
      <c r="BI32" s="39">
        <v>0</v>
      </c>
      <c r="BJ32" s="39">
        <v>0</v>
      </c>
      <c r="BK32" s="36" t="s">
        <v>1744</v>
      </c>
      <c r="BL32" s="36" t="s">
        <v>881</v>
      </c>
      <c r="BM32" s="39">
        <f t="shared" si="10"/>
        <v>0</v>
      </c>
      <c r="BN32" s="39">
        <v>0</v>
      </c>
      <c r="BO32" s="39">
        <v>0</v>
      </c>
      <c r="BP32" s="39">
        <v>0</v>
      </c>
      <c r="BQ32" s="36" t="s">
        <v>884</v>
      </c>
      <c r="BR32" s="36" t="s">
        <v>849</v>
      </c>
      <c r="BS32" s="39">
        <f t="shared" si="11"/>
        <v>0</v>
      </c>
      <c r="BT32" s="39">
        <v>0</v>
      </c>
      <c r="BU32" s="39">
        <v>0</v>
      </c>
      <c r="BV32" s="36" t="s">
        <v>535</v>
      </c>
      <c r="BW32" s="36" t="s">
        <v>108</v>
      </c>
      <c r="BX32" s="39">
        <f t="shared" si="12"/>
        <v>0</v>
      </c>
      <c r="BY32" s="39">
        <v>0</v>
      </c>
      <c r="BZ32" s="39">
        <v>0</v>
      </c>
      <c r="CA32" s="36" t="s">
        <v>535</v>
      </c>
      <c r="CB32" s="36" t="s">
        <v>108</v>
      </c>
      <c r="CC32" s="39">
        <f t="shared" si="13"/>
        <v>15</v>
      </c>
      <c r="CD32" s="39">
        <v>0</v>
      </c>
      <c r="CE32" s="39">
        <v>15</v>
      </c>
      <c r="CF32" s="39">
        <v>0</v>
      </c>
      <c r="CG32" s="36" t="s">
        <v>888</v>
      </c>
      <c r="CH32" s="36" t="s">
        <v>889</v>
      </c>
      <c r="CI32" s="39">
        <f t="shared" si="14"/>
        <v>0</v>
      </c>
      <c r="CJ32" s="39">
        <v>0</v>
      </c>
      <c r="CK32" s="39">
        <v>0</v>
      </c>
      <c r="CL32" s="39">
        <v>0</v>
      </c>
      <c r="CM32" s="39">
        <v>0</v>
      </c>
      <c r="CN32" s="36" t="s">
        <v>535</v>
      </c>
      <c r="CO32" s="36" t="s">
        <v>108</v>
      </c>
      <c r="CP32" s="39">
        <f t="shared" si="15"/>
        <v>0</v>
      </c>
      <c r="CQ32" s="39">
        <v>0</v>
      </c>
      <c r="CR32" s="39">
        <v>0</v>
      </c>
      <c r="CS32" s="39">
        <v>0</v>
      </c>
      <c r="CT32" s="39">
        <v>0</v>
      </c>
      <c r="CU32" s="36" t="s">
        <v>535</v>
      </c>
      <c r="CV32" s="36" t="s">
        <v>108</v>
      </c>
      <c r="CW32" s="39">
        <f t="shared" si="16"/>
        <v>30</v>
      </c>
      <c r="CX32" s="39">
        <v>20</v>
      </c>
      <c r="CY32" s="39">
        <v>10</v>
      </c>
      <c r="CZ32" s="39">
        <v>0</v>
      </c>
      <c r="DA32" s="39">
        <v>0</v>
      </c>
      <c r="DB32" s="39">
        <v>0</v>
      </c>
      <c r="DC32" s="36" t="s">
        <v>1946</v>
      </c>
      <c r="DD32" s="36" t="s">
        <v>1947</v>
      </c>
      <c r="DE32" s="39">
        <f t="shared" si="17"/>
        <v>10</v>
      </c>
      <c r="DF32" s="39">
        <v>0</v>
      </c>
      <c r="DG32" s="39">
        <v>10</v>
      </c>
      <c r="DH32" s="39">
        <v>0</v>
      </c>
      <c r="DI32" s="39">
        <v>0</v>
      </c>
      <c r="DJ32" s="39">
        <v>0</v>
      </c>
      <c r="DK32" s="36" t="s">
        <v>1948</v>
      </c>
      <c r="DL32" s="208" t="s">
        <v>2609</v>
      </c>
      <c r="DM32" s="39">
        <f t="shared" si="18"/>
        <v>10</v>
      </c>
      <c r="DN32" s="39">
        <v>10</v>
      </c>
      <c r="DO32" s="39">
        <v>0</v>
      </c>
      <c r="DP32" s="39">
        <v>0</v>
      </c>
      <c r="DQ32" s="39">
        <v>0</v>
      </c>
      <c r="DR32" s="39">
        <v>0</v>
      </c>
      <c r="DS32" s="36" t="s">
        <v>1813</v>
      </c>
      <c r="DT32" s="36" t="s">
        <v>1814</v>
      </c>
      <c r="DU32" s="64">
        <f t="shared" si="19"/>
        <v>62.5</v>
      </c>
      <c r="DV32" s="207">
        <v>12.5</v>
      </c>
      <c r="DW32" s="39">
        <v>25</v>
      </c>
      <c r="DX32" s="39">
        <v>25</v>
      </c>
      <c r="DY32" s="201">
        <v>0</v>
      </c>
      <c r="DZ32" s="208" t="s">
        <v>2748</v>
      </c>
      <c r="EA32" s="36" t="s">
        <v>899</v>
      </c>
      <c r="EB32" s="39">
        <v>0</v>
      </c>
      <c r="EC32" s="39">
        <f t="shared" si="20"/>
        <v>0</v>
      </c>
      <c r="ED32" s="39">
        <v>0</v>
      </c>
      <c r="EE32" s="39">
        <v>0</v>
      </c>
      <c r="EF32" s="36" t="s">
        <v>535</v>
      </c>
      <c r="EG32" s="46" t="s">
        <v>1612</v>
      </c>
      <c r="EH32" s="39" t="s">
        <v>108</v>
      </c>
      <c r="EI32" s="39" t="s">
        <v>108</v>
      </c>
      <c r="EJ32" s="39" t="s">
        <v>108</v>
      </c>
      <c r="EK32" s="39" t="s">
        <v>108</v>
      </c>
      <c r="EL32" s="39" t="s">
        <v>108</v>
      </c>
      <c r="EM32" s="39" t="s">
        <v>108</v>
      </c>
      <c r="EN32" s="39" t="s">
        <v>108</v>
      </c>
      <c r="EO32" s="39" t="s">
        <v>108</v>
      </c>
      <c r="EP32" s="39" t="s">
        <v>108</v>
      </c>
      <c r="EQ32" s="39" t="s">
        <v>108</v>
      </c>
      <c r="ER32" s="39" t="s">
        <v>108</v>
      </c>
      <c r="ES32" s="39" t="s">
        <v>108</v>
      </c>
      <c r="ET32" s="39" t="s">
        <v>108</v>
      </c>
      <c r="EU32" s="39" t="s">
        <v>108</v>
      </c>
      <c r="EV32" s="39" t="s">
        <v>108</v>
      </c>
      <c r="EW32" s="39" t="s">
        <v>108</v>
      </c>
      <c r="EX32" s="39" t="s">
        <v>108</v>
      </c>
      <c r="EY32" s="39" t="s">
        <v>108</v>
      </c>
    </row>
    <row r="33" spans="1:155" s="65" customFormat="1">
      <c r="A33" s="263" t="s">
        <v>124</v>
      </c>
      <c r="B33" s="62">
        <v>48.557989999999997</v>
      </c>
      <c r="C33" s="36" t="s">
        <v>123</v>
      </c>
      <c r="D33" s="101" t="s">
        <v>240</v>
      </c>
      <c r="E33" s="66">
        <v>2016</v>
      </c>
      <c r="F33" s="58" t="s">
        <v>52</v>
      </c>
      <c r="G33" s="105" t="s">
        <v>1843</v>
      </c>
      <c r="H33" s="39">
        <f t="shared" si="0"/>
        <v>100</v>
      </c>
      <c r="I33" s="39">
        <v>100</v>
      </c>
      <c r="J33" s="36" t="s">
        <v>1220</v>
      </c>
      <c r="K33" s="36" t="s">
        <v>1221</v>
      </c>
      <c r="L33" s="39">
        <f t="shared" si="1"/>
        <v>90</v>
      </c>
      <c r="M33" s="39">
        <v>10</v>
      </c>
      <c r="N33" s="39">
        <v>20</v>
      </c>
      <c r="O33" s="39">
        <v>20</v>
      </c>
      <c r="P33" s="39">
        <v>20</v>
      </c>
      <c r="Q33" s="39">
        <v>20</v>
      </c>
      <c r="R33" s="208" t="s">
        <v>2289</v>
      </c>
      <c r="S33" s="36" t="s">
        <v>1223</v>
      </c>
      <c r="T33" s="39">
        <f t="shared" si="2"/>
        <v>25</v>
      </c>
      <c r="U33" s="39">
        <v>25</v>
      </c>
      <c r="V33" s="39">
        <v>0</v>
      </c>
      <c r="W33" s="36" t="s">
        <v>1579</v>
      </c>
      <c r="X33" s="36" t="s">
        <v>1226</v>
      </c>
      <c r="Y33" s="39">
        <f t="shared" si="3"/>
        <v>30</v>
      </c>
      <c r="Z33" s="39">
        <v>30</v>
      </c>
      <c r="AA33" s="39">
        <v>0</v>
      </c>
      <c r="AB33" s="39">
        <v>0</v>
      </c>
      <c r="AC33" s="36" t="s">
        <v>1228</v>
      </c>
      <c r="AD33" s="36" t="s">
        <v>1229</v>
      </c>
      <c r="AE33" s="39">
        <f t="shared" si="4"/>
        <v>25</v>
      </c>
      <c r="AF33" s="39">
        <v>0</v>
      </c>
      <c r="AG33" s="39">
        <v>25</v>
      </c>
      <c r="AH33" s="36" t="s">
        <v>1230</v>
      </c>
      <c r="AI33" s="36" t="s">
        <v>1231</v>
      </c>
      <c r="AJ33" s="64">
        <f t="shared" si="5"/>
        <v>0</v>
      </c>
      <c r="AK33" s="39">
        <v>0</v>
      </c>
      <c r="AL33" s="39">
        <v>0</v>
      </c>
      <c r="AM33" s="39">
        <v>0</v>
      </c>
      <c r="AN33" s="39">
        <v>0</v>
      </c>
      <c r="AO33" s="36" t="s">
        <v>1232</v>
      </c>
      <c r="AP33" s="36" t="s">
        <v>1233</v>
      </c>
      <c r="AQ33" s="39">
        <f t="shared" si="6"/>
        <v>0</v>
      </c>
      <c r="AR33" s="39">
        <v>0</v>
      </c>
      <c r="AS33" s="102">
        <v>0</v>
      </c>
      <c r="AT33" s="36" t="s">
        <v>1725</v>
      </c>
      <c r="AU33" s="36" t="s">
        <v>1235</v>
      </c>
      <c r="AV33" s="39">
        <f t="shared" si="7"/>
        <v>12.5</v>
      </c>
      <c r="AW33" s="201">
        <v>12.5</v>
      </c>
      <c r="AX33" s="102">
        <v>0</v>
      </c>
      <c r="AY33" s="39">
        <v>0</v>
      </c>
      <c r="AZ33" s="39">
        <v>0</v>
      </c>
      <c r="BA33" s="208" t="s">
        <v>2700</v>
      </c>
      <c r="BB33" s="208" t="s">
        <v>2433</v>
      </c>
      <c r="BC33" s="39">
        <f t="shared" si="8"/>
        <v>50</v>
      </c>
      <c r="BD33" s="39">
        <v>50</v>
      </c>
      <c r="BE33" s="36" t="s">
        <v>1780</v>
      </c>
      <c r="BF33" s="36" t="s">
        <v>1236</v>
      </c>
      <c r="BG33" s="39">
        <f t="shared" si="9"/>
        <v>0</v>
      </c>
      <c r="BH33" s="39">
        <v>0</v>
      </c>
      <c r="BI33" s="39">
        <v>0</v>
      </c>
      <c r="BJ33" s="39">
        <v>0</v>
      </c>
      <c r="BK33" s="36" t="s">
        <v>1237</v>
      </c>
      <c r="BL33" s="36" t="s">
        <v>1238</v>
      </c>
      <c r="BM33" s="39">
        <f t="shared" si="10"/>
        <v>0</v>
      </c>
      <c r="BN33" s="39">
        <v>0</v>
      </c>
      <c r="BO33" s="39">
        <v>0</v>
      </c>
      <c r="BP33" s="39">
        <v>0</v>
      </c>
      <c r="BQ33" s="36" t="s">
        <v>727</v>
      </c>
      <c r="BR33" s="36" t="s">
        <v>108</v>
      </c>
      <c r="BS33" s="39">
        <f t="shared" si="11"/>
        <v>0</v>
      </c>
      <c r="BT33" s="39">
        <v>0</v>
      </c>
      <c r="BU33" s="39">
        <v>0</v>
      </c>
      <c r="BV33" s="208" t="s">
        <v>2392</v>
      </c>
      <c r="BW33" s="36" t="s">
        <v>1240</v>
      </c>
      <c r="BX33" s="39">
        <f t="shared" si="12"/>
        <v>0</v>
      </c>
      <c r="BY33" s="39">
        <v>0</v>
      </c>
      <c r="BZ33" s="39">
        <v>0</v>
      </c>
      <c r="CA33" s="36" t="s">
        <v>740</v>
      </c>
      <c r="CB33" s="36" t="s">
        <v>108</v>
      </c>
      <c r="CC33" s="39">
        <f t="shared" si="13"/>
        <v>0</v>
      </c>
      <c r="CD33" s="39">
        <v>0</v>
      </c>
      <c r="CE33" s="39">
        <v>0</v>
      </c>
      <c r="CF33" s="39">
        <v>0</v>
      </c>
      <c r="CG33" s="208" t="s">
        <v>2393</v>
      </c>
      <c r="CH33" s="36" t="s">
        <v>1243</v>
      </c>
      <c r="CI33" s="39">
        <f t="shared" si="14"/>
        <v>12.5</v>
      </c>
      <c r="CJ33" s="207">
        <v>12.5</v>
      </c>
      <c r="CK33" s="39">
        <v>0</v>
      </c>
      <c r="CL33" s="39">
        <v>0</v>
      </c>
      <c r="CM33" s="39">
        <v>0</v>
      </c>
      <c r="CN33" s="208" t="s">
        <v>2491</v>
      </c>
      <c r="CO33" s="208" t="s">
        <v>2394</v>
      </c>
      <c r="CP33" s="39">
        <f t="shared" si="15"/>
        <v>0</v>
      </c>
      <c r="CQ33" s="39">
        <v>0</v>
      </c>
      <c r="CR33" s="39">
        <v>0</v>
      </c>
      <c r="CS33" s="39">
        <v>0</v>
      </c>
      <c r="CT33" s="39">
        <v>0</v>
      </c>
      <c r="CU33" s="36" t="s">
        <v>717</v>
      </c>
      <c r="CV33" s="36" t="s">
        <v>108</v>
      </c>
      <c r="CW33" s="39">
        <f t="shared" si="16"/>
        <v>0</v>
      </c>
      <c r="CX33" s="39">
        <v>0</v>
      </c>
      <c r="CY33" s="39">
        <v>0</v>
      </c>
      <c r="CZ33" s="39">
        <v>0</v>
      </c>
      <c r="DA33" s="39">
        <v>0</v>
      </c>
      <c r="DB33" s="39">
        <v>0</v>
      </c>
      <c r="DC33" s="36" t="s">
        <v>1595</v>
      </c>
      <c r="DD33" s="36" t="s">
        <v>1596</v>
      </c>
      <c r="DE33" s="39">
        <f t="shared" si="17"/>
        <v>10</v>
      </c>
      <c r="DF33" s="39">
        <v>0</v>
      </c>
      <c r="DG33" s="39">
        <v>0</v>
      </c>
      <c r="DH33" s="39">
        <v>10</v>
      </c>
      <c r="DI33" s="39">
        <v>0</v>
      </c>
      <c r="DJ33" s="39">
        <v>0</v>
      </c>
      <c r="DK33" s="208" t="s">
        <v>2603</v>
      </c>
      <c r="DL33" s="208" t="s">
        <v>2604</v>
      </c>
      <c r="DM33" s="39">
        <f t="shared" si="18"/>
        <v>10</v>
      </c>
      <c r="DN33" s="39">
        <v>0</v>
      </c>
      <c r="DO33" s="39">
        <v>0</v>
      </c>
      <c r="DP33" s="39">
        <v>0</v>
      </c>
      <c r="DQ33" s="39">
        <v>0</v>
      </c>
      <c r="DR33" s="39">
        <v>10</v>
      </c>
      <c r="DS33" s="208" t="s">
        <v>2642</v>
      </c>
      <c r="DT33" s="36" t="s">
        <v>1810</v>
      </c>
      <c r="DU33" s="64">
        <f t="shared" si="19"/>
        <v>12.5</v>
      </c>
      <c r="DV33" s="207">
        <v>12.5</v>
      </c>
      <c r="DW33" s="39">
        <v>0</v>
      </c>
      <c r="DX33" s="39">
        <v>0</v>
      </c>
      <c r="DY33" s="201">
        <v>0</v>
      </c>
      <c r="DZ33" s="208" t="s">
        <v>2672</v>
      </c>
      <c r="EA33" s="36" t="s">
        <v>1825</v>
      </c>
      <c r="EB33" s="39">
        <v>0</v>
      </c>
      <c r="EC33" s="39">
        <f t="shared" si="20"/>
        <v>0</v>
      </c>
      <c r="ED33" s="39">
        <v>0</v>
      </c>
      <c r="EE33" s="39">
        <v>0</v>
      </c>
      <c r="EF33" s="46" t="s">
        <v>535</v>
      </c>
      <c r="EG33" s="46" t="s">
        <v>108</v>
      </c>
      <c r="EH33" s="39" t="s">
        <v>108</v>
      </c>
      <c r="EI33" s="39" t="s">
        <v>108</v>
      </c>
      <c r="EJ33" s="39" t="s">
        <v>108</v>
      </c>
      <c r="EK33" s="39" t="s">
        <v>108</v>
      </c>
      <c r="EL33" s="39" t="s">
        <v>108</v>
      </c>
      <c r="EM33" s="39" t="s">
        <v>108</v>
      </c>
      <c r="EN33" s="39" t="s">
        <v>108</v>
      </c>
      <c r="EO33" s="39" t="s">
        <v>108</v>
      </c>
      <c r="EP33" s="39" t="s">
        <v>108</v>
      </c>
      <c r="EQ33" s="39" t="s">
        <v>108</v>
      </c>
      <c r="ER33" s="39" t="s">
        <v>108</v>
      </c>
      <c r="ES33" s="39" t="s">
        <v>108</v>
      </c>
      <c r="ET33" s="39" t="s">
        <v>108</v>
      </c>
      <c r="EU33" s="39" t="s">
        <v>108</v>
      </c>
      <c r="EV33" s="39" t="s">
        <v>108</v>
      </c>
      <c r="EW33" s="39" t="s">
        <v>108</v>
      </c>
      <c r="EX33" s="39" t="s">
        <v>108</v>
      </c>
      <c r="EY33" s="39" t="s">
        <v>108</v>
      </c>
    </row>
    <row r="34" spans="1:155" s="100" customFormat="1">
      <c r="A34" s="263" t="s">
        <v>149</v>
      </c>
      <c r="B34" s="62">
        <v>226.70301000000001</v>
      </c>
      <c r="C34" s="36" t="s">
        <v>70</v>
      </c>
      <c r="D34" s="101" t="s">
        <v>244</v>
      </c>
      <c r="E34" s="66">
        <v>2016</v>
      </c>
      <c r="F34" s="58" t="s">
        <v>52</v>
      </c>
      <c r="G34" s="105" t="s">
        <v>1846</v>
      </c>
      <c r="H34" s="39">
        <f t="shared" si="0"/>
        <v>100</v>
      </c>
      <c r="I34" s="39">
        <v>100</v>
      </c>
      <c r="J34" s="103" t="s">
        <v>690</v>
      </c>
      <c r="K34" s="36" t="s">
        <v>691</v>
      </c>
      <c r="L34" s="39">
        <f t="shared" si="1"/>
        <v>90</v>
      </c>
      <c r="M34" s="39">
        <v>10</v>
      </c>
      <c r="N34" s="207">
        <v>20</v>
      </c>
      <c r="O34" s="102">
        <v>20</v>
      </c>
      <c r="P34" s="207">
        <v>20</v>
      </c>
      <c r="Q34" s="102">
        <v>20</v>
      </c>
      <c r="R34" s="208" t="s">
        <v>2417</v>
      </c>
      <c r="S34" s="208" t="s">
        <v>2406</v>
      </c>
      <c r="T34" s="39">
        <f t="shared" si="2"/>
        <v>75</v>
      </c>
      <c r="U34" s="39">
        <v>50</v>
      </c>
      <c r="V34" s="102">
        <v>25</v>
      </c>
      <c r="W34" s="103" t="s">
        <v>2308</v>
      </c>
      <c r="X34" s="36" t="s">
        <v>695</v>
      </c>
      <c r="Y34" s="39">
        <f t="shared" si="3"/>
        <v>0</v>
      </c>
      <c r="Z34" s="206">
        <v>0</v>
      </c>
      <c r="AA34" s="206">
        <v>0</v>
      </c>
      <c r="AB34" s="39">
        <v>0</v>
      </c>
      <c r="AC34" s="208" t="s">
        <v>2319</v>
      </c>
      <c r="AD34" s="278" t="s">
        <v>2759</v>
      </c>
      <c r="AE34" s="39">
        <f t="shared" si="4"/>
        <v>25</v>
      </c>
      <c r="AF34" s="39">
        <v>0</v>
      </c>
      <c r="AG34" s="39">
        <v>25</v>
      </c>
      <c r="AH34" s="103" t="s">
        <v>1845</v>
      </c>
      <c r="AI34" s="278" t="s">
        <v>2760</v>
      </c>
      <c r="AJ34" s="64">
        <f t="shared" si="5"/>
        <v>62.5</v>
      </c>
      <c r="AK34" s="39">
        <v>12.5</v>
      </c>
      <c r="AL34" s="39">
        <v>25</v>
      </c>
      <c r="AM34" s="39">
        <v>25</v>
      </c>
      <c r="AN34" s="39">
        <v>0</v>
      </c>
      <c r="AO34" s="36" t="s">
        <v>710</v>
      </c>
      <c r="AP34" s="36" t="s">
        <v>711</v>
      </c>
      <c r="AQ34" s="39">
        <f t="shared" si="6"/>
        <v>50</v>
      </c>
      <c r="AR34" s="206">
        <v>25</v>
      </c>
      <c r="AS34" s="102">
        <v>25</v>
      </c>
      <c r="AT34" s="103" t="s">
        <v>1727</v>
      </c>
      <c r="AU34" s="278" t="s">
        <v>2761</v>
      </c>
      <c r="AV34" s="39">
        <f t="shared" si="7"/>
        <v>25</v>
      </c>
      <c r="AW34" s="207">
        <v>12.5</v>
      </c>
      <c r="AX34" s="39">
        <v>0</v>
      </c>
      <c r="AY34" s="39">
        <v>12.5</v>
      </c>
      <c r="AZ34" s="39">
        <v>0</v>
      </c>
      <c r="BA34" s="208" t="s">
        <v>2704</v>
      </c>
      <c r="BB34" s="208" t="s">
        <v>2762</v>
      </c>
      <c r="BC34" s="39">
        <f t="shared" si="8"/>
        <v>0</v>
      </c>
      <c r="BD34" s="206">
        <v>0</v>
      </c>
      <c r="BE34" s="36" t="s">
        <v>1783</v>
      </c>
      <c r="BF34" s="278" t="s">
        <v>2763</v>
      </c>
      <c r="BG34" s="39">
        <f t="shared" si="9"/>
        <v>0</v>
      </c>
      <c r="BH34" s="102">
        <v>0</v>
      </c>
      <c r="BI34" s="39">
        <v>0</v>
      </c>
      <c r="BJ34" s="102">
        <v>0</v>
      </c>
      <c r="BK34" s="103" t="s">
        <v>1743</v>
      </c>
      <c r="BL34" s="36" t="s">
        <v>726</v>
      </c>
      <c r="BM34" s="39">
        <f t="shared" si="10"/>
        <v>0</v>
      </c>
      <c r="BN34" s="39">
        <v>0</v>
      </c>
      <c r="BO34" s="39">
        <v>0</v>
      </c>
      <c r="BP34" s="39">
        <v>0</v>
      </c>
      <c r="BQ34" s="36" t="s">
        <v>727</v>
      </c>
      <c r="BR34" s="36" t="s">
        <v>731</v>
      </c>
      <c r="BS34" s="39">
        <f t="shared" si="11"/>
        <v>100</v>
      </c>
      <c r="BT34" s="39">
        <v>50</v>
      </c>
      <c r="BU34" s="102">
        <v>50</v>
      </c>
      <c r="BV34" s="103" t="s">
        <v>2362</v>
      </c>
      <c r="BW34" s="208" t="s">
        <v>2402</v>
      </c>
      <c r="BX34" s="39">
        <f t="shared" si="12"/>
        <v>0</v>
      </c>
      <c r="BY34" s="39">
        <v>0</v>
      </c>
      <c r="BZ34" s="39">
        <v>0</v>
      </c>
      <c r="CA34" s="36" t="s">
        <v>740</v>
      </c>
      <c r="CB34" s="36" t="s">
        <v>741</v>
      </c>
      <c r="CC34" s="39">
        <f t="shared" si="13"/>
        <v>45</v>
      </c>
      <c r="CD34" s="39">
        <v>15</v>
      </c>
      <c r="CE34" s="207">
        <v>30</v>
      </c>
      <c r="CF34" s="39">
        <v>0</v>
      </c>
      <c r="CG34" s="208" t="s">
        <v>2547</v>
      </c>
      <c r="CH34" s="208" t="s">
        <v>2403</v>
      </c>
      <c r="CI34" s="39">
        <f t="shared" si="14"/>
        <v>12.5</v>
      </c>
      <c r="CJ34" s="207">
        <v>12.5</v>
      </c>
      <c r="CK34" s="39">
        <v>0</v>
      </c>
      <c r="CL34" s="39">
        <v>0</v>
      </c>
      <c r="CM34" s="39">
        <v>0</v>
      </c>
      <c r="CN34" s="208" t="s">
        <v>2457</v>
      </c>
      <c r="CO34" s="208" t="s">
        <v>2404</v>
      </c>
      <c r="CP34" s="39">
        <f t="shared" si="15"/>
        <v>0</v>
      </c>
      <c r="CQ34" s="39">
        <v>0</v>
      </c>
      <c r="CR34" s="39">
        <v>0</v>
      </c>
      <c r="CS34" s="39">
        <v>0</v>
      </c>
      <c r="CT34" s="39">
        <v>0</v>
      </c>
      <c r="CU34" s="36" t="s">
        <v>752</v>
      </c>
      <c r="CV34" s="278" t="s">
        <v>2764</v>
      </c>
      <c r="CW34" s="39">
        <f t="shared" si="16"/>
        <v>10</v>
      </c>
      <c r="CX34" s="39">
        <v>10</v>
      </c>
      <c r="CY34" s="39">
        <v>0</v>
      </c>
      <c r="CZ34" s="39">
        <v>0</v>
      </c>
      <c r="DA34" s="39">
        <v>0</v>
      </c>
      <c r="DB34" s="39">
        <v>0</v>
      </c>
      <c r="DC34" s="107" t="s">
        <v>1626</v>
      </c>
      <c r="DD34" s="208" t="s">
        <v>2405</v>
      </c>
      <c r="DE34" s="39">
        <f t="shared" si="17"/>
        <v>10</v>
      </c>
      <c r="DF34" s="39">
        <v>0</v>
      </c>
      <c r="DG34" s="39">
        <v>10</v>
      </c>
      <c r="DH34" s="39">
        <v>0</v>
      </c>
      <c r="DI34" s="39">
        <v>0</v>
      </c>
      <c r="DJ34" s="39">
        <v>0</v>
      </c>
      <c r="DK34" s="208" t="s">
        <v>2608</v>
      </c>
      <c r="DL34" s="208" t="s">
        <v>2765</v>
      </c>
      <c r="DM34" s="39">
        <f t="shared" si="18"/>
        <v>20</v>
      </c>
      <c r="DN34" s="39">
        <v>0</v>
      </c>
      <c r="DO34" s="39">
        <v>0</v>
      </c>
      <c r="DP34" s="39">
        <v>0</v>
      </c>
      <c r="DQ34" s="39">
        <v>10</v>
      </c>
      <c r="DR34" s="39">
        <v>10</v>
      </c>
      <c r="DS34" s="208" t="s">
        <v>2644</v>
      </c>
      <c r="DT34" s="208" t="s">
        <v>2645</v>
      </c>
      <c r="DU34" s="64">
        <f t="shared" si="19"/>
        <v>50</v>
      </c>
      <c r="DV34" s="39">
        <v>25</v>
      </c>
      <c r="DW34" s="39">
        <v>0</v>
      </c>
      <c r="DX34" s="102">
        <v>25</v>
      </c>
      <c r="DY34" s="39">
        <v>0</v>
      </c>
      <c r="DZ34" s="208" t="s">
        <v>2674</v>
      </c>
      <c r="EA34" s="208" t="s">
        <v>2675</v>
      </c>
      <c r="EB34" s="39">
        <v>0</v>
      </c>
      <c r="EC34" s="39">
        <f t="shared" si="20"/>
        <v>25</v>
      </c>
      <c r="ED34" s="39">
        <v>0</v>
      </c>
      <c r="EE34" s="39">
        <v>25</v>
      </c>
      <c r="EF34" s="36" t="s">
        <v>1635</v>
      </c>
      <c r="EG34" s="281" t="s">
        <v>2766</v>
      </c>
      <c r="EH34" s="39" t="s">
        <v>108</v>
      </c>
      <c r="EI34" s="39" t="s">
        <v>108</v>
      </c>
      <c r="EJ34" s="39" t="s">
        <v>108</v>
      </c>
      <c r="EK34" s="39" t="s">
        <v>108</v>
      </c>
      <c r="EL34" s="39" t="s">
        <v>108</v>
      </c>
      <c r="EM34" s="39" t="s">
        <v>108</v>
      </c>
      <c r="EN34" s="39" t="s">
        <v>108</v>
      </c>
      <c r="EO34" s="39" t="s">
        <v>108</v>
      </c>
      <c r="EP34" s="39" t="s">
        <v>108</v>
      </c>
      <c r="EQ34" s="39" t="s">
        <v>108</v>
      </c>
      <c r="ER34" s="39" t="s">
        <v>108</v>
      </c>
      <c r="ES34" s="39" t="s">
        <v>108</v>
      </c>
      <c r="ET34" s="39" t="s">
        <v>108</v>
      </c>
      <c r="EU34" s="39" t="s">
        <v>108</v>
      </c>
      <c r="EV34" s="39" t="s">
        <v>108</v>
      </c>
      <c r="EW34" s="39" t="s">
        <v>108</v>
      </c>
      <c r="EX34" s="39" t="s">
        <v>108</v>
      </c>
      <c r="EY34" s="39" t="s">
        <v>108</v>
      </c>
    </row>
    <row r="35" spans="1:155" s="100" customFormat="1">
      <c r="A35" s="263" t="s">
        <v>166</v>
      </c>
      <c r="B35" s="62">
        <v>30.728830000000002</v>
      </c>
      <c r="C35" s="36" t="s">
        <v>68</v>
      </c>
      <c r="D35" s="101" t="s">
        <v>248</v>
      </c>
      <c r="E35" s="63">
        <v>2018</v>
      </c>
      <c r="F35" s="58" t="s">
        <v>52</v>
      </c>
      <c r="G35" s="46"/>
      <c r="H35" s="39">
        <f t="shared" si="0"/>
        <v>100</v>
      </c>
      <c r="I35" s="39">
        <v>100</v>
      </c>
      <c r="J35" s="46" t="s">
        <v>1010</v>
      </c>
      <c r="K35" s="36" t="s">
        <v>2036</v>
      </c>
      <c r="L35" s="39">
        <f t="shared" si="1"/>
        <v>90</v>
      </c>
      <c r="M35" s="39">
        <v>10</v>
      </c>
      <c r="N35" s="39">
        <v>20</v>
      </c>
      <c r="O35" s="39">
        <v>20</v>
      </c>
      <c r="P35" s="39">
        <v>20</v>
      </c>
      <c r="Q35" s="39">
        <v>20</v>
      </c>
      <c r="R35" s="36" t="s">
        <v>2046</v>
      </c>
      <c r="S35" s="36" t="s">
        <v>2047</v>
      </c>
      <c r="T35" s="39">
        <f t="shared" si="2"/>
        <v>25</v>
      </c>
      <c r="U35" s="39">
        <v>25</v>
      </c>
      <c r="V35" s="39">
        <v>0</v>
      </c>
      <c r="W35" s="36" t="s">
        <v>2055</v>
      </c>
      <c r="X35" s="36" t="s">
        <v>2056</v>
      </c>
      <c r="Y35" s="39">
        <f t="shared" si="3"/>
        <v>15</v>
      </c>
      <c r="Z35" s="206">
        <v>15</v>
      </c>
      <c r="AA35" s="39">
        <v>0</v>
      </c>
      <c r="AB35" s="39">
        <v>0</v>
      </c>
      <c r="AC35" s="36" t="s">
        <v>2067</v>
      </c>
      <c r="AD35" s="36" t="s">
        <v>2068</v>
      </c>
      <c r="AE35" s="39">
        <f t="shared" si="4"/>
        <v>25</v>
      </c>
      <c r="AF35" s="39">
        <v>0</v>
      </c>
      <c r="AG35" s="39">
        <v>25</v>
      </c>
      <c r="AH35" s="261" t="s">
        <v>1022</v>
      </c>
      <c r="AI35" s="46" t="s">
        <v>1023</v>
      </c>
      <c r="AJ35" s="64">
        <f t="shared" si="5"/>
        <v>0</v>
      </c>
      <c r="AK35" s="39">
        <v>0</v>
      </c>
      <c r="AL35" s="39">
        <v>0</v>
      </c>
      <c r="AM35" s="102">
        <v>0</v>
      </c>
      <c r="AN35" s="39">
        <v>0</v>
      </c>
      <c r="AO35" s="46" t="s">
        <v>1714</v>
      </c>
      <c r="AP35" s="46" t="s">
        <v>1027</v>
      </c>
      <c r="AQ35" s="39">
        <f t="shared" si="6"/>
        <v>0</v>
      </c>
      <c r="AR35" s="39">
        <v>0</v>
      </c>
      <c r="AS35" s="39">
        <v>0</v>
      </c>
      <c r="AT35" s="36" t="s">
        <v>2094</v>
      </c>
      <c r="AU35" s="36" t="s">
        <v>2095</v>
      </c>
      <c r="AV35" s="39">
        <f t="shared" si="7"/>
        <v>12.5</v>
      </c>
      <c r="AW35" s="201">
        <v>12.5</v>
      </c>
      <c r="AX35" s="39">
        <v>0</v>
      </c>
      <c r="AY35" s="39">
        <v>0</v>
      </c>
      <c r="AZ35" s="39">
        <v>0</v>
      </c>
      <c r="BA35" s="209" t="s">
        <v>2713</v>
      </c>
      <c r="BB35" s="209" t="s">
        <v>2693</v>
      </c>
      <c r="BC35" s="39">
        <f t="shared" si="8"/>
        <v>50</v>
      </c>
      <c r="BD35" s="39">
        <v>50</v>
      </c>
      <c r="BE35" s="46" t="s">
        <v>1784</v>
      </c>
      <c r="BF35" s="46" t="s">
        <v>1029</v>
      </c>
      <c r="BG35" s="39">
        <f t="shared" si="9"/>
        <v>0</v>
      </c>
      <c r="BH35" s="39">
        <v>0</v>
      </c>
      <c r="BI35" s="39">
        <v>0</v>
      </c>
      <c r="BJ35" s="39">
        <v>0</v>
      </c>
      <c r="BK35" s="46" t="s">
        <v>1035</v>
      </c>
      <c r="BL35" s="46" t="s">
        <v>1037</v>
      </c>
      <c r="BM35" s="39">
        <f t="shared" si="10"/>
        <v>0</v>
      </c>
      <c r="BN35" s="39">
        <v>0</v>
      </c>
      <c r="BO35" s="39">
        <v>0</v>
      </c>
      <c r="BP35" s="39">
        <v>0</v>
      </c>
      <c r="BQ35" s="46" t="s">
        <v>727</v>
      </c>
      <c r="BR35" s="46" t="s">
        <v>1037</v>
      </c>
      <c r="BS35" s="39">
        <f t="shared" si="11"/>
        <v>75</v>
      </c>
      <c r="BT35" s="39">
        <v>50</v>
      </c>
      <c r="BU35" s="39">
        <v>25</v>
      </c>
      <c r="BV35" s="46" t="s">
        <v>2129</v>
      </c>
      <c r="BW35" s="46" t="s">
        <v>2130</v>
      </c>
      <c r="BX35" s="39">
        <f t="shared" si="12"/>
        <v>0</v>
      </c>
      <c r="BY35" s="39">
        <v>0</v>
      </c>
      <c r="BZ35" s="39">
        <v>0</v>
      </c>
      <c r="CA35" s="46" t="s">
        <v>2133</v>
      </c>
      <c r="CB35" s="46" t="s">
        <v>2134</v>
      </c>
      <c r="CC35" s="39">
        <f t="shared" si="13"/>
        <v>30</v>
      </c>
      <c r="CD35" s="39">
        <v>15</v>
      </c>
      <c r="CE35" s="39">
        <v>15</v>
      </c>
      <c r="CF35" s="39">
        <v>0</v>
      </c>
      <c r="CG35" s="261" t="s">
        <v>2139</v>
      </c>
      <c r="CH35" s="46" t="s">
        <v>2140</v>
      </c>
      <c r="CI35" s="39">
        <f t="shared" si="14"/>
        <v>12.5</v>
      </c>
      <c r="CJ35" s="207">
        <v>12.5</v>
      </c>
      <c r="CK35" s="39">
        <v>0</v>
      </c>
      <c r="CL35" s="39">
        <v>0</v>
      </c>
      <c r="CM35" s="39">
        <v>0</v>
      </c>
      <c r="CN35" s="209" t="s">
        <v>2465</v>
      </c>
      <c r="CO35" s="46" t="s">
        <v>1054</v>
      </c>
      <c r="CP35" s="39">
        <f t="shared" si="15"/>
        <v>0</v>
      </c>
      <c r="CQ35" s="39">
        <v>0</v>
      </c>
      <c r="CR35" s="39">
        <v>0</v>
      </c>
      <c r="CS35" s="39">
        <v>0</v>
      </c>
      <c r="CT35" s="39">
        <v>0</v>
      </c>
      <c r="CU35" s="46" t="s">
        <v>717</v>
      </c>
      <c r="CV35" s="46" t="s">
        <v>1054</v>
      </c>
      <c r="CW35" s="39">
        <f t="shared" si="16"/>
        <v>10</v>
      </c>
      <c r="CX35" s="207">
        <v>10</v>
      </c>
      <c r="CY35" s="39">
        <v>0</v>
      </c>
      <c r="CZ35" s="39">
        <v>0</v>
      </c>
      <c r="DA35" s="39">
        <v>0</v>
      </c>
      <c r="DB35" s="39">
        <v>0</v>
      </c>
      <c r="DC35" s="36" t="s">
        <v>2161</v>
      </c>
      <c r="DD35" s="36" t="s">
        <v>2162</v>
      </c>
      <c r="DE35" s="39">
        <f t="shared" si="17"/>
        <v>0</v>
      </c>
      <c r="DF35" s="39">
        <v>0</v>
      </c>
      <c r="DG35" s="39">
        <v>0</v>
      </c>
      <c r="DH35" s="39">
        <v>0</v>
      </c>
      <c r="DI35" s="39">
        <v>0</v>
      </c>
      <c r="DJ35" s="39">
        <v>0</v>
      </c>
      <c r="DK35" s="46" t="s">
        <v>1799</v>
      </c>
      <c r="DL35" s="46" t="s">
        <v>2613</v>
      </c>
      <c r="DM35" s="39">
        <f t="shared" si="18"/>
        <v>10</v>
      </c>
      <c r="DN35" s="39">
        <v>0</v>
      </c>
      <c r="DO35" s="39">
        <v>0</v>
      </c>
      <c r="DP35" s="39">
        <v>0</v>
      </c>
      <c r="DQ35" s="102">
        <v>0</v>
      </c>
      <c r="DR35" s="39">
        <v>10</v>
      </c>
      <c r="DS35" s="209" t="s">
        <v>2650</v>
      </c>
      <c r="DT35" s="46" t="s">
        <v>2651</v>
      </c>
      <c r="DU35" s="64">
        <f t="shared" si="19"/>
        <v>0</v>
      </c>
      <c r="DV35" s="39">
        <v>0</v>
      </c>
      <c r="DW35" s="39">
        <v>0</v>
      </c>
      <c r="DX35" s="39">
        <v>0</v>
      </c>
      <c r="DY35" s="39">
        <v>0</v>
      </c>
      <c r="DZ35" s="46" t="s">
        <v>717</v>
      </c>
      <c r="EA35" s="46" t="s">
        <v>1065</v>
      </c>
      <c r="EB35" s="39">
        <v>0</v>
      </c>
      <c r="EC35" s="39">
        <f t="shared" si="20"/>
        <v>0</v>
      </c>
      <c r="ED35" s="39">
        <v>0</v>
      </c>
      <c r="EE35" s="39">
        <v>0</v>
      </c>
      <c r="EF35" s="209" t="s">
        <v>2494</v>
      </c>
      <c r="EG35" s="46" t="s">
        <v>1068</v>
      </c>
      <c r="EH35" s="39" t="s">
        <v>108</v>
      </c>
      <c r="EI35" s="39" t="s">
        <v>108</v>
      </c>
      <c r="EJ35" s="39" t="s">
        <v>108</v>
      </c>
      <c r="EK35" s="39" t="s">
        <v>108</v>
      </c>
      <c r="EL35" s="39" t="s">
        <v>108</v>
      </c>
      <c r="EM35" s="39" t="s">
        <v>108</v>
      </c>
      <c r="EN35" s="39" t="s">
        <v>108</v>
      </c>
      <c r="EO35" s="39" t="s">
        <v>108</v>
      </c>
      <c r="EP35" s="39" t="s">
        <v>108</v>
      </c>
      <c r="EQ35" s="39" t="s">
        <v>108</v>
      </c>
      <c r="ER35" s="39" t="s">
        <v>108</v>
      </c>
      <c r="ES35" s="39" t="s">
        <v>108</v>
      </c>
      <c r="ET35" s="39" t="s">
        <v>108</v>
      </c>
      <c r="EU35" s="39" t="s">
        <v>108</v>
      </c>
      <c r="EV35" s="39" t="s">
        <v>108</v>
      </c>
      <c r="EW35" s="39" t="s">
        <v>108</v>
      </c>
      <c r="EX35" s="39" t="s">
        <v>108</v>
      </c>
      <c r="EY35" s="39" t="s">
        <v>108</v>
      </c>
    </row>
    <row r="36" spans="1:155" s="100" customFormat="1">
      <c r="A36" s="263" t="s">
        <v>162</v>
      </c>
      <c r="B36" s="62">
        <v>52.738309999999998</v>
      </c>
      <c r="C36" s="36" t="s">
        <v>68</v>
      </c>
      <c r="D36" s="101" t="s">
        <v>231</v>
      </c>
      <c r="E36" s="66">
        <v>2018</v>
      </c>
      <c r="F36" s="58" t="s">
        <v>52</v>
      </c>
      <c r="G36" s="103"/>
      <c r="H36" s="39">
        <f t="shared" si="0"/>
        <v>100</v>
      </c>
      <c r="I36" s="39">
        <v>100</v>
      </c>
      <c r="J36" s="208" t="s">
        <v>2278</v>
      </c>
      <c r="K36" s="208" t="s">
        <v>2277</v>
      </c>
      <c r="L36" s="39">
        <f t="shared" si="1"/>
        <v>80</v>
      </c>
      <c r="M36" s="39">
        <v>10</v>
      </c>
      <c r="N36" s="39">
        <v>20</v>
      </c>
      <c r="O36" s="102">
        <v>20</v>
      </c>
      <c r="P36" s="39">
        <v>20</v>
      </c>
      <c r="Q36" s="207">
        <v>10</v>
      </c>
      <c r="R36" s="216" t="s">
        <v>2385</v>
      </c>
      <c r="S36" s="36" t="s">
        <v>1222</v>
      </c>
      <c r="T36" s="39">
        <f t="shared" si="2"/>
        <v>25</v>
      </c>
      <c r="U36" s="39">
        <v>25</v>
      </c>
      <c r="V36" s="39">
        <v>0</v>
      </c>
      <c r="W36" s="36" t="s">
        <v>1224</v>
      </c>
      <c r="X36" s="36" t="s">
        <v>1225</v>
      </c>
      <c r="Y36" s="39">
        <f t="shared" si="3"/>
        <v>15</v>
      </c>
      <c r="Z36" s="102">
        <v>15</v>
      </c>
      <c r="AA36" s="39">
        <v>0</v>
      </c>
      <c r="AB36" s="39">
        <v>0</v>
      </c>
      <c r="AC36" s="208" t="s">
        <v>2311</v>
      </c>
      <c r="AD36" s="36" t="s">
        <v>1227</v>
      </c>
      <c r="AE36" s="39">
        <f t="shared" si="4"/>
        <v>0</v>
      </c>
      <c r="AF36" s="39">
        <v>0</v>
      </c>
      <c r="AG36" s="39">
        <v>0</v>
      </c>
      <c r="AH36" s="36" t="s">
        <v>740</v>
      </c>
      <c r="AI36" s="36" t="s">
        <v>108</v>
      </c>
      <c r="AJ36" s="64">
        <f t="shared" si="5"/>
        <v>37.5</v>
      </c>
      <c r="AK36" s="39">
        <v>0</v>
      </c>
      <c r="AL36" s="39">
        <v>25</v>
      </c>
      <c r="AM36" s="207">
        <v>12.5</v>
      </c>
      <c r="AN36" s="39">
        <v>0</v>
      </c>
      <c r="AO36" s="208" t="s">
        <v>2516</v>
      </c>
      <c r="AP36" s="36" t="s">
        <v>1711</v>
      </c>
      <c r="AQ36" s="39">
        <f t="shared" si="6"/>
        <v>25</v>
      </c>
      <c r="AR36" s="39">
        <v>25</v>
      </c>
      <c r="AS36" s="39">
        <v>0</v>
      </c>
      <c r="AT36" s="36" t="s">
        <v>2090</v>
      </c>
      <c r="AU36" s="36" t="s">
        <v>2091</v>
      </c>
      <c r="AV36" s="39">
        <f t="shared" si="7"/>
        <v>12.5</v>
      </c>
      <c r="AW36" s="102">
        <v>12.5</v>
      </c>
      <c r="AX36" s="39">
        <v>0</v>
      </c>
      <c r="AY36" s="39">
        <v>0</v>
      </c>
      <c r="AZ36" s="39">
        <v>0</v>
      </c>
      <c r="BA36" s="208" t="s">
        <v>2710</v>
      </c>
      <c r="BB36" s="36" t="s">
        <v>1234</v>
      </c>
      <c r="BC36" s="39">
        <f t="shared" si="8"/>
        <v>0</v>
      </c>
      <c r="BD36" s="39">
        <v>0</v>
      </c>
      <c r="BE36" s="36" t="s">
        <v>535</v>
      </c>
      <c r="BF36" s="36" t="s">
        <v>108</v>
      </c>
      <c r="BG36" s="39">
        <f t="shared" si="9"/>
        <v>15</v>
      </c>
      <c r="BH36" s="102">
        <v>15</v>
      </c>
      <c r="BI36" s="39">
        <v>0</v>
      </c>
      <c r="BJ36" s="102">
        <v>0</v>
      </c>
      <c r="BK36" s="258" t="s">
        <v>1742</v>
      </c>
      <c r="BL36" s="36" t="s">
        <v>2114</v>
      </c>
      <c r="BM36" s="39">
        <f t="shared" si="10"/>
        <v>15</v>
      </c>
      <c r="BN36" s="39">
        <v>0</v>
      </c>
      <c r="BO36" s="102">
        <v>15</v>
      </c>
      <c r="BP36" s="39">
        <v>0</v>
      </c>
      <c r="BQ36" s="36" t="s">
        <v>2119</v>
      </c>
      <c r="BR36" s="36" t="s">
        <v>2120</v>
      </c>
      <c r="BS36" s="39">
        <f t="shared" si="11"/>
        <v>25</v>
      </c>
      <c r="BT36" s="39">
        <v>25</v>
      </c>
      <c r="BU36" s="39">
        <v>0</v>
      </c>
      <c r="BV36" s="208" t="s">
        <v>2439</v>
      </c>
      <c r="BW36" s="36" t="s">
        <v>1239</v>
      </c>
      <c r="BX36" s="39">
        <f t="shared" si="12"/>
        <v>0</v>
      </c>
      <c r="BY36" s="39">
        <v>0</v>
      </c>
      <c r="BZ36" s="39">
        <v>0</v>
      </c>
      <c r="CA36" s="36" t="s">
        <v>740</v>
      </c>
      <c r="CB36" s="36" t="s">
        <v>108</v>
      </c>
      <c r="CC36" s="39">
        <f t="shared" si="13"/>
        <v>30</v>
      </c>
      <c r="CD36" s="39">
        <v>15</v>
      </c>
      <c r="CE36" s="39">
        <v>15</v>
      </c>
      <c r="CF36" s="39">
        <v>0</v>
      </c>
      <c r="CG36" s="36" t="s">
        <v>1241</v>
      </c>
      <c r="CH36" s="36" t="s">
        <v>1242</v>
      </c>
      <c r="CI36" s="39">
        <f t="shared" si="14"/>
        <v>0</v>
      </c>
      <c r="CJ36" s="39">
        <v>0</v>
      </c>
      <c r="CK36" s="39">
        <v>0</v>
      </c>
      <c r="CL36" s="39">
        <v>0</v>
      </c>
      <c r="CM36" s="39">
        <v>0</v>
      </c>
      <c r="CN36" s="36" t="s">
        <v>2143</v>
      </c>
      <c r="CO36" s="36" t="s">
        <v>2144</v>
      </c>
      <c r="CP36" s="39">
        <f t="shared" si="15"/>
        <v>0</v>
      </c>
      <c r="CQ36" s="39">
        <v>0</v>
      </c>
      <c r="CR36" s="39">
        <v>0</v>
      </c>
      <c r="CS36" s="39">
        <v>0</v>
      </c>
      <c r="CT36" s="39">
        <v>0</v>
      </c>
      <c r="CU36" s="36" t="s">
        <v>717</v>
      </c>
      <c r="CV36" s="36" t="s">
        <v>108</v>
      </c>
      <c r="CW36" s="39">
        <f t="shared" si="16"/>
        <v>10</v>
      </c>
      <c r="CX36" s="39">
        <v>10</v>
      </c>
      <c r="CY36" s="39">
        <v>0</v>
      </c>
      <c r="CZ36" s="39">
        <v>0</v>
      </c>
      <c r="DA36" s="39">
        <v>0</v>
      </c>
      <c r="DB36" s="39">
        <v>0</v>
      </c>
      <c r="DC36" s="208" t="s">
        <v>2478</v>
      </c>
      <c r="DD36" s="36" t="s">
        <v>2157</v>
      </c>
      <c r="DE36" s="39">
        <f t="shared" si="17"/>
        <v>50</v>
      </c>
      <c r="DF36" s="39">
        <v>0</v>
      </c>
      <c r="DG36" s="39">
        <v>20</v>
      </c>
      <c r="DH36" s="39">
        <v>10</v>
      </c>
      <c r="DI36" s="39">
        <v>20</v>
      </c>
      <c r="DJ36" s="39">
        <v>0</v>
      </c>
      <c r="DK36" s="208" t="s">
        <v>2593</v>
      </c>
      <c r="DL36" s="208" t="s">
        <v>2594</v>
      </c>
      <c r="DM36" s="39">
        <f t="shared" si="18"/>
        <v>20</v>
      </c>
      <c r="DN36" s="39">
        <v>0</v>
      </c>
      <c r="DO36" s="39">
        <v>0</v>
      </c>
      <c r="DP36" s="39">
        <v>0</v>
      </c>
      <c r="DQ36" s="39">
        <v>20</v>
      </c>
      <c r="DR36" s="39">
        <v>0</v>
      </c>
      <c r="DS36" s="208" t="s">
        <v>2637</v>
      </c>
      <c r="DT36" s="36" t="s">
        <v>2166</v>
      </c>
      <c r="DU36" s="64">
        <f t="shared" si="19"/>
        <v>37.5</v>
      </c>
      <c r="DV36" s="207">
        <v>12.5</v>
      </c>
      <c r="DW36" s="39">
        <v>25</v>
      </c>
      <c r="DX36" s="39">
        <v>0</v>
      </c>
      <c r="DY36" s="39">
        <v>0</v>
      </c>
      <c r="DZ36" s="277" t="s">
        <v>2752</v>
      </c>
      <c r="EA36" s="36" t="s">
        <v>2173</v>
      </c>
      <c r="EB36" s="39">
        <v>0</v>
      </c>
      <c r="EC36" s="39">
        <f t="shared" si="20"/>
        <v>0</v>
      </c>
      <c r="ED36" s="39">
        <v>0</v>
      </c>
      <c r="EE36" s="39">
        <v>0</v>
      </c>
      <c r="EF36" s="46" t="s">
        <v>535</v>
      </c>
      <c r="EG36" s="46" t="s">
        <v>108</v>
      </c>
      <c r="EH36" s="39" t="s">
        <v>108</v>
      </c>
      <c r="EI36" s="39" t="s">
        <v>108</v>
      </c>
      <c r="EJ36" s="39" t="s">
        <v>108</v>
      </c>
      <c r="EK36" s="39" t="s">
        <v>108</v>
      </c>
      <c r="EL36" s="39" t="s">
        <v>108</v>
      </c>
      <c r="EM36" s="39" t="s">
        <v>108</v>
      </c>
      <c r="EN36" s="39" t="s">
        <v>108</v>
      </c>
      <c r="EO36" s="39" t="s">
        <v>108</v>
      </c>
      <c r="EP36" s="39" t="s">
        <v>108</v>
      </c>
      <c r="EQ36" s="39" t="s">
        <v>108</v>
      </c>
      <c r="ER36" s="39" t="s">
        <v>108</v>
      </c>
      <c r="ES36" s="39" t="s">
        <v>108</v>
      </c>
      <c r="ET36" s="39" t="s">
        <v>108</v>
      </c>
      <c r="EU36" s="39" t="s">
        <v>108</v>
      </c>
      <c r="EV36" s="39" t="s">
        <v>108</v>
      </c>
      <c r="EW36" s="39" t="s">
        <v>108</v>
      </c>
      <c r="EX36" s="39" t="s">
        <v>108</v>
      </c>
      <c r="EY36" s="39" t="s">
        <v>108</v>
      </c>
    </row>
    <row r="37" spans="1:155" s="100" customFormat="1">
      <c r="A37" s="263" t="s">
        <v>153</v>
      </c>
      <c r="B37" s="62">
        <v>56.408190000000005</v>
      </c>
      <c r="C37" s="36" t="s">
        <v>66</v>
      </c>
      <c r="D37" s="101" t="s">
        <v>200</v>
      </c>
      <c r="E37" s="63">
        <v>2018</v>
      </c>
      <c r="F37" s="58" t="s">
        <v>52</v>
      </c>
      <c r="G37" s="105" t="s">
        <v>1841</v>
      </c>
      <c r="H37" s="39">
        <f t="shared" ref="H37:H53" si="21">I37</f>
        <v>100</v>
      </c>
      <c r="I37" s="102">
        <v>100</v>
      </c>
      <c r="J37" s="36" t="s">
        <v>683</v>
      </c>
      <c r="K37" s="36" t="s">
        <v>684</v>
      </c>
      <c r="L37" s="39">
        <f t="shared" ref="L37:L53" si="22">SUM(M37:Q37)</f>
        <v>90</v>
      </c>
      <c r="M37" s="39">
        <v>10</v>
      </c>
      <c r="N37" s="39">
        <v>20</v>
      </c>
      <c r="O37" s="39">
        <v>20</v>
      </c>
      <c r="P37" s="102">
        <v>20</v>
      </c>
      <c r="Q37" s="39">
        <v>20</v>
      </c>
      <c r="R37" s="208" t="s">
        <v>2286</v>
      </c>
      <c r="S37" s="103" t="s">
        <v>692</v>
      </c>
      <c r="T37" s="39">
        <f t="shared" ref="T37:T53" si="23">SUM(U37:V37)</f>
        <v>50</v>
      </c>
      <c r="U37" s="39">
        <v>50</v>
      </c>
      <c r="V37" s="39">
        <v>0</v>
      </c>
      <c r="W37" s="208" t="s">
        <v>2306</v>
      </c>
      <c r="X37" s="36" t="s">
        <v>1567</v>
      </c>
      <c r="Y37" s="39">
        <f t="shared" ref="Y37:Y53" si="24">SUM(Z37:AB37)</f>
        <v>30</v>
      </c>
      <c r="Z37" s="102">
        <v>15</v>
      </c>
      <c r="AA37" s="39">
        <v>15</v>
      </c>
      <c r="AB37" s="39">
        <v>0</v>
      </c>
      <c r="AC37" s="36" t="s">
        <v>696</v>
      </c>
      <c r="AD37" s="36" t="s">
        <v>697</v>
      </c>
      <c r="AE37" s="39">
        <f t="shared" ref="AE37:AE53" si="25">SUM(AF37:AG37)</f>
        <v>25</v>
      </c>
      <c r="AF37" s="39">
        <v>0</v>
      </c>
      <c r="AG37" s="102">
        <v>25</v>
      </c>
      <c r="AH37" s="103" t="s">
        <v>1700</v>
      </c>
      <c r="AI37" s="36" t="s">
        <v>1701</v>
      </c>
      <c r="AJ37" s="64">
        <f t="shared" ref="AJ37:AJ53" si="26">SUM(AK37:AN37)</f>
        <v>50</v>
      </c>
      <c r="AK37" s="39">
        <v>0</v>
      </c>
      <c r="AL37" s="39">
        <v>25</v>
      </c>
      <c r="AM37" s="39">
        <v>25</v>
      </c>
      <c r="AN37" s="39">
        <v>0</v>
      </c>
      <c r="AO37" s="103" t="s">
        <v>705</v>
      </c>
      <c r="AP37" s="36" t="s">
        <v>706</v>
      </c>
      <c r="AQ37" s="39">
        <f t="shared" ref="AQ37:AQ53" si="27">SUM(AR37:AS37)</f>
        <v>25</v>
      </c>
      <c r="AR37" s="102">
        <v>25</v>
      </c>
      <c r="AS37" s="39">
        <v>0</v>
      </c>
      <c r="AT37" s="36" t="s">
        <v>1715</v>
      </c>
      <c r="AU37" s="36" t="s">
        <v>712</v>
      </c>
      <c r="AV37" s="39">
        <f t="shared" ref="AV37:AV53" si="28">SUM(AW37:AZ37)</f>
        <v>12.5</v>
      </c>
      <c r="AW37" s="207">
        <v>12.5</v>
      </c>
      <c r="AX37" s="39">
        <v>0</v>
      </c>
      <c r="AY37" s="39">
        <v>0</v>
      </c>
      <c r="AZ37" s="39">
        <v>0</v>
      </c>
      <c r="BA37" s="208" t="s">
        <v>2706</v>
      </c>
      <c r="BB37" s="36" t="s">
        <v>718</v>
      </c>
      <c r="BC37" s="39">
        <f t="shared" ref="BC37:BC53" si="29">BD37</f>
        <v>0</v>
      </c>
      <c r="BD37" s="39">
        <v>0</v>
      </c>
      <c r="BE37" s="15" t="s">
        <v>1767</v>
      </c>
      <c r="BF37" s="36" t="s">
        <v>720</v>
      </c>
      <c r="BG37" s="39">
        <f t="shared" ref="BG37:BG53" si="30">SUM(BH37:BJ37)</f>
        <v>15</v>
      </c>
      <c r="BH37" s="102">
        <v>15</v>
      </c>
      <c r="BI37" s="207">
        <v>0</v>
      </c>
      <c r="BJ37" s="39">
        <v>0</v>
      </c>
      <c r="BK37" s="208" t="s">
        <v>2527</v>
      </c>
      <c r="BL37" s="36" t="s">
        <v>722</v>
      </c>
      <c r="BM37" s="39">
        <f t="shared" ref="BM37:BM53" si="31">SUM(BN37:BP37)</f>
        <v>0</v>
      </c>
      <c r="BN37" s="39">
        <v>0</v>
      </c>
      <c r="BO37" s="39">
        <v>0</v>
      </c>
      <c r="BP37" s="39">
        <v>0</v>
      </c>
      <c r="BQ37" s="36" t="s">
        <v>727</v>
      </c>
      <c r="BR37" s="36" t="s">
        <v>728</v>
      </c>
      <c r="BS37" s="39">
        <f t="shared" ref="BS37:BS53" si="32">SUM(BT37:BU37)</f>
        <v>75</v>
      </c>
      <c r="BT37" s="39">
        <v>50</v>
      </c>
      <c r="BU37" s="39">
        <v>25</v>
      </c>
      <c r="BV37" s="103" t="s">
        <v>732</v>
      </c>
      <c r="BW37" s="36" t="s">
        <v>733</v>
      </c>
      <c r="BX37" s="39">
        <f t="shared" ref="BX37:BX53" si="33">SUM(BY37:BZ37)</f>
        <v>50</v>
      </c>
      <c r="BY37" s="39">
        <v>0</v>
      </c>
      <c r="BZ37" s="39">
        <v>50</v>
      </c>
      <c r="CA37" s="103" t="s">
        <v>1751</v>
      </c>
      <c r="CB37" s="36" t="s">
        <v>739</v>
      </c>
      <c r="CC37" s="39">
        <f t="shared" ref="CC37:CC53" si="34">SUM(CD37:CF37)</f>
        <v>30</v>
      </c>
      <c r="CD37" s="39">
        <v>15</v>
      </c>
      <c r="CE37" s="39">
        <v>15</v>
      </c>
      <c r="CF37" s="39">
        <v>0</v>
      </c>
      <c r="CG37" s="36" t="s">
        <v>742</v>
      </c>
      <c r="CH37" s="36" t="s">
        <v>743</v>
      </c>
      <c r="CI37" s="39">
        <f t="shared" ref="CI37:CI53" si="35">SUM(CJ37:CM37)</f>
        <v>12.5</v>
      </c>
      <c r="CJ37" s="207">
        <v>12.5</v>
      </c>
      <c r="CK37" s="39">
        <v>0</v>
      </c>
      <c r="CL37" s="39">
        <v>0</v>
      </c>
      <c r="CM37" s="39">
        <v>0</v>
      </c>
      <c r="CN37" s="208" t="s">
        <v>2464</v>
      </c>
      <c r="CO37" s="208" t="s">
        <v>718</v>
      </c>
      <c r="CP37" s="39">
        <f t="shared" ref="CP37:CP53" si="36">SUM(CQ37:CT37)</f>
        <v>0</v>
      </c>
      <c r="CQ37" s="39">
        <v>0</v>
      </c>
      <c r="CR37" s="39">
        <v>0</v>
      </c>
      <c r="CS37" s="39">
        <v>0</v>
      </c>
      <c r="CT37" s="39">
        <v>0</v>
      </c>
      <c r="CU37" s="36" t="s">
        <v>717</v>
      </c>
      <c r="CV37" s="36" t="s">
        <v>748</v>
      </c>
      <c r="CW37" s="39">
        <f t="shared" ref="CW37:CW53" si="37">SUM(CX37:DB37)</f>
        <v>0</v>
      </c>
      <c r="CX37" s="39">
        <v>0</v>
      </c>
      <c r="CY37" s="39">
        <v>0</v>
      </c>
      <c r="CZ37" s="39">
        <v>0</v>
      </c>
      <c r="DA37" s="39">
        <v>0</v>
      </c>
      <c r="DB37" s="39">
        <v>0</v>
      </c>
      <c r="DC37" s="208" t="s">
        <v>2476</v>
      </c>
      <c r="DD37" s="36" t="s">
        <v>753</v>
      </c>
      <c r="DE37" s="39">
        <f t="shared" ref="DE37:DE53" si="38">SUM(DF37:DJ37)</f>
        <v>30</v>
      </c>
      <c r="DF37" s="39">
        <v>0</v>
      </c>
      <c r="DG37" s="207">
        <v>10</v>
      </c>
      <c r="DH37" s="207">
        <v>10</v>
      </c>
      <c r="DI37" s="207">
        <v>10</v>
      </c>
      <c r="DJ37" s="39">
        <v>0</v>
      </c>
      <c r="DK37" s="208" t="s">
        <v>2554</v>
      </c>
      <c r="DL37" s="208" t="s">
        <v>2555</v>
      </c>
      <c r="DM37" s="39">
        <f t="shared" ref="DM37:DM53" si="39">SUM(DN37:DR37)</f>
        <v>0</v>
      </c>
      <c r="DN37" s="39">
        <v>0</v>
      </c>
      <c r="DO37" s="39">
        <v>0</v>
      </c>
      <c r="DP37" s="39">
        <v>0</v>
      </c>
      <c r="DQ37" s="39">
        <v>0</v>
      </c>
      <c r="DR37" s="102">
        <v>0</v>
      </c>
      <c r="DS37" s="208" t="s">
        <v>2619</v>
      </c>
      <c r="DT37" s="36" t="s">
        <v>757</v>
      </c>
      <c r="DU37" s="64">
        <f t="shared" ref="DU37:DU53" si="40">SUM(DV37:DY37)</f>
        <v>37.5</v>
      </c>
      <c r="DV37" s="207">
        <v>12.5</v>
      </c>
      <c r="DW37" s="102">
        <v>25</v>
      </c>
      <c r="DX37" s="102">
        <v>0</v>
      </c>
      <c r="DY37" s="39">
        <v>0</v>
      </c>
      <c r="DZ37" s="277" t="s">
        <v>2750</v>
      </c>
      <c r="EA37" s="36" t="s">
        <v>758</v>
      </c>
      <c r="EB37" s="39">
        <v>0</v>
      </c>
      <c r="EC37" s="39">
        <f t="shared" si="20"/>
        <v>0</v>
      </c>
      <c r="ED37" s="39">
        <v>0</v>
      </c>
      <c r="EE37" s="39">
        <v>0</v>
      </c>
      <c r="EF37" s="36" t="s">
        <v>1628</v>
      </c>
      <c r="EG37" s="46" t="s">
        <v>759</v>
      </c>
      <c r="EH37" s="39" t="s">
        <v>108</v>
      </c>
      <c r="EI37" s="39" t="s">
        <v>108</v>
      </c>
      <c r="EJ37" s="39" t="s">
        <v>108</v>
      </c>
      <c r="EK37" s="39" t="s">
        <v>108</v>
      </c>
      <c r="EL37" s="39" t="s">
        <v>108</v>
      </c>
      <c r="EM37" s="39" t="s">
        <v>108</v>
      </c>
      <c r="EN37" s="39" t="s">
        <v>108</v>
      </c>
      <c r="EO37" s="39" t="s">
        <v>108</v>
      </c>
      <c r="EP37" s="39" t="s">
        <v>108</v>
      </c>
      <c r="EQ37" s="39" t="s">
        <v>108</v>
      </c>
      <c r="ER37" s="39" t="s">
        <v>108</v>
      </c>
      <c r="ES37" s="39" t="s">
        <v>108</v>
      </c>
      <c r="ET37" s="39" t="s">
        <v>108</v>
      </c>
      <c r="EU37" s="39" t="s">
        <v>108</v>
      </c>
      <c r="EV37" s="39" t="s">
        <v>108</v>
      </c>
      <c r="EW37" s="39" t="s">
        <v>108</v>
      </c>
      <c r="EX37" s="39" t="s">
        <v>108</v>
      </c>
      <c r="EY37" s="39" t="s">
        <v>108</v>
      </c>
    </row>
    <row r="38" spans="1:155" s="100" customFormat="1">
      <c r="A38" s="263" t="s">
        <v>152</v>
      </c>
      <c r="B38" s="62">
        <v>34.241289999999999</v>
      </c>
      <c r="C38" s="36" t="s">
        <v>66</v>
      </c>
      <c r="D38" s="101" t="s">
        <v>198</v>
      </c>
      <c r="E38" s="63">
        <v>2018</v>
      </c>
      <c r="F38" s="58" t="s">
        <v>52</v>
      </c>
      <c r="G38" s="105" t="s">
        <v>1840</v>
      </c>
      <c r="H38" s="39">
        <f t="shared" si="21"/>
        <v>100</v>
      </c>
      <c r="I38" s="39">
        <v>100</v>
      </c>
      <c r="J38" s="208" t="s">
        <v>2281</v>
      </c>
      <c r="K38" s="208" t="s">
        <v>2280</v>
      </c>
      <c r="L38" s="39">
        <f t="shared" si="22"/>
        <v>70</v>
      </c>
      <c r="M38" s="39">
        <v>10</v>
      </c>
      <c r="N38" s="39">
        <v>0</v>
      </c>
      <c r="O38" s="39">
        <v>20</v>
      </c>
      <c r="P38" s="102">
        <v>20</v>
      </c>
      <c r="Q38" s="207">
        <v>20</v>
      </c>
      <c r="R38" s="208" t="s">
        <v>2386</v>
      </c>
      <c r="S38" s="36" t="s">
        <v>1011</v>
      </c>
      <c r="T38" s="39">
        <f t="shared" si="23"/>
        <v>0</v>
      </c>
      <c r="U38" s="39">
        <v>0</v>
      </c>
      <c r="V38" s="39">
        <v>0</v>
      </c>
      <c r="W38" s="36" t="s">
        <v>1012</v>
      </c>
      <c r="X38" s="36" t="s">
        <v>1013</v>
      </c>
      <c r="Y38" s="39">
        <f t="shared" si="24"/>
        <v>45</v>
      </c>
      <c r="Z38" s="39">
        <v>30</v>
      </c>
      <c r="AA38" s="39">
        <v>15</v>
      </c>
      <c r="AB38" s="39">
        <v>0</v>
      </c>
      <c r="AC38" s="36" t="s">
        <v>1015</v>
      </c>
      <c r="AD38" s="36" t="s">
        <v>1016</v>
      </c>
      <c r="AE38" s="39">
        <f t="shared" si="25"/>
        <v>25</v>
      </c>
      <c r="AF38" s="39">
        <v>0</v>
      </c>
      <c r="AG38" s="39">
        <v>25</v>
      </c>
      <c r="AH38" s="103" t="s">
        <v>1018</v>
      </c>
      <c r="AI38" s="36" t="s">
        <v>1019</v>
      </c>
      <c r="AJ38" s="64">
        <f t="shared" si="26"/>
        <v>50</v>
      </c>
      <c r="AK38" s="39">
        <v>0</v>
      </c>
      <c r="AL38" s="39">
        <v>25</v>
      </c>
      <c r="AM38" s="39">
        <v>25</v>
      </c>
      <c r="AN38" s="39">
        <v>0</v>
      </c>
      <c r="AO38" s="103" t="s">
        <v>1706</v>
      </c>
      <c r="AP38" s="103" t="s">
        <v>1024</v>
      </c>
      <c r="AQ38" s="39">
        <f t="shared" si="27"/>
        <v>0</v>
      </c>
      <c r="AR38" s="102">
        <v>0</v>
      </c>
      <c r="AS38" s="39">
        <v>0</v>
      </c>
      <c r="AT38" s="103" t="s">
        <v>1012</v>
      </c>
      <c r="AU38" s="36" t="s">
        <v>108</v>
      </c>
      <c r="AV38" s="39">
        <f t="shared" si="28"/>
        <v>12.5</v>
      </c>
      <c r="AW38" s="207">
        <v>12.5</v>
      </c>
      <c r="AX38" s="39">
        <v>0</v>
      </c>
      <c r="AY38" s="39">
        <v>0</v>
      </c>
      <c r="AZ38" s="39">
        <v>0</v>
      </c>
      <c r="BA38" s="208" t="s">
        <v>2705</v>
      </c>
      <c r="BB38" s="208" t="s">
        <v>2339</v>
      </c>
      <c r="BC38" s="39">
        <f t="shared" si="29"/>
        <v>50</v>
      </c>
      <c r="BD38" s="102">
        <v>50</v>
      </c>
      <c r="BE38" s="36" t="s">
        <v>1030</v>
      </c>
      <c r="BF38" s="36" t="s">
        <v>1031</v>
      </c>
      <c r="BG38" s="39">
        <f t="shared" si="30"/>
        <v>15</v>
      </c>
      <c r="BH38" s="39">
        <v>15</v>
      </c>
      <c r="BI38" s="102">
        <v>0</v>
      </c>
      <c r="BJ38" s="39">
        <v>0</v>
      </c>
      <c r="BK38" s="36" t="s">
        <v>1733</v>
      </c>
      <c r="BL38" s="36" t="s">
        <v>1033</v>
      </c>
      <c r="BM38" s="39">
        <f t="shared" si="31"/>
        <v>0</v>
      </c>
      <c r="BN38" s="39">
        <v>0</v>
      </c>
      <c r="BO38" s="39">
        <v>0</v>
      </c>
      <c r="BP38" s="39">
        <v>0</v>
      </c>
      <c r="BQ38" s="36" t="s">
        <v>727</v>
      </c>
      <c r="BR38" s="36" t="s">
        <v>1038</v>
      </c>
      <c r="BS38" s="39">
        <f t="shared" si="32"/>
        <v>75</v>
      </c>
      <c r="BT38" s="207">
        <v>50</v>
      </c>
      <c r="BU38" s="207">
        <v>25</v>
      </c>
      <c r="BV38" s="208" t="s">
        <v>2387</v>
      </c>
      <c r="BW38" s="36" t="s">
        <v>1040</v>
      </c>
      <c r="BX38" s="39">
        <f t="shared" si="33"/>
        <v>0</v>
      </c>
      <c r="BY38" s="39">
        <v>0</v>
      </c>
      <c r="BZ38" s="39">
        <v>0</v>
      </c>
      <c r="CA38" s="36" t="s">
        <v>740</v>
      </c>
      <c r="CB38" s="36" t="s">
        <v>1045</v>
      </c>
      <c r="CC38" s="39">
        <f t="shared" si="34"/>
        <v>30</v>
      </c>
      <c r="CD38" s="207">
        <v>15</v>
      </c>
      <c r="CE38" s="207">
        <v>15</v>
      </c>
      <c r="CF38" s="39">
        <v>0</v>
      </c>
      <c r="CG38" s="208" t="s">
        <v>2388</v>
      </c>
      <c r="CH38" s="36" t="s">
        <v>1048</v>
      </c>
      <c r="CI38" s="39">
        <f t="shared" si="35"/>
        <v>12.5</v>
      </c>
      <c r="CJ38" s="207">
        <v>12.5</v>
      </c>
      <c r="CK38" s="39">
        <v>0</v>
      </c>
      <c r="CL38" s="39">
        <v>0</v>
      </c>
      <c r="CM38" s="39">
        <v>0</v>
      </c>
      <c r="CN38" s="208" t="s">
        <v>2467</v>
      </c>
      <c r="CO38" s="36" t="s">
        <v>1051</v>
      </c>
      <c r="CP38" s="39">
        <f t="shared" si="36"/>
        <v>0</v>
      </c>
      <c r="CQ38" s="39">
        <v>0</v>
      </c>
      <c r="CR38" s="39">
        <v>0</v>
      </c>
      <c r="CS38" s="39">
        <v>0</v>
      </c>
      <c r="CT38" s="39">
        <v>0</v>
      </c>
      <c r="CU38" s="36" t="s">
        <v>717</v>
      </c>
      <c r="CV38" s="36" t="s">
        <v>1055</v>
      </c>
      <c r="CW38" s="39">
        <f t="shared" si="37"/>
        <v>20</v>
      </c>
      <c r="CX38" s="39">
        <v>20</v>
      </c>
      <c r="CY38" s="102">
        <v>0</v>
      </c>
      <c r="CZ38" s="39">
        <v>0</v>
      </c>
      <c r="DA38" s="39">
        <v>0</v>
      </c>
      <c r="DB38" s="39">
        <v>0</v>
      </c>
      <c r="DC38" s="36" t="s">
        <v>1059</v>
      </c>
      <c r="DD38" s="36" t="s">
        <v>1060</v>
      </c>
      <c r="DE38" s="39">
        <f t="shared" si="38"/>
        <v>20</v>
      </c>
      <c r="DF38" s="39">
        <v>20</v>
      </c>
      <c r="DG38" s="39">
        <v>0</v>
      </c>
      <c r="DH38" s="39">
        <v>0</v>
      </c>
      <c r="DI38" s="39">
        <v>0</v>
      </c>
      <c r="DJ38" s="39">
        <v>0</v>
      </c>
      <c r="DK38" s="208" t="s">
        <v>2550</v>
      </c>
      <c r="DL38" s="36" t="s">
        <v>2551</v>
      </c>
      <c r="DM38" s="39">
        <f t="shared" si="39"/>
        <v>0</v>
      </c>
      <c r="DN38" s="39">
        <v>0</v>
      </c>
      <c r="DO38" s="39">
        <v>0</v>
      </c>
      <c r="DP38" s="39">
        <v>0</v>
      </c>
      <c r="DQ38" s="39">
        <v>0</v>
      </c>
      <c r="DR38" s="39">
        <v>0</v>
      </c>
      <c r="DS38" s="208" t="s">
        <v>2617</v>
      </c>
      <c r="DT38" s="208" t="s">
        <v>2618</v>
      </c>
      <c r="DU38" s="64">
        <f t="shared" si="40"/>
        <v>37.5</v>
      </c>
      <c r="DV38" s="207">
        <v>12.5</v>
      </c>
      <c r="DW38" s="39">
        <v>0</v>
      </c>
      <c r="DX38" s="39">
        <v>25</v>
      </c>
      <c r="DY38" s="102">
        <v>0</v>
      </c>
      <c r="DZ38" s="208" t="s">
        <v>2749</v>
      </c>
      <c r="EA38" s="36" t="s">
        <v>1063</v>
      </c>
      <c r="EB38" s="39">
        <v>0</v>
      </c>
      <c r="EC38" s="39">
        <f t="shared" si="20"/>
        <v>0</v>
      </c>
      <c r="ED38" s="39">
        <v>0</v>
      </c>
      <c r="EE38" s="39">
        <v>0</v>
      </c>
      <c r="EF38" s="36" t="s">
        <v>1066</v>
      </c>
      <c r="EG38" s="46" t="s">
        <v>1067</v>
      </c>
      <c r="EH38" s="39" t="s">
        <v>108</v>
      </c>
      <c r="EI38" s="39" t="s">
        <v>108</v>
      </c>
      <c r="EJ38" s="39" t="s">
        <v>108</v>
      </c>
      <c r="EK38" s="39" t="s">
        <v>108</v>
      </c>
      <c r="EL38" s="39" t="s">
        <v>108</v>
      </c>
      <c r="EM38" s="39" t="s">
        <v>108</v>
      </c>
      <c r="EN38" s="39" t="s">
        <v>108</v>
      </c>
      <c r="EO38" s="39" t="s">
        <v>108</v>
      </c>
      <c r="EP38" s="39" t="s">
        <v>108</v>
      </c>
      <c r="EQ38" s="39" t="s">
        <v>108</v>
      </c>
      <c r="ER38" s="39" t="s">
        <v>108</v>
      </c>
      <c r="ES38" s="39" t="s">
        <v>108</v>
      </c>
      <c r="ET38" s="39" t="s">
        <v>108</v>
      </c>
      <c r="EU38" s="39" t="s">
        <v>108</v>
      </c>
      <c r="EV38" s="39" t="s">
        <v>108</v>
      </c>
      <c r="EW38" s="39" t="s">
        <v>108</v>
      </c>
      <c r="EX38" s="39" t="s">
        <v>108</v>
      </c>
      <c r="EY38" s="39" t="s">
        <v>108</v>
      </c>
    </row>
    <row r="39" spans="1:155" s="100" customFormat="1">
      <c r="A39" s="263" t="s">
        <v>140</v>
      </c>
      <c r="B39" s="62">
        <v>87.269869999999997</v>
      </c>
      <c r="C39" s="36" t="s">
        <v>114</v>
      </c>
      <c r="D39" s="36" t="s">
        <v>202</v>
      </c>
      <c r="E39" s="66">
        <v>2016</v>
      </c>
      <c r="F39" s="58" t="s">
        <v>52</v>
      </c>
      <c r="G39" s="36"/>
      <c r="H39" s="39">
        <f t="shared" si="21"/>
        <v>100</v>
      </c>
      <c r="I39" s="39">
        <v>100</v>
      </c>
      <c r="J39" s="36" t="s">
        <v>688</v>
      </c>
      <c r="K39" s="36" t="s">
        <v>689</v>
      </c>
      <c r="L39" s="39">
        <f t="shared" si="22"/>
        <v>80</v>
      </c>
      <c r="M39" s="39">
        <v>10</v>
      </c>
      <c r="N39" s="39">
        <v>20</v>
      </c>
      <c r="O39" s="39">
        <v>20</v>
      </c>
      <c r="P39" s="102">
        <v>10</v>
      </c>
      <c r="Q39" s="39">
        <v>20</v>
      </c>
      <c r="R39" s="103" t="s">
        <v>1687</v>
      </c>
      <c r="S39" s="36" t="s">
        <v>1688</v>
      </c>
      <c r="T39" s="39">
        <f t="shared" si="23"/>
        <v>25</v>
      </c>
      <c r="U39" s="102">
        <v>25</v>
      </c>
      <c r="V39" s="102">
        <v>0</v>
      </c>
      <c r="W39" s="208" t="s">
        <v>2303</v>
      </c>
      <c r="X39" s="36" t="s">
        <v>694</v>
      </c>
      <c r="Y39" s="39">
        <f t="shared" si="24"/>
        <v>30</v>
      </c>
      <c r="Z39" s="39">
        <v>30</v>
      </c>
      <c r="AA39" s="102">
        <v>0</v>
      </c>
      <c r="AB39" s="39">
        <v>0</v>
      </c>
      <c r="AC39" s="36" t="s">
        <v>699</v>
      </c>
      <c r="AD39" s="36" t="s">
        <v>700</v>
      </c>
      <c r="AE39" s="39">
        <f t="shared" si="25"/>
        <v>25</v>
      </c>
      <c r="AF39" s="39">
        <v>0</v>
      </c>
      <c r="AG39" s="102">
        <v>25</v>
      </c>
      <c r="AH39" s="103" t="s">
        <v>761</v>
      </c>
      <c r="AI39" s="36" t="s">
        <v>704</v>
      </c>
      <c r="AJ39" s="64">
        <f t="shared" si="26"/>
        <v>12.5</v>
      </c>
      <c r="AK39" s="39">
        <v>0</v>
      </c>
      <c r="AL39" s="39">
        <v>0</v>
      </c>
      <c r="AM39" s="39">
        <v>12.5</v>
      </c>
      <c r="AN39" s="39">
        <v>0</v>
      </c>
      <c r="AO39" s="36" t="s">
        <v>2329</v>
      </c>
      <c r="AP39" s="36" t="s">
        <v>709</v>
      </c>
      <c r="AQ39" s="39">
        <f t="shared" si="27"/>
        <v>0</v>
      </c>
      <c r="AR39" s="39">
        <v>0</v>
      </c>
      <c r="AS39" s="39">
        <v>0</v>
      </c>
      <c r="AT39" s="103" t="s">
        <v>715</v>
      </c>
      <c r="AU39" s="36" t="s">
        <v>716</v>
      </c>
      <c r="AV39" s="39">
        <f t="shared" si="28"/>
        <v>12.5</v>
      </c>
      <c r="AW39" s="39">
        <v>12.5</v>
      </c>
      <c r="AX39" s="102">
        <v>0</v>
      </c>
      <c r="AY39" s="39">
        <v>0</v>
      </c>
      <c r="AZ39" s="39">
        <v>0</v>
      </c>
      <c r="BA39" s="208" t="s">
        <v>2715</v>
      </c>
      <c r="BB39" s="208" t="s">
        <v>2431</v>
      </c>
      <c r="BC39" s="39">
        <f t="shared" si="29"/>
        <v>0</v>
      </c>
      <c r="BD39" s="39">
        <v>0</v>
      </c>
      <c r="BE39" s="103" t="s">
        <v>1768</v>
      </c>
      <c r="BF39" s="36" t="s">
        <v>721</v>
      </c>
      <c r="BG39" s="39">
        <f t="shared" si="30"/>
        <v>15</v>
      </c>
      <c r="BH39" s="39">
        <v>15</v>
      </c>
      <c r="BI39" s="102">
        <v>0</v>
      </c>
      <c r="BJ39" s="102">
        <v>0</v>
      </c>
      <c r="BK39" s="103" t="s">
        <v>1735</v>
      </c>
      <c r="BL39" s="36" t="s">
        <v>725</v>
      </c>
      <c r="BM39" s="39">
        <f t="shared" si="31"/>
        <v>0</v>
      </c>
      <c r="BN39" s="39">
        <v>0</v>
      </c>
      <c r="BO39" s="39">
        <v>0</v>
      </c>
      <c r="BP39" s="39">
        <v>0</v>
      </c>
      <c r="BQ39" s="36" t="s">
        <v>727</v>
      </c>
      <c r="BR39" s="36" t="s">
        <v>730</v>
      </c>
      <c r="BS39" s="39">
        <f t="shared" si="32"/>
        <v>75</v>
      </c>
      <c r="BT39" s="39">
        <v>50</v>
      </c>
      <c r="BU39" s="39">
        <v>25</v>
      </c>
      <c r="BV39" s="103" t="s">
        <v>737</v>
      </c>
      <c r="BW39" s="36" t="s">
        <v>738</v>
      </c>
      <c r="BX39" s="39">
        <f t="shared" si="33"/>
        <v>0</v>
      </c>
      <c r="BY39" s="39">
        <v>0</v>
      </c>
      <c r="BZ39" s="39">
        <v>0</v>
      </c>
      <c r="CA39" s="36" t="s">
        <v>740</v>
      </c>
      <c r="CB39" s="36" t="s">
        <v>738</v>
      </c>
      <c r="CC39" s="39">
        <f t="shared" si="34"/>
        <v>30</v>
      </c>
      <c r="CD39" s="39">
        <v>15</v>
      </c>
      <c r="CE39" s="39">
        <v>15</v>
      </c>
      <c r="CF39" s="39">
        <v>0</v>
      </c>
      <c r="CG39" s="103" t="s">
        <v>745</v>
      </c>
      <c r="CH39" s="36" t="s">
        <v>746</v>
      </c>
      <c r="CI39" s="39">
        <f t="shared" si="35"/>
        <v>12.5</v>
      </c>
      <c r="CJ39" s="207">
        <v>12.5</v>
      </c>
      <c r="CK39" s="39">
        <v>0</v>
      </c>
      <c r="CL39" s="39">
        <v>0</v>
      </c>
      <c r="CM39" s="39">
        <v>0</v>
      </c>
      <c r="CN39" s="208" t="s">
        <v>2459</v>
      </c>
      <c r="CO39" s="208" t="s">
        <v>2363</v>
      </c>
      <c r="CP39" s="39">
        <f t="shared" si="36"/>
        <v>0</v>
      </c>
      <c r="CQ39" s="39">
        <v>0</v>
      </c>
      <c r="CR39" s="39">
        <v>0</v>
      </c>
      <c r="CS39" s="39">
        <v>0</v>
      </c>
      <c r="CT39" s="39">
        <v>0</v>
      </c>
      <c r="CU39" s="36" t="s">
        <v>751</v>
      </c>
      <c r="CV39" s="36" t="s">
        <v>749</v>
      </c>
      <c r="CW39" s="39">
        <f t="shared" si="37"/>
        <v>30</v>
      </c>
      <c r="CX39" s="39">
        <v>20</v>
      </c>
      <c r="CY39" s="102">
        <v>10</v>
      </c>
      <c r="CZ39" s="39">
        <v>0</v>
      </c>
      <c r="DA39" s="102">
        <v>0</v>
      </c>
      <c r="DB39" s="102">
        <v>0</v>
      </c>
      <c r="DC39" s="36" t="s">
        <v>1613</v>
      </c>
      <c r="DD39" s="36" t="s">
        <v>756</v>
      </c>
      <c r="DE39" s="39">
        <f t="shared" si="38"/>
        <v>10</v>
      </c>
      <c r="DF39" s="39">
        <v>0</v>
      </c>
      <c r="DG39" s="102">
        <v>10</v>
      </c>
      <c r="DH39" s="39">
        <v>0</v>
      </c>
      <c r="DI39" s="39">
        <v>0</v>
      </c>
      <c r="DJ39" s="39">
        <v>0</v>
      </c>
      <c r="DK39" s="208" t="s">
        <v>2556</v>
      </c>
      <c r="DL39" s="208" t="s">
        <v>2557</v>
      </c>
      <c r="DM39" s="39">
        <f t="shared" si="39"/>
        <v>0</v>
      </c>
      <c r="DN39" s="39">
        <v>0</v>
      </c>
      <c r="DO39" s="39">
        <v>0</v>
      </c>
      <c r="DP39" s="39">
        <v>0</v>
      </c>
      <c r="DQ39" s="39">
        <v>0</v>
      </c>
      <c r="DR39" s="39">
        <v>0</v>
      </c>
      <c r="DS39" s="208" t="s">
        <v>2620</v>
      </c>
      <c r="DT39" s="36" t="s">
        <v>1802</v>
      </c>
      <c r="DU39" s="64">
        <f t="shared" si="40"/>
        <v>0</v>
      </c>
      <c r="DV39" s="39">
        <v>0</v>
      </c>
      <c r="DW39" s="39">
        <v>0</v>
      </c>
      <c r="DX39" s="39">
        <v>0</v>
      </c>
      <c r="DY39" s="39">
        <v>0</v>
      </c>
      <c r="DZ39" s="208" t="s">
        <v>2656</v>
      </c>
      <c r="EA39" s="208" t="s">
        <v>2657</v>
      </c>
      <c r="EB39" s="39">
        <v>0</v>
      </c>
      <c r="EC39" s="39">
        <f t="shared" si="20"/>
        <v>25</v>
      </c>
      <c r="ED39" s="39">
        <v>25</v>
      </c>
      <c r="EE39" s="39">
        <v>0</v>
      </c>
      <c r="EF39" s="36" t="s">
        <v>1633</v>
      </c>
      <c r="EG39" s="46" t="s">
        <v>760</v>
      </c>
      <c r="EH39" s="39" t="s">
        <v>108</v>
      </c>
      <c r="EI39" s="39" t="s">
        <v>108</v>
      </c>
      <c r="EJ39" s="39" t="s">
        <v>108</v>
      </c>
      <c r="EK39" s="39" t="s">
        <v>108</v>
      </c>
      <c r="EL39" s="39" t="s">
        <v>108</v>
      </c>
      <c r="EM39" s="39" t="s">
        <v>108</v>
      </c>
      <c r="EN39" s="39" t="s">
        <v>108</v>
      </c>
      <c r="EO39" s="39" t="s">
        <v>108</v>
      </c>
      <c r="EP39" s="39" t="s">
        <v>108</v>
      </c>
      <c r="EQ39" s="39" t="s">
        <v>108</v>
      </c>
      <c r="ER39" s="39" t="s">
        <v>108</v>
      </c>
      <c r="ES39" s="39" t="s">
        <v>108</v>
      </c>
      <c r="ET39" s="39" t="s">
        <v>108</v>
      </c>
      <c r="EU39" s="39" t="s">
        <v>108</v>
      </c>
      <c r="EV39" s="39" t="s">
        <v>108</v>
      </c>
      <c r="EW39" s="39" t="s">
        <v>108</v>
      </c>
      <c r="EX39" s="39" t="s">
        <v>108</v>
      </c>
      <c r="EY39" s="39" t="s">
        <v>108</v>
      </c>
    </row>
    <row r="40" spans="1:155" s="100" customFormat="1">
      <c r="A40" s="263" t="s">
        <v>158</v>
      </c>
      <c r="B40" s="62">
        <v>31.208659999999998</v>
      </c>
      <c r="C40" s="36" t="s">
        <v>66</v>
      </c>
      <c r="D40" s="101" t="s">
        <v>223</v>
      </c>
      <c r="E40" s="66">
        <v>2018</v>
      </c>
      <c r="F40" s="58" t="s">
        <v>52</v>
      </c>
      <c r="G40" s="36"/>
      <c r="H40" s="39">
        <f t="shared" si="21"/>
        <v>100</v>
      </c>
      <c r="I40" s="39">
        <v>100</v>
      </c>
      <c r="J40" s="36" t="s">
        <v>1008</v>
      </c>
      <c r="K40" s="36" t="s">
        <v>1009</v>
      </c>
      <c r="L40" s="39">
        <f t="shared" si="22"/>
        <v>60</v>
      </c>
      <c r="M40" s="39">
        <v>10</v>
      </c>
      <c r="N40" s="39">
        <v>20</v>
      </c>
      <c r="O40" s="39">
        <v>20</v>
      </c>
      <c r="P40" s="39">
        <v>0</v>
      </c>
      <c r="Q40" s="39">
        <v>10</v>
      </c>
      <c r="R40" s="36" t="s">
        <v>2042</v>
      </c>
      <c r="S40" s="36" t="s">
        <v>2043</v>
      </c>
      <c r="T40" s="39">
        <f t="shared" si="23"/>
        <v>0</v>
      </c>
      <c r="U40" s="39">
        <v>0</v>
      </c>
      <c r="V40" s="39">
        <v>0</v>
      </c>
      <c r="W40" s="36" t="s">
        <v>1578</v>
      </c>
      <c r="X40" s="36" t="s">
        <v>1014</v>
      </c>
      <c r="Y40" s="39">
        <f t="shared" si="24"/>
        <v>30</v>
      </c>
      <c r="Z40" s="39">
        <v>30</v>
      </c>
      <c r="AA40" s="39">
        <v>0</v>
      </c>
      <c r="AB40" s="39">
        <v>0</v>
      </c>
      <c r="AC40" s="36" t="s">
        <v>1695</v>
      </c>
      <c r="AD40" s="36" t="s">
        <v>1017</v>
      </c>
      <c r="AE40" s="39">
        <f t="shared" si="25"/>
        <v>25</v>
      </c>
      <c r="AF40" s="39">
        <v>0</v>
      </c>
      <c r="AG40" s="207">
        <v>25</v>
      </c>
      <c r="AH40" s="208" t="s">
        <v>2514</v>
      </c>
      <c r="AI40" s="36" t="s">
        <v>2072</v>
      </c>
      <c r="AJ40" s="64">
        <f t="shared" si="26"/>
        <v>37.5</v>
      </c>
      <c r="AK40" s="39">
        <v>0</v>
      </c>
      <c r="AL40" s="39">
        <v>25</v>
      </c>
      <c r="AM40" s="207">
        <v>12.5</v>
      </c>
      <c r="AN40" s="39">
        <v>0</v>
      </c>
      <c r="AO40" s="208" t="s">
        <v>2515</v>
      </c>
      <c r="AP40" s="36" t="s">
        <v>1026</v>
      </c>
      <c r="AQ40" s="39">
        <f t="shared" si="27"/>
        <v>0</v>
      </c>
      <c r="AR40" s="39">
        <v>0</v>
      </c>
      <c r="AS40" s="39">
        <v>0</v>
      </c>
      <c r="AT40" s="36" t="s">
        <v>740</v>
      </c>
      <c r="AU40" s="36" t="s">
        <v>1028</v>
      </c>
      <c r="AV40" s="39">
        <f t="shared" si="28"/>
        <v>12.5</v>
      </c>
      <c r="AW40" s="207">
        <v>12.5</v>
      </c>
      <c r="AX40" s="39">
        <v>0</v>
      </c>
      <c r="AY40" s="39">
        <v>0</v>
      </c>
      <c r="AZ40" s="39">
        <v>0</v>
      </c>
      <c r="BA40" s="208" t="s">
        <v>2341</v>
      </c>
      <c r="BB40" s="208" t="s">
        <v>2342</v>
      </c>
      <c r="BC40" s="39">
        <f t="shared" si="29"/>
        <v>50</v>
      </c>
      <c r="BD40" s="39">
        <v>50</v>
      </c>
      <c r="BE40" s="36" t="s">
        <v>1771</v>
      </c>
      <c r="BF40" s="36" t="s">
        <v>1032</v>
      </c>
      <c r="BG40" s="39">
        <f t="shared" si="30"/>
        <v>0</v>
      </c>
      <c r="BH40" s="39">
        <v>0</v>
      </c>
      <c r="BI40" s="39">
        <v>0</v>
      </c>
      <c r="BJ40" s="39">
        <v>0</v>
      </c>
      <c r="BK40" s="36" t="s">
        <v>1035</v>
      </c>
      <c r="BL40" s="36" t="s">
        <v>1036</v>
      </c>
      <c r="BM40" s="39">
        <f t="shared" si="31"/>
        <v>0</v>
      </c>
      <c r="BN40" s="39">
        <v>0</v>
      </c>
      <c r="BO40" s="39">
        <v>0</v>
      </c>
      <c r="BP40" s="39">
        <v>0</v>
      </c>
      <c r="BQ40" s="36" t="s">
        <v>727</v>
      </c>
      <c r="BR40" s="36" t="s">
        <v>1036</v>
      </c>
      <c r="BS40" s="39">
        <f t="shared" si="32"/>
        <v>75</v>
      </c>
      <c r="BT40" s="39">
        <v>50</v>
      </c>
      <c r="BU40" s="39">
        <v>25</v>
      </c>
      <c r="BV40" s="36" t="s">
        <v>1043</v>
      </c>
      <c r="BW40" s="36" t="s">
        <v>1044</v>
      </c>
      <c r="BX40" s="39">
        <f t="shared" si="33"/>
        <v>0</v>
      </c>
      <c r="BY40" s="39">
        <v>0</v>
      </c>
      <c r="BZ40" s="102">
        <v>0</v>
      </c>
      <c r="CA40" s="36" t="s">
        <v>1755</v>
      </c>
      <c r="CB40" s="36" t="s">
        <v>1047</v>
      </c>
      <c r="CC40" s="39">
        <f t="shared" si="34"/>
        <v>30</v>
      </c>
      <c r="CD40" s="39">
        <v>15</v>
      </c>
      <c r="CE40" s="102">
        <v>15</v>
      </c>
      <c r="CF40" s="39">
        <v>0</v>
      </c>
      <c r="CG40" s="36" t="s">
        <v>1762</v>
      </c>
      <c r="CH40" s="36" t="s">
        <v>1050</v>
      </c>
      <c r="CI40" s="39">
        <f t="shared" si="35"/>
        <v>12.5</v>
      </c>
      <c r="CJ40" s="207">
        <v>12.5</v>
      </c>
      <c r="CK40" s="39">
        <v>0</v>
      </c>
      <c r="CL40" s="39">
        <v>0</v>
      </c>
      <c r="CM40" s="39">
        <v>0</v>
      </c>
      <c r="CN40" s="208" t="s">
        <v>2464</v>
      </c>
      <c r="CO40" s="208" t="s">
        <v>2365</v>
      </c>
      <c r="CP40" s="39">
        <f t="shared" si="36"/>
        <v>0</v>
      </c>
      <c r="CQ40" s="39">
        <v>0</v>
      </c>
      <c r="CR40" s="39">
        <v>0</v>
      </c>
      <c r="CS40" s="39">
        <v>0</v>
      </c>
      <c r="CT40" s="39">
        <v>0</v>
      </c>
      <c r="CU40" s="36" t="s">
        <v>717</v>
      </c>
      <c r="CV40" s="36" t="s">
        <v>1053</v>
      </c>
      <c r="CW40" s="39">
        <f t="shared" si="37"/>
        <v>20</v>
      </c>
      <c r="CX40" s="39">
        <v>20</v>
      </c>
      <c r="CY40" s="39">
        <v>0</v>
      </c>
      <c r="CZ40" s="39">
        <v>0</v>
      </c>
      <c r="DA40" s="39">
        <v>0</v>
      </c>
      <c r="DB40" s="39">
        <v>0</v>
      </c>
      <c r="DC40" s="36" t="s">
        <v>2155</v>
      </c>
      <c r="DD40" s="36" t="s">
        <v>2156</v>
      </c>
      <c r="DE40" s="39">
        <f t="shared" si="38"/>
        <v>10</v>
      </c>
      <c r="DF40" s="39">
        <v>10</v>
      </c>
      <c r="DG40" s="39">
        <v>0</v>
      </c>
      <c r="DH40" s="39">
        <v>0</v>
      </c>
      <c r="DI40" s="39">
        <v>0</v>
      </c>
      <c r="DJ40" s="39">
        <v>0</v>
      </c>
      <c r="DK40" s="36" t="s">
        <v>1793</v>
      </c>
      <c r="DL40" s="208" t="s">
        <v>2584</v>
      </c>
      <c r="DM40" s="39">
        <f t="shared" si="39"/>
        <v>20</v>
      </c>
      <c r="DN40" s="39">
        <v>0</v>
      </c>
      <c r="DO40" s="102">
        <v>0</v>
      </c>
      <c r="DP40" s="39">
        <v>0</v>
      </c>
      <c r="DQ40" s="39">
        <v>20</v>
      </c>
      <c r="DR40" s="39">
        <v>0</v>
      </c>
      <c r="DS40" s="36" t="s">
        <v>1805</v>
      </c>
      <c r="DT40" s="36" t="s">
        <v>1062</v>
      </c>
      <c r="DU40" s="64">
        <f t="shared" si="40"/>
        <v>12.5</v>
      </c>
      <c r="DV40" s="39">
        <v>12.5</v>
      </c>
      <c r="DW40" s="39">
        <v>0</v>
      </c>
      <c r="DX40" s="39">
        <v>0</v>
      </c>
      <c r="DY40" s="39">
        <v>0</v>
      </c>
      <c r="DZ40" s="208" t="s">
        <v>2666</v>
      </c>
      <c r="EA40" s="36" t="s">
        <v>1064</v>
      </c>
      <c r="EB40" s="39">
        <v>0</v>
      </c>
      <c r="EC40" s="39">
        <f t="shared" si="20"/>
        <v>0</v>
      </c>
      <c r="ED40" s="39">
        <v>0</v>
      </c>
      <c r="EE40" s="39">
        <v>0</v>
      </c>
      <c r="EF40" s="36" t="s">
        <v>1623</v>
      </c>
      <c r="EG40" s="46" t="s">
        <v>1622</v>
      </c>
      <c r="EH40" s="39" t="s">
        <v>108</v>
      </c>
      <c r="EI40" s="39" t="s">
        <v>108</v>
      </c>
      <c r="EJ40" s="39" t="s">
        <v>108</v>
      </c>
      <c r="EK40" s="39" t="s">
        <v>108</v>
      </c>
      <c r="EL40" s="39" t="s">
        <v>108</v>
      </c>
      <c r="EM40" s="39" t="s">
        <v>108</v>
      </c>
      <c r="EN40" s="39" t="s">
        <v>108</v>
      </c>
      <c r="EO40" s="39" t="s">
        <v>108</v>
      </c>
      <c r="EP40" s="39" t="s">
        <v>108</v>
      </c>
      <c r="EQ40" s="39" t="s">
        <v>108</v>
      </c>
      <c r="ER40" s="39" t="s">
        <v>108</v>
      </c>
      <c r="ES40" s="39" t="s">
        <v>108</v>
      </c>
      <c r="ET40" s="39" t="s">
        <v>108</v>
      </c>
      <c r="EU40" s="39" t="s">
        <v>108</v>
      </c>
      <c r="EV40" s="39" t="s">
        <v>108</v>
      </c>
      <c r="EW40" s="39" t="s">
        <v>108</v>
      </c>
      <c r="EX40" s="39" t="s">
        <v>108</v>
      </c>
      <c r="EY40" s="39" t="s">
        <v>108</v>
      </c>
    </row>
    <row r="41" spans="1:155" s="65" customFormat="1">
      <c r="A41" s="263" t="s">
        <v>147</v>
      </c>
      <c r="B41" s="62">
        <v>31.441759999999999</v>
      </c>
      <c r="C41" s="36" t="s">
        <v>68</v>
      </c>
      <c r="D41" s="36" t="s">
        <v>230</v>
      </c>
      <c r="E41" s="63">
        <v>2016</v>
      </c>
      <c r="F41" s="58" t="s">
        <v>52</v>
      </c>
      <c r="G41" s="36"/>
      <c r="H41" s="39">
        <f t="shared" si="21"/>
        <v>100</v>
      </c>
      <c r="I41" s="39">
        <v>100</v>
      </c>
      <c r="J41" s="36" t="s">
        <v>834</v>
      </c>
      <c r="K41" s="36" t="s">
        <v>820</v>
      </c>
      <c r="L41" s="39">
        <f t="shared" si="22"/>
        <v>60</v>
      </c>
      <c r="M41" s="39">
        <v>10</v>
      </c>
      <c r="N41" s="207">
        <v>20</v>
      </c>
      <c r="O41" s="207">
        <v>0</v>
      </c>
      <c r="P41" s="102">
        <v>10</v>
      </c>
      <c r="Q41" s="207">
        <v>20</v>
      </c>
      <c r="R41" s="208" t="s">
        <v>2401</v>
      </c>
      <c r="S41" s="208" t="s">
        <v>2345</v>
      </c>
      <c r="T41" s="39">
        <f t="shared" si="23"/>
        <v>50</v>
      </c>
      <c r="U41" s="39">
        <v>25</v>
      </c>
      <c r="V41" s="39">
        <v>25</v>
      </c>
      <c r="W41" s="36" t="s">
        <v>1576</v>
      </c>
      <c r="X41" s="36" t="s">
        <v>845</v>
      </c>
      <c r="Y41" s="39">
        <f t="shared" si="24"/>
        <v>15</v>
      </c>
      <c r="Z41" s="39">
        <v>15</v>
      </c>
      <c r="AA41" s="39">
        <v>0</v>
      </c>
      <c r="AB41" s="39">
        <v>0</v>
      </c>
      <c r="AC41" s="36" t="s">
        <v>850</v>
      </c>
      <c r="AD41" s="36" t="s">
        <v>851</v>
      </c>
      <c r="AE41" s="39">
        <f t="shared" si="25"/>
        <v>25</v>
      </c>
      <c r="AF41" s="39">
        <v>0</v>
      </c>
      <c r="AG41" s="102">
        <v>25</v>
      </c>
      <c r="AH41" s="36" t="s">
        <v>857</v>
      </c>
      <c r="AI41" s="36" t="s">
        <v>858</v>
      </c>
      <c r="AJ41" s="64">
        <f t="shared" si="26"/>
        <v>0</v>
      </c>
      <c r="AK41" s="39">
        <v>0</v>
      </c>
      <c r="AL41" s="39">
        <v>0</v>
      </c>
      <c r="AM41" s="39">
        <v>0</v>
      </c>
      <c r="AN41" s="39">
        <v>0</v>
      </c>
      <c r="AO41" s="36" t="s">
        <v>535</v>
      </c>
      <c r="AP41" s="36" t="s">
        <v>108</v>
      </c>
      <c r="AQ41" s="39">
        <f t="shared" si="27"/>
        <v>0</v>
      </c>
      <c r="AR41" s="39">
        <v>0</v>
      </c>
      <c r="AS41" s="39">
        <v>0</v>
      </c>
      <c r="AT41" s="36" t="s">
        <v>866</v>
      </c>
      <c r="AU41" s="36" t="s">
        <v>867</v>
      </c>
      <c r="AV41" s="39">
        <f t="shared" si="28"/>
        <v>12.5</v>
      </c>
      <c r="AW41" s="201">
        <v>12.5</v>
      </c>
      <c r="AX41" s="39">
        <v>0</v>
      </c>
      <c r="AY41" s="39">
        <v>0</v>
      </c>
      <c r="AZ41" s="39">
        <v>0</v>
      </c>
      <c r="BA41" s="208" t="s">
        <v>2714</v>
      </c>
      <c r="BB41" s="36" t="s">
        <v>871</v>
      </c>
      <c r="BC41" s="39">
        <f t="shared" si="29"/>
        <v>50</v>
      </c>
      <c r="BD41" s="39">
        <v>50</v>
      </c>
      <c r="BE41" s="36" t="s">
        <v>1776</v>
      </c>
      <c r="BF41" s="36" t="s">
        <v>873</v>
      </c>
      <c r="BG41" s="39">
        <f t="shared" si="30"/>
        <v>0</v>
      </c>
      <c r="BH41" s="102">
        <v>0</v>
      </c>
      <c r="BI41" s="102">
        <v>0</v>
      </c>
      <c r="BJ41" s="39">
        <v>0</v>
      </c>
      <c r="BK41" s="208" t="s">
        <v>2358</v>
      </c>
      <c r="BL41" s="36" t="s">
        <v>879</v>
      </c>
      <c r="BM41" s="39">
        <f t="shared" si="31"/>
        <v>0</v>
      </c>
      <c r="BN41" s="39">
        <v>0</v>
      </c>
      <c r="BO41" s="39">
        <v>0</v>
      </c>
      <c r="BP41" s="39">
        <v>0</v>
      </c>
      <c r="BQ41" s="36" t="s">
        <v>882</v>
      </c>
      <c r="BR41" s="36" t="s">
        <v>851</v>
      </c>
      <c r="BS41" s="39">
        <f t="shared" si="32"/>
        <v>75</v>
      </c>
      <c r="BT41" s="207">
        <v>50</v>
      </c>
      <c r="BU41" s="207">
        <v>25</v>
      </c>
      <c r="BV41" s="208" t="s">
        <v>2346</v>
      </c>
      <c r="BW41" s="208" t="s">
        <v>2347</v>
      </c>
      <c r="BX41" s="39">
        <f t="shared" si="33"/>
        <v>0</v>
      </c>
      <c r="BY41" s="102">
        <v>0</v>
      </c>
      <c r="BZ41" s="39">
        <v>0</v>
      </c>
      <c r="CA41" s="36" t="s">
        <v>885</v>
      </c>
      <c r="CB41" s="36" t="s">
        <v>851</v>
      </c>
      <c r="CC41" s="39">
        <f t="shared" si="34"/>
        <v>30</v>
      </c>
      <c r="CD41" s="39">
        <v>15</v>
      </c>
      <c r="CE41" s="39">
        <v>15</v>
      </c>
      <c r="CF41" s="39">
        <v>0</v>
      </c>
      <c r="CG41" s="208" t="s">
        <v>2349</v>
      </c>
      <c r="CH41" s="208" t="s">
        <v>2348</v>
      </c>
      <c r="CI41" s="39">
        <f t="shared" si="35"/>
        <v>12.5</v>
      </c>
      <c r="CJ41" s="207">
        <v>12.5</v>
      </c>
      <c r="CK41" s="39">
        <v>0</v>
      </c>
      <c r="CL41" s="39">
        <v>0</v>
      </c>
      <c r="CM41" s="39">
        <v>0</v>
      </c>
      <c r="CN41" s="208" t="s">
        <v>2461</v>
      </c>
      <c r="CO41" s="208" t="s">
        <v>2361</v>
      </c>
      <c r="CP41" s="39">
        <f t="shared" si="36"/>
        <v>0</v>
      </c>
      <c r="CQ41" s="39">
        <v>0</v>
      </c>
      <c r="CR41" s="39">
        <v>0</v>
      </c>
      <c r="CS41" s="39">
        <v>0</v>
      </c>
      <c r="CT41" s="39">
        <v>0</v>
      </c>
      <c r="CU41" s="36" t="s">
        <v>535</v>
      </c>
      <c r="CV41" s="36" t="s">
        <v>108</v>
      </c>
      <c r="CW41" s="39">
        <f t="shared" si="37"/>
        <v>0</v>
      </c>
      <c r="CX41" s="39">
        <v>0</v>
      </c>
      <c r="CY41" s="102">
        <v>0</v>
      </c>
      <c r="CZ41" s="102">
        <v>0</v>
      </c>
      <c r="DA41" s="102">
        <v>0</v>
      </c>
      <c r="DB41" s="102">
        <v>0</v>
      </c>
      <c r="DC41" s="36" t="s">
        <v>1601</v>
      </c>
      <c r="DD41" s="36" t="s">
        <v>1600</v>
      </c>
      <c r="DE41" s="39">
        <f t="shared" si="38"/>
        <v>10</v>
      </c>
      <c r="DF41" s="39">
        <v>0</v>
      </c>
      <c r="DG41" s="102">
        <v>10</v>
      </c>
      <c r="DH41" s="39">
        <v>0</v>
      </c>
      <c r="DI41" s="39">
        <v>0</v>
      </c>
      <c r="DJ41" s="39">
        <v>0</v>
      </c>
      <c r="DK41" s="208" t="s">
        <v>2591</v>
      </c>
      <c r="DL41" s="208" t="s">
        <v>2592</v>
      </c>
      <c r="DM41" s="39">
        <f t="shared" si="39"/>
        <v>0</v>
      </c>
      <c r="DN41" s="39">
        <v>0</v>
      </c>
      <c r="DO41" s="39">
        <v>0</v>
      </c>
      <c r="DP41" s="39">
        <v>0</v>
      </c>
      <c r="DQ41" s="39">
        <v>0</v>
      </c>
      <c r="DR41" s="39">
        <v>0</v>
      </c>
      <c r="DS41" s="36" t="s">
        <v>747</v>
      </c>
      <c r="DT41" s="36" t="s">
        <v>108</v>
      </c>
      <c r="DU41" s="64">
        <f t="shared" si="40"/>
        <v>37.5</v>
      </c>
      <c r="DV41" s="207">
        <v>12.5</v>
      </c>
      <c r="DW41" s="207">
        <v>25</v>
      </c>
      <c r="DX41" s="39">
        <v>0</v>
      </c>
      <c r="DY41" s="39">
        <v>0</v>
      </c>
      <c r="DZ41" s="277" t="s">
        <v>2751</v>
      </c>
      <c r="EA41" s="208" t="s">
        <v>2669</v>
      </c>
      <c r="EB41" s="39">
        <v>0</v>
      </c>
      <c r="EC41" s="39">
        <f t="shared" si="20"/>
        <v>0</v>
      </c>
      <c r="ED41" s="39">
        <v>0</v>
      </c>
      <c r="EE41" s="39">
        <v>0</v>
      </c>
      <c r="EF41" s="36" t="s">
        <v>535</v>
      </c>
      <c r="EG41" s="46" t="s">
        <v>108</v>
      </c>
      <c r="EH41" s="39" t="s">
        <v>108</v>
      </c>
      <c r="EI41" s="39" t="s">
        <v>108</v>
      </c>
      <c r="EJ41" s="39" t="s">
        <v>108</v>
      </c>
      <c r="EK41" s="39" t="s">
        <v>108</v>
      </c>
      <c r="EL41" s="39" t="s">
        <v>108</v>
      </c>
      <c r="EM41" s="39" t="s">
        <v>108</v>
      </c>
      <c r="EN41" s="39" t="s">
        <v>108</v>
      </c>
      <c r="EO41" s="39" t="s">
        <v>108</v>
      </c>
      <c r="EP41" s="39" t="s">
        <v>108</v>
      </c>
      <c r="EQ41" s="39" t="s">
        <v>108</v>
      </c>
      <c r="ER41" s="39" t="s">
        <v>108</v>
      </c>
      <c r="ES41" s="39" t="s">
        <v>108</v>
      </c>
      <c r="ET41" s="39" t="s">
        <v>108</v>
      </c>
      <c r="EU41" s="39" t="s">
        <v>108</v>
      </c>
      <c r="EV41" s="39" t="s">
        <v>108</v>
      </c>
      <c r="EW41" s="39" t="s">
        <v>108</v>
      </c>
      <c r="EX41" s="39" t="s">
        <v>108</v>
      </c>
      <c r="EY41" s="39" t="s">
        <v>108</v>
      </c>
    </row>
    <row r="42" spans="1:155" s="65" customFormat="1">
      <c r="A42" s="263" t="s">
        <v>115</v>
      </c>
      <c r="B42" s="62">
        <v>33.373539999999998</v>
      </c>
      <c r="C42" s="36" t="s">
        <v>67</v>
      </c>
      <c r="D42" s="101" t="s">
        <v>204</v>
      </c>
      <c r="E42" s="63">
        <v>2016</v>
      </c>
      <c r="F42" s="58" t="s">
        <v>52</v>
      </c>
      <c r="G42" s="36"/>
      <c r="H42" s="39">
        <f t="shared" si="21"/>
        <v>0</v>
      </c>
      <c r="I42" s="39">
        <v>0</v>
      </c>
      <c r="J42" s="36" t="s">
        <v>535</v>
      </c>
      <c r="K42" s="36" t="s">
        <v>108</v>
      </c>
      <c r="L42" s="39">
        <f t="shared" si="22"/>
        <v>10</v>
      </c>
      <c r="M42" s="39">
        <v>10</v>
      </c>
      <c r="N42" s="39">
        <v>0</v>
      </c>
      <c r="O42" s="39">
        <v>0</v>
      </c>
      <c r="P42" s="39">
        <v>0</v>
      </c>
      <c r="Q42" s="39">
        <v>0</v>
      </c>
      <c r="R42" s="36" t="s">
        <v>1689</v>
      </c>
      <c r="S42" s="36" t="s">
        <v>1084</v>
      </c>
      <c r="T42" s="39">
        <f t="shared" si="23"/>
        <v>0</v>
      </c>
      <c r="U42" s="39">
        <v>0</v>
      </c>
      <c r="V42" s="39">
        <v>0</v>
      </c>
      <c r="W42" s="36" t="s">
        <v>1087</v>
      </c>
      <c r="X42" s="36" t="s">
        <v>1088</v>
      </c>
      <c r="Y42" s="39">
        <f t="shared" si="24"/>
        <v>0</v>
      </c>
      <c r="Z42" s="39">
        <v>0</v>
      </c>
      <c r="AA42" s="102">
        <v>0</v>
      </c>
      <c r="AB42" s="39">
        <v>0</v>
      </c>
      <c r="AC42" s="260" t="s">
        <v>1093</v>
      </c>
      <c r="AD42" s="36" t="s">
        <v>1094</v>
      </c>
      <c r="AE42" s="39">
        <f t="shared" si="25"/>
        <v>0</v>
      </c>
      <c r="AF42" s="39">
        <v>0</v>
      </c>
      <c r="AG42" s="39">
        <v>0</v>
      </c>
      <c r="AH42" s="208" t="s">
        <v>740</v>
      </c>
      <c r="AI42" s="36" t="s">
        <v>108</v>
      </c>
      <c r="AJ42" s="64">
        <f t="shared" si="26"/>
        <v>0</v>
      </c>
      <c r="AK42" s="39">
        <v>0</v>
      </c>
      <c r="AL42" s="39">
        <v>0</v>
      </c>
      <c r="AM42" s="39">
        <v>0</v>
      </c>
      <c r="AN42" s="39">
        <v>0</v>
      </c>
      <c r="AO42" s="36" t="s">
        <v>2432</v>
      </c>
      <c r="AP42" s="36" t="s">
        <v>1097</v>
      </c>
      <c r="AQ42" s="39">
        <f t="shared" si="27"/>
        <v>0</v>
      </c>
      <c r="AR42" s="39">
        <v>0</v>
      </c>
      <c r="AS42" s="39">
        <v>0</v>
      </c>
      <c r="AT42" s="36" t="s">
        <v>1012</v>
      </c>
      <c r="AU42" s="36" t="s">
        <v>108</v>
      </c>
      <c r="AV42" s="39">
        <f t="shared" si="28"/>
        <v>25</v>
      </c>
      <c r="AW42" s="207">
        <v>12.5</v>
      </c>
      <c r="AX42" s="39">
        <v>12.5</v>
      </c>
      <c r="AY42" s="39">
        <v>0</v>
      </c>
      <c r="AZ42" s="39">
        <v>0</v>
      </c>
      <c r="BA42" s="208" t="s">
        <v>2708</v>
      </c>
      <c r="BB42" s="208" t="s">
        <v>2685</v>
      </c>
      <c r="BC42" s="39">
        <f t="shared" si="29"/>
        <v>50</v>
      </c>
      <c r="BD42" s="39">
        <v>50</v>
      </c>
      <c r="BE42" s="36" t="s">
        <v>1769</v>
      </c>
      <c r="BF42" s="36" t="s">
        <v>1099</v>
      </c>
      <c r="BG42" s="39">
        <f t="shared" si="30"/>
        <v>0</v>
      </c>
      <c r="BH42" s="39">
        <v>0</v>
      </c>
      <c r="BI42" s="39">
        <v>0</v>
      </c>
      <c r="BJ42" s="39">
        <v>0</v>
      </c>
      <c r="BK42" s="36" t="s">
        <v>727</v>
      </c>
      <c r="BL42" s="36" t="s">
        <v>108</v>
      </c>
      <c r="BM42" s="39">
        <f t="shared" si="31"/>
        <v>0</v>
      </c>
      <c r="BN42" s="39">
        <v>0</v>
      </c>
      <c r="BO42" s="39">
        <v>0</v>
      </c>
      <c r="BP42" s="39">
        <v>0</v>
      </c>
      <c r="BQ42" s="36" t="s">
        <v>727</v>
      </c>
      <c r="BR42" s="36" t="s">
        <v>108</v>
      </c>
      <c r="BS42" s="39">
        <f t="shared" si="32"/>
        <v>0</v>
      </c>
      <c r="BT42" s="39">
        <v>0</v>
      </c>
      <c r="BU42" s="39">
        <v>0</v>
      </c>
      <c r="BV42" s="36" t="s">
        <v>740</v>
      </c>
      <c r="BW42" s="36" t="s">
        <v>108</v>
      </c>
      <c r="BX42" s="39">
        <f t="shared" si="33"/>
        <v>0</v>
      </c>
      <c r="BY42" s="39">
        <v>0</v>
      </c>
      <c r="BZ42" s="39">
        <v>0</v>
      </c>
      <c r="CA42" s="36" t="s">
        <v>740</v>
      </c>
      <c r="CB42" s="36" t="s">
        <v>108</v>
      </c>
      <c r="CC42" s="39">
        <f t="shared" si="34"/>
        <v>0</v>
      </c>
      <c r="CD42" s="39">
        <v>0</v>
      </c>
      <c r="CE42" s="39">
        <v>0</v>
      </c>
      <c r="CF42" s="39">
        <v>0</v>
      </c>
      <c r="CG42" s="36" t="s">
        <v>727</v>
      </c>
      <c r="CH42" s="36" t="s">
        <v>108</v>
      </c>
      <c r="CI42" s="39">
        <f t="shared" si="35"/>
        <v>0</v>
      </c>
      <c r="CJ42" s="39">
        <v>0</v>
      </c>
      <c r="CK42" s="39">
        <v>0</v>
      </c>
      <c r="CL42" s="39">
        <v>0</v>
      </c>
      <c r="CM42" s="39">
        <v>0</v>
      </c>
      <c r="CN42" s="36" t="s">
        <v>717</v>
      </c>
      <c r="CO42" s="36" t="s">
        <v>108</v>
      </c>
      <c r="CP42" s="39">
        <f t="shared" si="36"/>
        <v>0</v>
      </c>
      <c r="CQ42" s="39">
        <v>0</v>
      </c>
      <c r="CR42" s="39">
        <v>0</v>
      </c>
      <c r="CS42" s="39">
        <v>0</v>
      </c>
      <c r="CT42" s="39">
        <v>0</v>
      </c>
      <c r="CU42" s="36" t="s">
        <v>717</v>
      </c>
      <c r="CV42" s="36" t="s">
        <v>805</v>
      </c>
      <c r="CW42" s="39">
        <f t="shared" si="37"/>
        <v>0</v>
      </c>
      <c r="CX42" s="39">
        <v>0</v>
      </c>
      <c r="CY42" s="39">
        <v>0</v>
      </c>
      <c r="CZ42" s="39">
        <v>0</v>
      </c>
      <c r="DA42" s="39">
        <v>0</v>
      </c>
      <c r="DB42" s="39">
        <v>0</v>
      </c>
      <c r="DC42" s="36" t="s">
        <v>747</v>
      </c>
      <c r="DD42" s="36" t="s">
        <v>108</v>
      </c>
      <c r="DE42" s="39">
        <f t="shared" si="38"/>
        <v>10</v>
      </c>
      <c r="DF42" s="39">
        <v>0</v>
      </c>
      <c r="DG42" s="39">
        <v>10</v>
      </c>
      <c r="DH42" s="39">
        <v>0</v>
      </c>
      <c r="DI42" s="39">
        <v>0</v>
      </c>
      <c r="DJ42" s="39">
        <v>0</v>
      </c>
      <c r="DK42" s="36" t="s">
        <v>1786</v>
      </c>
      <c r="DL42" s="208" t="s">
        <v>2560</v>
      </c>
      <c r="DM42" s="39">
        <f t="shared" si="39"/>
        <v>0</v>
      </c>
      <c r="DN42" s="39">
        <v>0</v>
      </c>
      <c r="DO42" s="39">
        <v>0</v>
      </c>
      <c r="DP42" s="39">
        <v>0</v>
      </c>
      <c r="DQ42" s="39">
        <v>0</v>
      </c>
      <c r="DR42" s="39">
        <v>0</v>
      </c>
      <c r="DS42" s="36" t="s">
        <v>1114</v>
      </c>
      <c r="DT42" s="208" t="s">
        <v>2622</v>
      </c>
      <c r="DU42" s="64">
        <f t="shared" si="40"/>
        <v>0</v>
      </c>
      <c r="DV42" s="39">
        <v>0</v>
      </c>
      <c r="DW42" s="39">
        <v>0</v>
      </c>
      <c r="DX42" s="39">
        <v>0</v>
      </c>
      <c r="DY42" s="39">
        <v>0</v>
      </c>
      <c r="DZ42" s="36" t="s">
        <v>717</v>
      </c>
      <c r="EA42" s="36" t="s">
        <v>108</v>
      </c>
      <c r="EB42" s="39">
        <v>0</v>
      </c>
      <c r="EC42" s="39">
        <f t="shared" si="20"/>
        <v>0</v>
      </c>
      <c r="ED42" s="39">
        <v>0</v>
      </c>
      <c r="EE42" s="39">
        <v>0</v>
      </c>
      <c r="EF42" s="257" t="s">
        <v>535</v>
      </c>
      <c r="EG42" s="46" t="s">
        <v>108</v>
      </c>
      <c r="EH42" s="39" t="s">
        <v>108</v>
      </c>
      <c r="EI42" s="39" t="s">
        <v>108</v>
      </c>
      <c r="EJ42" s="39" t="s">
        <v>108</v>
      </c>
      <c r="EK42" s="39" t="s">
        <v>108</v>
      </c>
      <c r="EL42" s="39" t="s">
        <v>108</v>
      </c>
      <c r="EM42" s="39" t="s">
        <v>108</v>
      </c>
      <c r="EN42" s="39" t="s">
        <v>108</v>
      </c>
      <c r="EO42" s="39" t="s">
        <v>108</v>
      </c>
      <c r="EP42" s="39" t="s">
        <v>108</v>
      </c>
      <c r="EQ42" s="39" t="s">
        <v>108</v>
      </c>
      <c r="ER42" s="39" t="s">
        <v>108</v>
      </c>
      <c r="ES42" s="39" t="s">
        <v>108</v>
      </c>
      <c r="ET42" s="39" t="s">
        <v>108</v>
      </c>
      <c r="EU42" s="39" t="s">
        <v>108</v>
      </c>
      <c r="EV42" s="39" t="s">
        <v>108</v>
      </c>
      <c r="EW42" s="39" t="s">
        <v>108</v>
      </c>
      <c r="EX42" s="39" t="s">
        <v>108</v>
      </c>
      <c r="EY42" s="39" t="s">
        <v>108</v>
      </c>
    </row>
    <row r="43" spans="1:155" s="65" customFormat="1">
      <c r="A43" s="263" t="s">
        <v>116</v>
      </c>
      <c r="B43" s="62">
        <v>101.53417</v>
      </c>
      <c r="C43" s="36" t="s">
        <v>66</v>
      </c>
      <c r="D43" s="101" t="s">
        <v>205</v>
      </c>
      <c r="E43" s="66">
        <v>2016</v>
      </c>
      <c r="F43" s="58" t="s">
        <v>52</v>
      </c>
      <c r="G43" s="36"/>
      <c r="H43" s="39">
        <f t="shared" si="21"/>
        <v>100</v>
      </c>
      <c r="I43" s="39">
        <v>100</v>
      </c>
      <c r="J43" s="36" t="s">
        <v>603</v>
      </c>
      <c r="K43" s="36" t="s">
        <v>604</v>
      </c>
      <c r="L43" s="39">
        <f t="shared" si="22"/>
        <v>50</v>
      </c>
      <c r="M43" s="39">
        <v>10</v>
      </c>
      <c r="N43" s="39">
        <v>20</v>
      </c>
      <c r="O43" s="39">
        <v>0</v>
      </c>
      <c r="P43" s="207">
        <v>10</v>
      </c>
      <c r="Q43" s="39">
        <v>10</v>
      </c>
      <c r="R43" s="208" t="s">
        <v>2295</v>
      </c>
      <c r="S43" s="36" t="s">
        <v>609</v>
      </c>
      <c r="T43" s="39">
        <f t="shared" si="23"/>
        <v>0</v>
      </c>
      <c r="U43" s="39">
        <v>0</v>
      </c>
      <c r="V43" s="39">
        <v>0</v>
      </c>
      <c r="W43" s="36" t="s">
        <v>535</v>
      </c>
      <c r="X43" s="36" t="s">
        <v>108</v>
      </c>
      <c r="Y43" s="39">
        <f t="shared" si="24"/>
        <v>15</v>
      </c>
      <c r="Z43" s="102">
        <v>15</v>
      </c>
      <c r="AA43" s="39">
        <v>0</v>
      </c>
      <c r="AB43" s="39">
        <v>0</v>
      </c>
      <c r="AC43" s="36" t="s">
        <v>620</v>
      </c>
      <c r="AD43" s="36" t="s">
        <v>604</v>
      </c>
      <c r="AE43" s="39">
        <f t="shared" si="25"/>
        <v>0</v>
      </c>
      <c r="AF43" s="39">
        <v>0</v>
      </c>
      <c r="AG43" s="39">
        <v>0</v>
      </c>
      <c r="AH43" s="36" t="s">
        <v>535</v>
      </c>
      <c r="AI43" s="36" t="s">
        <v>108</v>
      </c>
      <c r="AJ43" s="64">
        <f t="shared" si="26"/>
        <v>37.5</v>
      </c>
      <c r="AK43" s="39">
        <v>0</v>
      </c>
      <c r="AL43" s="39">
        <v>25</v>
      </c>
      <c r="AM43" s="39">
        <v>12.5</v>
      </c>
      <c r="AN43" s="39">
        <v>0</v>
      </c>
      <c r="AO43" s="36" t="s">
        <v>628</v>
      </c>
      <c r="AP43" s="36" t="s">
        <v>629</v>
      </c>
      <c r="AQ43" s="39">
        <f t="shared" si="27"/>
        <v>0</v>
      </c>
      <c r="AR43" s="39">
        <v>0</v>
      </c>
      <c r="AS43" s="39">
        <v>0</v>
      </c>
      <c r="AT43" s="36" t="s">
        <v>535</v>
      </c>
      <c r="AU43" s="36" t="s">
        <v>108</v>
      </c>
      <c r="AV43" s="39">
        <f t="shared" si="28"/>
        <v>12.5</v>
      </c>
      <c r="AW43" s="207">
        <v>12.5</v>
      </c>
      <c r="AX43" s="39">
        <v>0</v>
      </c>
      <c r="AY43" s="39">
        <v>0</v>
      </c>
      <c r="AZ43" s="39">
        <v>0</v>
      </c>
      <c r="BA43" s="208" t="s">
        <v>2709</v>
      </c>
      <c r="BB43" s="208" t="s">
        <v>2335</v>
      </c>
      <c r="BC43" s="39">
        <f t="shared" si="29"/>
        <v>0</v>
      </c>
      <c r="BD43" s="39">
        <v>0</v>
      </c>
      <c r="BE43" s="36" t="s">
        <v>535</v>
      </c>
      <c r="BF43" s="36" t="s">
        <v>108</v>
      </c>
      <c r="BG43" s="39">
        <f t="shared" si="30"/>
        <v>0</v>
      </c>
      <c r="BH43" s="102">
        <v>0</v>
      </c>
      <c r="BI43" s="39">
        <v>0</v>
      </c>
      <c r="BJ43" s="39">
        <v>0</v>
      </c>
      <c r="BK43" s="36" t="s">
        <v>1736</v>
      </c>
      <c r="BL43" s="36" t="s">
        <v>647</v>
      </c>
      <c r="BM43" s="39">
        <f t="shared" si="31"/>
        <v>0</v>
      </c>
      <c r="BN43" s="39">
        <v>0</v>
      </c>
      <c r="BO43" s="39">
        <v>0</v>
      </c>
      <c r="BP43" s="39">
        <v>0</v>
      </c>
      <c r="BQ43" s="36" t="s">
        <v>535</v>
      </c>
      <c r="BR43" s="36" t="s">
        <v>108</v>
      </c>
      <c r="BS43" s="39">
        <f t="shared" si="32"/>
        <v>0</v>
      </c>
      <c r="BT43" s="39">
        <v>0</v>
      </c>
      <c r="BU43" s="39">
        <v>0</v>
      </c>
      <c r="BV43" s="36" t="s">
        <v>535</v>
      </c>
      <c r="BW43" s="36" t="s">
        <v>108</v>
      </c>
      <c r="BX43" s="39">
        <f t="shared" si="33"/>
        <v>0</v>
      </c>
      <c r="BY43" s="39">
        <v>0</v>
      </c>
      <c r="BZ43" s="39">
        <v>0</v>
      </c>
      <c r="CA43" s="36" t="s">
        <v>535</v>
      </c>
      <c r="CB43" s="36" t="s">
        <v>108</v>
      </c>
      <c r="CC43" s="39">
        <f t="shared" si="34"/>
        <v>0</v>
      </c>
      <c r="CD43" s="39">
        <v>0</v>
      </c>
      <c r="CE43" s="39">
        <v>0</v>
      </c>
      <c r="CF43" s="39">
        <v>0</v>
      </c>
      <c r="CG43" s="36" t="s">
        <v>535</v>
      </c>
      <c r="CH43" s="36" t="s">
        <v>108</v>
      </c>
      <c r="CI43" s="39">
        <f t="shared" si="35"/>
        <v>0</v>
      </c>
      <c r="CJ43" s="39">
        <v>0</v>
      </c>
      <c r="CK43" s="39">
        <v>0</v>
      </c>
      <c r="CL43" s="39">
        <v>0</v>
      </c>
      <c r="CM43" s="39">
        <v>0</v>
      </c>
      <c r="CN43" s="36" t="s">
        <v>535</v>
      </c>
      <c r="CO43" s="36"/>
      <c r="CP43" s="39">
        <f t="shared" si="36"/>
        <v>0</v>
      </c>
      <c r="CQ43" s="39">
        <v>0</v>
      </c>
      <c r="CR43" s="39">
        <v>0</v>
      </c>
      <c r="CS43" s="39">
        <v>0</v>
      </c>
      <c r="CT43" s="39">
        <v>0</v>
      </c>
      <c r="CU43" s="36" t="s">
        <v>535</v>
      </c>
      <c r="CV43" s="36" t="s">
        <v>108</v>
      </c>
      <c r="CW43" s="39">
        <f t="shared" si="37"/>
        <v>20</v>
      </c>
      <c r="CX43" s="39">
        <v>20</v>
      </c>
      <c r="CY43" s="39">
        <v>0</v>
      </c>
      <c r="CZ43" s="39">
        <v>0</v>
      </c>
      <c r="DA43" s="39">
        <v>0</v>
      </c>
      <c r="DB43" s="39">
        <v>0</v>
      </c>
      <c r="DC43" s="36" t="s">
        <v>1616</v>
      </c>
      <c r="DD43" s="36" t="s">
        <v>811</v>
      </c>
      <c r="DE43" s="39">
        <f t="shared" si="38"/>
        <v>10</v>
      </c>
      <c r="DF43" s="39">
        <v>0</v>
      </c>
      <c r="DG43" s="39">
        <v>10</v>
      </c>
      <c r="DH43" s="39">
        <v>0</v>
      </c>
      <c r="DI43" s="39">
        <v>0</v>
      </c>
      <c r="DJ43" s="39">
        <v>0</v>
      </c>
      <c r="DK43" s="208" t="s">
        <v>2561</v>
      </c>
      <c r="DL43" s="208" t="s">
        <v>2562</v>
      </c>
      <c r="DM43" s="39">
        <f t="shared" si="39"/>
        <v>0</v>
      </c>
      <c r="DN43" s="39">
        <v>0</v>
      </c>
      <c r="DO43" s="39">
        <v>0</v>
      </c>
      <c r="DP43" s="39">
        <v>0</v>
      </c>
      <c r="DQ43" s="39">
        <v>0</v>
      </c>
      <c r="DR43" s="39">
        <v>0</v>
      </c>
      <c r="DS43" s="36" t="s">
        <v>535</v>
      </c>
      <c r="DT43" s="36" t="s">
        <v>108</v>
      </c>
      <c r="DU43" s="64">
        <f t="shared" si="40"/>
        <v>0</v>
      </c>
      <c r="DV43" s="39">
        <v>0</v>
      </c>
      <c r="DW43" s="39">
        <v>0</v>
      </c>
      <c r="DX43" s="39">
        <v>0</v>
      </c>
      <c r="DY43" s="39">
        <v>0</v>
      </c>
      <c r="DZ43" s="208" t="s">
        <v>717</v>
      </c>
      <c r="EA43" s="36" t="s">
        <v>108</v>
      </c>
      <c r="EB43" s="39">
        <v>0</v>
      </c>
      <c r="EC43" s="39">
        <f t="shared" si="20"/>
        <v>0</v>
      </c>
      <c r="ED43" s="39">
        <v>0</v>
      </c>
      <c r="EE43" s="39">
        <v>0</v>
      </c>
      <c r="EF43" s="36" t="s">
        <v>535</v>
      </c>
      <c r="EG43" s="36" t="s">
        <v>1617</v>
      </c>
      <c r="EH43" s="39" t="s">
        <v>108</v>
      </c>
      <c r="EI43" s="39" t="s">
        <v>108</v>
      </c>
      <c r="EJ43" s="39" t="s">
        <v>108</v>
      </c>
      <c r="EK43" s="39" t="s">
        <v>108</v>
      </c>
      <c r="EL43" s="39" t="s">
        <v>108</v>
      </c>
      <c r="EM43" s="39" t="s">
        <v>108</v>
      </c>
      <c r="EN43" s="39" t="s">
        <v>108</v>
      </c>
      <c r="EO43" s="39" t="s">
        <v>108</v>
      </c>
      <c r="EP43" s="39" t="s">
        <v>108</v>
      </c>
      <c r="EQ43" s="39" t="s">
        <v>108</v>
      </c>
      <c r="ER43" s="39" t="s">
        <v>108</v>
      </c>
      <c r="ES43" s="39" t="s">
        <v>108</v>
      </c>
      <c r="ET43" s="39" t="s">
        <v>108</v>
      </c>
      <c r="EU43" s="39" t="s">
        <v>108</v>
      </c>
      <c r="EV43" s="39" t="s">
        <v>108</v>
      </c>
      <c r="EW43" s="39" t="s">
        <v>108</v>
      </c>
      <c r="EX43" s="39" t="s">
        <v>108</v>
      </c>
      <c r="EY43" s="39" t="s">
        <v>108</v>
      </c>
    </row>
    <row r="44" spans="1:155" s="100" customFormat="1">
      <c r="A44" s="263" t="s">
        <v>117</v>
      </c>
      <c r="B44" s="62">
        <v>42.976910000000004</v>
      </c>
      <c r="C44" s="36" t="s">
        <v>68</v>
      </c>
      <c r="D44" s="101" t="s">
        <v>206</v>
      </c>
      <c r="E44" s="63">
        <v>2016</v>
      </c>
      <c r="F44" s="58" t="s">
        <v>52</v>
      </c>
      <c r="G44" s="36"/>
      <c r="H44" s="39">
        <f t="shared" si="21"/>
        <v>100</v>
      </c>
      <c r="I44" s="39">
        <v>100</v>
      </c>
      <c r="J44" s="208" t="s">
        <v>2272</v>
      </c>
      <c r="K44" s="208" t="s">
        <v>2274</v>
      </c>
      <c r="L44" s="39">
        <f t="shared" si="22"/>
        <v>60</v>
      </c>
      <c r="M44" s="39">
        <v>10</v>
      </c>
      <c r="N44" s="39">
        <v>20</v>
      </c>
      <c r="O44" s="207">
        <v>10</v>
      </c>
      <c r="P44" s="39">
        <v>0</v>
      </c>
      <c r="Q44" s="39">
        <v>20</v>
      </c>
      <c r="R44" s="36" t="s">
        <v>2408</v>
      </c>
      <c r="S44" s="36" t="s">
        <v>2273</v>
      </c>
      <c r="T44" s="39">
        <f t="shared" si="23"/>
        <v>25</v>
      </c>
      <c r="U44" s="39">
        <v>25</v>
      </c>
      <c r="V44" s="39">
        <v>0</v>
      </c>
      <c r="W44" s="36" t="s">
        <v>613</v>
      </c>
      <c r="X44" s="36" t="s">
        <v>614</v>
      </c>
      <c r="Y44" s="39">
        <f t="shared" si="24"/>
        <v>0</v>
      </c>
      <c r="Z44" s="39">
        <v>0</v>
      </c>
      <c r="AA44" s="39">
        <v>0</v>
      </c>
      <c r="AB44" s="39">
        <v>0</v>
      </c>
      <c r="AC44" s="36" t="s">
        <v>621</v>
      </c>
      <c r="AD44" s="36" t="s">
        <v>622</v>
      </c>
      <c r="AE44" s="39">
        <f t="shared" si="25"/>
        <v>25</v>
      </c>
      <c r="AF44" s="39">
        <v>0</v>
      </c>
      <c r="AG44" s="39">
        <v>25</v>
      </c>
      <c r="AH44" s="36" t="s">
        <v>2201</v>
      </c>
      <c r="AI44" s="36" t="s">
        <v>2202</v>
      </c>
      <c r="AJ44" s="64">
        <f t="shared" si="26"/>
        <v>50</v>
      </c>
      <c r="AK44" s="39">
        <v>0</v>
      </c>
      <c r="AL44" s="39">
        <v>25</v>
      </c>
      <c r="AM44" s="39">
        <v>25</v>
      </c>
      <c r="AN44" s="39">
        <v>0</v>
      </c>
      <c r="AO44" s="36" t="s">
        <v>630</v>
      </c>
      <c r="AP44" s="36" t="s">
        <v>631</v>
      </c>
      <c r="AQ44" s="39">
        <f t="shared" si="27"/>
        <v>0</v>
      </c>
      <c r="AR44" s="39">
        <v>0</v>
      </c>
      <c r="AS44" s="39">
        <v>0</v>
      </c>
      <c r="AT44" s="36" t="s">
        <v>636</v>
      </c>
      <c r="AU44" s="36" t="s">
        <v>637</v>
      </c>
      <c r="AV44" s="39">
        <f t="shared" si="28"/>
        <v>12.5</v>
      </c>
      <c r="AW44" s="207">
        <v>12.5</v>
      </c>
      <c r="AX44" s="39">
        <v>0</v>
      </c>
      <c r="AY44" s="39">
        <v>0</v>
      </c>
      <c r="AZ44" s="39">
        <v>0</v>
      </c>
      <c r="BA44" s="208" t="s">
        <v>2434</v>
      </c>
      <c r="BB44" s="208" t="s">
        <v>2336</v>
      </c>
      <c r="BC44" s="39">
        <f t="shared" si="29"/>
        <v>50</v>
      </c>
      <c r="BD44" s="39">
        <v>50</v>
      </c>
      <c r="BE44" s="36" t="s">
        <v>642</v>
      </c>
      <c r="BF44" s="36" t="s">
        <v>643</v>
      </c>
      <c r="BG44" s="39">
        <f t="shared" si="30"/>
        <v>0</v>
      </c>
      <c r="BH44" s="39">
        <v>0</v>
      </c>
      <c r="BI44" s="39">
        <v>0</v>
      </c>
      <c r="BJ44" s="39">
        <v>0</v>
      </c>
      <c r="BK44" s="36" t="s">
        <v>535</v>
      </c>
      <c r="BL44" s="36" t="s">
        <v>108</v>
      </c>
      <c r="BM44" s="39">
        <f t="shared" si="31"/>
        <v>0</v>
      </c>
      <c r="BN44" s="39">
        <v>0</v>
      </c>
      <c r="BO44" s="39">
        <v>0</v>
      </c>
      <c r="BP44" s="39">
        <v>0</v>
      </c>
      <c r="BQ44" s="36" t="s">
        <v>535</v>
      </c>
      <c r="BR44" s="36" t="s">
        <v>108</v>
      </c>
      <c r="BS44" s="39">
        <f t="shared" si="32"/>
        <v>0</v>
      </c>
      <c r="BT44" s="39">
        <v>0</v>
      </c>
      <c r="BU44" s="39">
        <v>0</v>
      </c>
      <c r="BV44" s="36" t="s">
        <v>535</v>
      </c>
      <c r="BW44" s="36" t="s">
        <v>108</v>
      </c>
      <c r="BX44" s="39">
        <f t="shared" si="33"/>
        <v>0</v>
      </c>
      <c r="BY44" s="39">
        <v>0</v>
      </c>
      <c r="BZ44" s="39">
        <v>0</v>
      </c>
      <c r="CA44" s="36" t="s">
        <v>535</v>
      </c>
      <c r="CB44" s="36" t="s">
        <v>108</v>
      </c>
      <c r="CC44" s="39">
        <f t="shared" si="34"/>
        <v>0</v>
      </c>
      <c r="CD44" s="39">
        <v>0</v>
      </c>
      <c r="CE44" s="39">
        <v>0</v>
      </c>
      <c r="CF44" s="39">
        <v>0</v>
      </c>
      <c r="CG44" s="36" t="s">
        <v>535</v>
      </c>
      <c r="CH44" s="36" t="s">
        <v>108</v>
      </c>
      <c r="CI44" s="39">
        <f t="shared" si="35"/>
        <v>0</v>
      </c>
      <c r="CJ44" s="39">
        <v>0</v>
      </c>
      <c r="CK44" s="39">
        <v>0</v>
      </c>
      <c r="CL44" s="39">
        <v>0</v>
      </c>
      <c r="CM44" s="39">
        <v>0</v>
      </c>
      <c r="CN44" s="36" t="s">
        <v>535</v>
      </c>
      <c r="CO44" s="36"/>
      <c r="CP44" s="39">
        <f t="shared" si="36"/>
        <v>0</v>
      </c>
      <c r="CQ44" s="39">
        <v>0</v>
      </c>
      <c r="CR44" s="39">
        <v>0</v>
      </c>
      <c r="CS44" s="39">
        <v>0</v>
      </c>
      <c r="CT44" s="39">
        <v>0</v>
      </c>
      <c r="CU44" s="36" t="s">
        <v>535</v>
      </c>
      <c r="CV44" s="36" t="s">
        <v>108</v>
      </c>
      <c r="CW44" s="39">
        <f t="shared" si="37"/>
        <v>20</v>
      </c>
      <c r="CX44" s="39">
        <v>20</v>
      </c>
      <c r="CY44" s="39">
        <v>0</v>
      </c>
      <c r="CZ44" s="39">
        <v>0</v>
      </c>
      <c r="DA44" s="39">
        <v>0</v>
      </c>
      <c r="DB44" s="39">
        <v>0</v>
      </c>
      <c r="DC44" s="36" t="s">
        <v>1620</v>
      </c>
      <c r="DD44" s="36" t="s">
        <v>651</v>
      </c>
      <c r="DE44" s="39">
        <f t="shared" si="38"/>
        <v>10</v>
      </c>
      <c r="DF44" s="39">
        <v>0</v>
      </c>
      <c r="DG44" s="39">
        <v>10</v>
      </c>
      <c r="DH44" s="39">
        <v>0</v>
      </c>
      <c r="DI44" s="39">
        <v>0</v>
      </c>
      <c r="DJ44" s="39">
        <v>0</v>
      </c>
      <c r="DK44" s="208" t="s">
        <v>2563</v>
      </c>
      <c r="DL44" s="208" t="s">
        <v>2564</v>
      </c>
      <c r="DM44" s="39">
        <f t="shared" si="39"/>
        <v>0</v>
      </c>
      <c r="DN44" s="39">
        <v>0</v>
      </c>
      <c r="DO44" s="39">
        <v>0</v>
      </c>
      <c r="DP44" s="39">
        <v>0</v>
      </c>
      <c r="DQ44" s="39">
        <v>0</v>
      </c>
      <c r="DR44" s="39">
        <v>0</v>
      </c>
      <c r="DS44" s="36" t="s">
        <v>552</v>
      </c>
      <c r="DT44" s="36" t="s">
        <v>108</v>
      </c>
      <c r="DU44" s="64">
        <f t="shared" si="40"/>
        <v>0</v>
      </c>
      <c r="DV44" s="39">
        <v>0</v>
      </c>
      <c r="DW44" s="39">
        <v>0</v>
      </c>
      <c r="DX44" s="39">
        <v>0</v>
      </c>
      <c r="DY44" s="39">
        <v>0</v>
      </c>
      <c r="DZ44" s="36" t="s">
        <v>1818</v>
      </c>
      <c r="EA44" s="36" t="s">
        <v>656</v>
      </c>
      <c r="EB44" s="39">
        <v>0</v>
      </c>
      <c r="EC44" s="39">
        <f t="shared" si="20"/>
        <v>0</v>
      </c>
      <c r="ED44" s="39">
        <v>0</v>
      </c>
      <c r="EE44" s="39">
        <v>0</v>
      </c>
      <c r="EF44" s="36" t="s">
        <v>1621</v>
      </c>
      <c r="EG44" s="46" t="s">
        <v>657</v>
      </c>
      <c r="EH44" s="39" t="s">
        <v>108</v>
      </c>
      <c r="EI44" s="39" t="s">
        <v>108</v>
      </c>
      <c r="EJ44" s="39" t="s">
        <v>108</v>
      </c>
      <c r="EK44" s="39" t="s">
        <v>108</v>
      </c>
      <c r="EL44" s="39" t="s">
        <v>108</v>
      </c>
      <c r="EM44" s="39" t="s">
        <v>108</v>
      </c>
      <c r="EN44" s="39" t="s">
        <v>108</v>
      </c>
      <c r="EO44" s="39" t="s">
        <v>108</v>
      </c>
      <c r="EP44" s="39" t="s">
        <v>108</v>
      </c>
      <c r="EQ44" s="39" t="s">
        <v>108</v>
      </c>
      <c r="ER44" s="39" t="s">
        <v>108</v>
      </c>
      <c r="ES44" s="39" t="s">
        <v>108</v>
      </c>
      <c r="ET44" s="39" t="s">
        <v>108</v>
      </c>
      <c r="EU44" s="39" t="s">
        <v>108</v>
      </c>
      <c r="EV44" s="39" t="s">
        <v>108</v>
      </c>
      <c r="EW44" s="39" t="s">
        <v>108</v>
      </c>
      <c r="EX44" s="39" t="s">
        <v>108</v>
      </c>
      <c r="EY44" s="39" t="s">
        <v>108</v>
      </c>
    </row>
    <row r="45" spans="1:155" s="100" customFormat="1">
      <c r="A45" s="263" t="s">
        <v>160</v>
      </c>
      <c r="B45" s="62">
        <v>22.272470000000002</v>
      </c>
      <c r="C45" s="36" t="s">
        <v>66</v>
      </c>
      <c r="D45" s="101" t="s">
        <v>227</v>
      </c>
      <c r="E45" s="66">
        <v>2018</v>
      </c>
      <c r="F45" s="58" t="s">
        <v>52</v>
      </c>
      <c r="G45" s="36"/>
      <c r="H45" s="39">
        <f t="shared" si="21"/>
        <v>100</v>
      </c>
      <c r="I45" s="102">
        <v>100</v>
      </c>
      <c r="J45" s="36" t="s">
        <v>608</v>
      </c>
      <c r="K45" s="36" t="s">
        <v>598</v>
      </c>
      <c r="L45" s="39">
        <f t="shared" si="22"/>
        <v>0</v>
      </c>
      <c r="M45" s="39">
        <v>0</v>
      </c>
      <c r="N45" s="39">
        <v>0</v>
      </c>
      <c r="O45" s="39">
        <v>0</v>
      </c>
      <c r="P45" s="39">
        <v>0</v>
      </c>
      <c r="Q45" s="39">
        <v>0</v>
      </c>
      <c r="R45" s="208" t="s">
        <v>2283</v>
      </c>
      <c r="S45" s="36" t="s">
        <v>612</v>
      </c>
      <c r="T45" s="39">
        <f t="shared" si="23"/>
        <v>0</v>
      </c>
      <c r="U45" s="39">
        <v>0</v>
      </c>
      <c r="V45" s="39">
        <v>0</v>
      </c>
      <c r="W45" s="36" t="s">
        <v>618</v>
      </c>
      <c r="X45" s="36" t="s">
        <v>619</v>
      </c>
      <c r="Y45" s="39">
        <f t="shared" si="24"/>
        <v>0</v>
      </c>
      <c r="Z45" s="39">
        <v>0</v>
      </c>
      <c r="AA45" s="39">
        <v>0</v>
      </c>
      <c r="AB45" s="39">
        <v>0</v>
      </c>
      <c r="AC45" s="36" t="s">
        <v>627</v>
      </c>
      <c r="AD45" s="36" t="s">
        <v>598</v>
      </c>
      <c r="AE45" s="39">
        <f t="shared" si="25"/>
        <v>25</v>
      </c>
      <c r="AF45" s="39">
        <v>0</v>
      </c>
      <c r="AG45" s="39">
        <v>25</v>
      </c>
      <c r="AH45" s="36" t="s">
        <v>2204</v>
      </c>
      <c r="AI45" s="36" t="s">
        <v>2205</v>
      </c>
      <c r="AJ45" s="64">
        <f t="shared" si="26"/>
        <v>50</v>
      </c>
      <c r="AK45" s="39">
        <v>0</v>
      </c>
      <c r="AL45" s="39">
        <v>25</v>
      </c>
      <c r="AM45" s="39">
        <v>25</v>
      </c>
      <c r="AN45" s="39">
        <v>0</v>
      </c>
      <c r="AO45" s="36" t="s">
        <v>634</v>
      </c>
      <c r="AP45" s="36" t="s">
        <v>635</v>
      </c>
      <c r="AQ45" s="39">
        <f t="shared" si="27"/>
        <v>0</v>
      </c>
      <c r="AR45" s="39">
        <v>0</v>
      </c>
      <c r="AS45" s="39">
        <v>0</v>
      </c>
      <c r="AT45" s="36" t="s">
        <v>535</v>
      </c>
      <c r="AU45" s="36" t="s">
        <v>108</v>
      </c>
      <c r="AV45" s="39">
        <f t="shared" si="28"/>
        <v>12.5</v>
      </c>
      <c r="AW45" s="207">
        <v>12.5</v>
      </c>
      <c r="AX45" s="39">
        <v>0</v>
      </c>
      <c r="AY45" s="39">
        <v>0</v>
      </c>
      <c r="AZ45" s="39">
        <v>0</v>
      </c>
      <c r="BA45" s="208" t="s">
        <v>2375</v>
      </c>
      <c r="BB45" s="36" t="s">
        <v>2219</v>
      </c>
      <c r="BC45" s="39">
        <f t="shared" si="29"/>
        <v>0</v>
      </c>
      <c r="BD45" s="39">
        <v>0</v>
      </c>
      <c r="BE45" s="36" t="s">
        <v>1772</v>
      </c>
      <c r="BF45" s="36" t="s">
        <v>2225</v>
      </c>
      <c r="BG45" s="39">
        <f t="shared" si="30"/>
        <v>15</v>
      </c>
      <c r="BH45" s="39">
        <v>15</v>
      </c>
      <c r="BI45" s="39">
        <v>0</v>
      </c>
      <c r="BJ45" s="39">
        <v>0</v>
      </c>
      <c r="BK45" s="36" t="s">
        <v>649</v>
      </c>
      <c r="BL45" s="36" t="s">
        <v>650</v>
      </c>
      <c r="BM45" s="39">
        <f t="shared" si="31"/>
        <v>0</v>
      </c>
      <c r="BN45" s="39">
        <v>0</v>
      </c>
      <c r="BO45" s="39">
        <v>0</v>
      </c>
      <c r="BP45" s="39">
        <v>0</v>
      </c>
      <c r="BQ45" s="36" t="s">
        <v>535</v>
      </c>
      <c r="BR45" s="36" t="s">
        <v>108</v>
      </c>
      <c r="BS45" s="39">
        <f t="shared" si="32"/>
        <v>0</v>
      </c>
      <c r="BT45" s="39">
        <v>0</v>
      </c>
      <c r="BU45" s="39">
        <v>0</v>
      </c>
      <c r="BV45" s="36" t="s">
        <v>535</v>
      </c>
      <c r="BW45" s="36" t="s">
        <v>108</v>
      </c>
      <c r="BX45" s="39">
        <f t="shared" si="33"/>
        <v>0</v>
      </c>
      <c r="BY45" s="39">
        <v>0</v>
      </c>
      <c r="BZ45" s="39">
        <v>0</v>
      </c>
      <c r="CA45" s="36" t="s">
        <v>535</v>
      </c>
      <c r="CB45" s="36" t="s">
        <v>108</v>
      </c>
      <c r="CC45" s="39">
        <f t="shared" si="34"/>
        <v>0</v>
      </c>
      <c r="CD45" s="39">
        <v>0</v>
      </c>
      <c r="CE45" s="39">
        <v>0</v>
      </c>
      <c r="CF45" s="39">
        <v>0</v>
      </c>
      <c r="CG45" s="36" t="s">
        <v>535</v>
      </c>
      <c r="CH45" s="36" t="s">
        <v>108</v>
      </c>
      <c r="CI45" s="39">
        <f t="shared" si="35"/>
        <v>0</v>
      </c>
      <c r="CJ45" s="39">
        <v>0</v>
      </c>
      <c r="CK45" s="39">
        <v>0</v>
      </c>
      <c r="CL45" s="39">
        <v>0</v>
      </c>
      <c r="CM45" s="39">
        <v>0</v>
      </c>
      <c r="CN45" s="36" t="s">
        <v>535</v>
      </c>
      <c r="CO45" s="36" t="s">
        <v>108</v>
      </c>
      <c r="CP45" s="39">
        <f t="shared" si="36"/>
        <v>0</v>
      </c>
      <c r="CQ45" s="39">
        <v>0</v>
      </c>
      <c r="CR45" s="39">
        <v>0</v>
      </c>
      <c r="CS45" s="39">
        <v>0</v>
      </c>
      <c r="CT45" s="39">
        <v>0</v>
      </c>
      <c r="CU45" s="36" t="s">
        <v>535</v>
      </c>
      <c r="CV45" s="36" t="s">
        <v>108</v>
      </c>
      <c r="CW45" s="39">
        <f t="shared" si="37"/>
        <v>0</v>
      </c>
      <c r="CX45" s="39">
        <v>0</v>
      </c>
      <c r="CY45" s="39">
        <v>0</v>
      </c>
      <c r="CZ45" s="39">
        <v>0</v>
      </c>
      <c r="DA45" s="39">
        <v>0</v>
      </c>
      <c r="DB45" s="39">
        <v>0</v>
      </c>
      <c r="DC45" s="36" t="s">
        <v>654</v>
      </c>
      <c r="DD45" s="36" t="s">
        <v>655</v>
      </c>
      <c r="DE45" s="39">
        <f t="shared" si="38"/>
        <v>10</v>
      </c>
      <c r="DF45" s="39">
        <v>0</v>
      </c>
      <c r="DG45" s="39">
        <v>10</v>
      </c>
      <c r="DH45" s="39">
        <v>0</v>
      </c>
      <c r="DI45" s="39">
        <v>0</v>
      </c>
      <c r="DJ45" s="39">
        <v>0</v>
      </c>
      <c r="DK45" s="208" t="s">
        <v>2585</v>
      </c>
      <c r="DL45" s="208" t="s">
        <v>2586</v>
      </c>
      <c r="DM45" s="39">
        <f t="shared" si="39"/>
        <v>0</v>
      </c>
      <c r="DN45" s="39">
        <v>0</v>
      </c>
      <c r="DO45" s="39">
        <v>0</v>
      </c>
      <c r="DP45" s="39">
        <v>0</v>
      </c>
      <c r="DQ45" s="39">
        <v>0</v>
      </c>
      <c r="DR45" s="39">
        <v>0</v>
      </c>
      <c r="DS45" s="36" t="s">
        <v>535</v>
      </c>
      <c r="DT45" s="36" t="s">
        <v>108</v>
      </c>
      <c r="DU45" s="64">
        <f t="shared" si="40"/>
        <v>0</v>
      </c>
      <c r="DV45" s="39">
        <v>0</v>
      </c>
      <c r="DW45" s="39">
        <v>0</v>
      </c>
      <c r="DX45" s="39">
        <v>0</v>
      </c>
      <c r="DY45" s="39">
        <v>0</v>
      </c>
      <c r="DZ45" s="36" t="s">
        <v>535</v>
      </c>
      <c r="EA45" s="36" t="s">
        <v>108</v>
      </c>
      <c r="EB45" s="39">
        <v>0</v>
      </c>
      <c r="EC45" s="39">
        <f t="shared" si="20"/>
        <v>0</v>
      </c>
      <c r="ED45" s="39">
        <v>0</v>
      </c>
      <c r="EE45" s="39">
        <v>0</v>
      </c>
      <c r="EF45" s="36" t="s">
        <v>535</v>
      </c>
      <c r="EG45" s="46" t="s">
        <v>108</v>
      </c>
      <c r="EH45" s="39" t="s">
        <v>108</v>
      </c>
      <c r="EI45" s="39" t="s">
        <v>108</v>
      </c>
      <c r="EJ45" s="39" t="s">
        <v>108</v>
      </c>
      <c r="EK45" s="39" t="s">
        <v>108</v>
      </c>
      <c r="EL45" s="39" t="s">
        <v>108</v>
      </c>
      <c r="EM45" s="39" t="s">
        <v>108</v>
      </c>
      <c r="EN45" s="39" t="s">
        <v>108</v>
      </c>
      <c r="EO45" s="39" t="s">
        <v>108</v>
      </c>
      <c r="EP45" s="39" t="s">
        <v>108</v>
      </c>
      <c r="EQ45" s="39" t="s">
        <v>108</v>
      </c>
      <c r="ER45" s="39" t="s">
        <v>108</v>
      </c>
      <c r="ES45" s="39" t="s">
        <v>108</v>
      </c>
      <c r="ET45" s="39" t="s">
        <v>108</v>
      </c>
      <c r="EU45" s="39" t="s">
        <v>108</v>
      </c>
      <c r="EV45" s="39" t="s">
        <v>108</v>
      </c>
      <c r="EW45" s="39" t="s">
        <v>108</v>
      </c>
      <c r="EX45" s="39" t="s">
        <v>108</v>
      </c>
      <c r="EY45" s="39" t="s">
        <v>108</v>
      </c>
    </row>
    <row r="46" spans="1:155" s="100" customFormat="1">
      <c r="A46" s="263" t="s">
        <v>176</v>
      </c>
      <c r="B46" s="62">
        <v>21.49945</v>
      </c>
      <c r="C46" s="36" t="s">
        <v>69</v>
      </c>
      <c r="D46" s="101" t="s">
        <v>213</v>
      </c>
      <c r="E46" s="39">
        <v>2020</v>
      </c>
      <c r="F46" s="58" t="s">
        <v>52</v>
      </c>
      <c r="G46" s="36"/>
      <c r="H46" s="39">
        <f t="shared" si="21"/>
        <v>100</v>
      </c>
      <c r="I46" s="39">
        <v>100</v>
      </c>
      <c r="J46" s="36" t="s">
        <v>1371</v>
      </c>
      <c r="K46" s="36" t="s">
        <v>1372</v>
      </c>
      <c r="L46" s="39">
        <f t="shared" si="22"/>
        <v>10</v>
      </c>
      <c r="M46" s="102">
        <v>10</v>
      </c>
      <c r="N46" s="39">
        <v>0</v>
      </c>
      <c r="O46" s="39">
        <v>0</v>
      </c>
      <c r="P46" s="39">
        <v>0</v>
      </c>
      <c r="Q46" s="39">
        <v>0</v>
      </c>
      <c r="R46" s="36" t="s">
        <v>2292</v>
      </c>
      <c r="S46" s="36" t="s">
        <v>1377</v>
      </c>
      <c r="T46" s="39">
        <f t="shared" si="23"/>
        <v>0</v>
      </c>
      <c r="U46" s="39">
        <v>0</v>
      </c>
      <c r="V46" s="39">
        <v>0</v>
      </c>
      <c r="W46" s="36" t="s">
        <v>1583</v>
      </c>
      <c r="X46" s="36" t="s">
        <v>1380</v>
      </c>
      <c r="Y46" s="39">
        <f t="shared" si="24"/>
        <v>15</v>
      </c>
      <c r="Z46" s="207">
        <v>15</v>
      </c>
      <c r="AA46" s="39">
        <v>0</v>
      </c>
      <c r="AB46" s="39">
        <v>0</v>
      </c>
      <c r="AC46" s="208" t="s">
        <v>2312</v>
      </c>
      <c r="AD46" s="36" t="s">
        <v>1382</v>
      </c>
      <c r="AE46" s="39">
        <f t="shared" si="25"/>
        <v>0</v>
      </c>
      <c r="AF46" s="39">
        <v>0</v>
      </c>
      <c r="AG46" s="39">
        <v>0</v>
      </c>
      <c r="AH46" s="36" t="s">
        <v>740</v>
      </c>
      <c r="AI46" s="36" t="s">
        <v>108</v>
      </c>
      <c r="AJ46" s="64">
        <f t="shared" si="26"/>
        <v>0</v>
      </c>
      <c r="AK46" s="39">
        <v>0</v>
      </c>
      <c r="AL46" s="39">
        <v>0</v>
      </c>
      <c r="AM46" s="39">
        <v>0</v>
      </c>
      <c r="AN46" s="39">
        <v>0</v>
      </c>
      <c r="AO46" s="36" t="s">
        <v>1390</v>
      </c>
      <c r="AP46" s="36" t="s">
        <v>1391</v>
      </c>
      <c r="AQ46" s="39">
        <f t="shared" si="27"/>
        <v>0</v>
      </c>
      <c r="AR46" s="39">
        <v>0</v>
      </c>
      <c r="AS46" s="39">
        <v>0</v>
      </c>
      <c r="AT46" s="36" t="s">
        <v>1395</v>
      </c>
      <c r="AU46" s="36" t="s">
        <v>1396</v>
      </c>
      <c r="AV46" s="39">
        <f t="shared" si="28"/>
        <v>0</v>
      </c>
      <c r="AW46" s="39">
        <v>0</v>
      </c>
      <c r="AX46" s="39">
        <v>0</v>
      </c>
      <c r="AY46" s="39">
        <v>0</v>
      </c>
      <c r="AZ46" s="39">
        <v>0</v>
      </c>
      <c r="BA46" s="208" t="s">
        <v>2689</v>
      </c>
      <c r="BB46" s="208" t="s">
        <v>2690</v>
      </c>
      <c r="BC46" s="39">
        <f t="shared" si="29"/>
        <v>50</v>
      </c>
      <c r="BD46" s="39">
        <v>50</v>
      </c>
      <c r="BE46" s="36" t="s">
        <v>1402</v>
      </c>
      <c r="BF46" s="36" t="s">
        <v>1403</v>
      </c>
      <c r="BG46" s="39">
        <f t="shared" si="30"/>
        <v>0</v>
      </c>
      <c r="BH46" s="39">
        <v>0</v>
      </c>
      <c r="BI46" s="39">
        <v>0</v>
      </c>
      <c r="BJ46" s="39">
        <v>0</v>
      </c>
      <c r="BK46" s="36" t="s">
        <v>727</v>
      </c>
      <c r="BL46" s="36" t="s">
        <v>108</v>
      </c>
      <c r="BM46" s="39">
        <f t="shared" si="31"/>
        <v>0</v>
      </c>
      <c r="BN46" s="39">
        <v>0</v>
      </c>
      <c r="BO46" s="39">
        <v>0</v>
      </c>
      <c r="BP46" s="39">
        <v>0</v>
      </c>
      <c r="BQ46" s="36" t="s">
        <v>727</v>
      </c>
      <c r="BR46" s="36" t="s">
        <v>108</v>
      </c>
      <c r="BS46" s="39">
        <f t="shared" si="32"/>
        <v>0</v>
      </c>
      <c r="BT46" s="39">
        <v>0</v>
      </c>
      <c r="BU46" s="39">
        <v>0</v>
      </c>
      <c r="BV46" s="36" t="s">
        <v>740</v>
      </c>
      <c r="BW46" s="36" t="s">
        <v>108</v>
      </c>
      <c r="BX46" s="39">
        <f t="shared" si="33"/>
        <v>0</v>
      </c>
      <c r="BY46" s="39">
        <v>0</v>
      </c>
      <c r="BZ46" s="39">
        <v>0</v>
      </c>
      <c r="CA46" s="36" t="s">
        <v>740</v>
      </c>
      <c r="CB46" s="36" t="s">
        <v>108</v>
      </c>
      <c r="CC46" s="39">
        <f t="shared" si="34"/>
        <v>0</v>
      </c>
      <c r="CD46" s="39">
        <v>0</v>
      </c>
      <c r="CE46" s="39">
        <v>0</v>
      </c>
      <c r="CF46" s="39">
        <v>0</v>
      </c>
      <c r="CG46" s="36" t="s">
        <v>727</v>
      </c>
      <c r="CH46" s="208" t="s">
        <v>108</v>
      </c>
      <c r="CI46" s="39">
        <f t="shared" si="35"/>
        <v>0</v>
      </c>
      <c r="CJ46" s="39">
        <v>0</v>
      </c>
      <c r="CK46" s="39">
        <v>0</v>
      </c>
      <c r="CL46" s="39">
        <v>0</v>
      </c>
      <c r="CM46" s="39">
        <v>0</v>
      </c>
      <c r="CN46" s="36" t="s">
        <v>717</v>
      </c>
      <c r="CO46" s="36" t="s">
        <v>108</v>
      </c>
      <c r="CP46" s="39">
        <f t="shared" si="36"/>
        <v>0</v>
      </c>
      <c r="CQ46" s="39">
        <v>0</v>
      </c>
      <c r="CR46" s="39">
        <v>0</v>
      </c>
      <c r="CS46" s="39">
        <v>0</v>
      </c>
      <c r="CT46" s="39">
        <v>0</v>
      </c>
      <c r="CU46" s="36" t="s">
        <v>717</v>
      </c>
      <c r="CV46" s="36" t="s">
        <v>108</v>
      </c>
      <c r="CW46" s="39">
        <f t="shared" si="37"/>
        <v>0</v>
      </c>
      <c r="CX46" s="39">
        <v>0</v>
      </c>
      <c r="CY46" s="39">
        <v>0</v>
      </c>
      <c r="CZ46" s="39">
        <v>0</v>
      </c>
      <c r="DA46" s="39">
        <v>0</v>
      </c>
      <c r="DB46" s="39">
        <v>0</v>
      </c>
      <c r="DC46" s="36" t="s">
        <v>1630</v>
      </c>
      <c r="DD46" s="36" t="s">
        <v>1417</v>
      </c>
      <c r="DE46" s="39">
        <f t="shared" si="38"/>
        <v>10</v>
      </c>
      <c r="DF46" s="39">
        <v>0</v>
      </c>
      <c r="DG46" s="39">
        <v>0</v>
      </c>
      <c r="DH46" s="39">
        <v>0</v>
      </c>
      <c r="DI46" s="39">
        <v>10</v>
      </c>
      <c r="DJ46" s="39">
        <v>0</v>
      </c>
      <c r="DK46" s="36" t="s">
        <v>1788</v>
      </c>
      <c r="DL46" s="208" t="s">
        <v>2573</v>
      </c>
      <c r="DM46" s="39">
        <f t="shared" si="39"/>
        <v>0</v>
      </c>
      <c r="DN46" s="39">
        <v>0</v>
      </c>
      <c r="DO46" s="39">
        <v>0</v>
      </c>
      <c r="DP46" s="39">
        <v>0</v>
      </c>
      <c r="DQ46" s="39">
        <v>0</v>
      </c>
      <c r="DR46" s="39">
        <v>0</v>
      </c>
      <c r="DS46" s="208" t="s">
        <v>2628</v>
      </c>
      <c r="DT46" s="36" t="s">
        <v>1422</v>
      </c>
      <c r="DU46" s="39">
        <f t="shared" si="40"/>
        <v>25</v>
      </c>
      <c r="DV46" s="39">
        <v>25</v>
      </c>
      <c r="DW46" s="39">
        <v>0</v>
      </c>
      <c r="DX46" s="39">
        <v>0</v>
      </c>
      <c r="DY46" s="39">
        <v>0</v>
      </c>
      <c r="DZ46" s="36" t="s">
        <v>2664</v>
      </c>
      <c r="EA46" s="36" t="s">
        <v>1425</v>
      </c>
      <c r="EB46" s="75">
        <v>0</v>
      </c>
      <c r="EC46" s="64">
        <f t="shared" si="20"/>
        <v>0</v>
      </c>
      <c r="ED46" s="39">
        <v>0</v>
      </c>
      <c r="EE46" s="39">
        <v>0</v>
      </c>
      <c r="EF46" s="36" t="s">
        <v>535</v>
      </c>
      <c r="EG46" s="36" t="s">
        <v>108</v>
      </c>
      <c r="EH46" s="39" t="s">
        <v>108</v>
      </c>
      <c r="EI46" s="39" t="s">
        <v>108</v>
      </c>
      <c r="EJ46" s="39" t="s">
        <v>108</v>
      </c>
      <c r="EK46" s="39" t="s">
        <v>108</v>
      </c>
      <c r="EL46" s="39" t="s">
        <v>108</v>
      </c>
      <c r="EM46" s="39" t="s">
        <v>108</v>
      </c>
      <c r="EN46" s="39" t="s">
        <v>108</v>
      </c>
      <c r="EO46" s="39" t="s">
        <v>108</v>
      </c>
      <c r="EP46" s="39" t="s">
        <v>108</v>
      </c>
      <c r="EQ46" s="39" t="s">
        <v>108</v>
      </c>
      <c r="ER46" s="39" t="s">
        <v>108</v>
      </c>
      <c r="ES46" s="39" t="s">
        <v>108</v>
      </c>
      <c r="ET46" s="39" t="s">
        <v>108</v>
      </c>
      <c r="EU46" s="39" t="s">
        <v>108</v>
      </c>
      <c r="EV46" s="39" t="s">
        <v>108</v>
      </c>
      <c r="EW46" s="39" t="s">
        <v>108</v>
      </c>
      <c r="EX46" s="39" t="s">
        <v>108</v>
      </c>
      <c r="EY46" s="39" t="s">
        <v>108</v>
      </c>
    </row>
    <row r="47" spans="1:155" s="100" customFormat="1">
      <c r="A47" s="263" t="s">
        <v>156</v>
      </c>
      <c r="B47" s="62">
        <v>19.340310000000002</v>
      </c>
      <c r="C47" s="36" t="s">
        <v>68</v>
      </c>
      <c r="D47" s="101" t="s">
        <v>216</v>
      </c>
      <c r="E47" s="66">
        <v>2018</v>
      </c>
      <c r="F47" s="58" t="s">
        <v>52</v>
      </c>
      <c r="G47" s="36"/>
      <c r="H47" s="39">
        <f t="shared" si="21"/>
        <v>100</v>
      </c>
      <c r="I47" s="39">
        <v>100</v>
      </c>
      <c r="J47" s="36" t="s">
        <v>605</v>
      </c>
      <c r="K47" s="36" t="s">
        <v>596</v>
      </c>
      <c r="L47" s="39">
        <f t="shared" si="22"/>
        <v>60</v>
      </c>
      <c r="M47" s="39">
        <v>10</v>
      </c>
      <c r="N47" s="39">
        <v>20</v>
      </c>
      <c r="O47" s="39">
        <v>0</v>
      </c>
      <c r="P47" s="102">
        <v>10</v>
      </c>
      <c r="Q47" s="39">
        <v>20</v>
      </c>
      <c r="R47" s="277" t="s">
        <v>2409</v>
      </c>
      <c r="S47" s="36" t="s">
        <v>610</v>
      </c>
      <c r="T47" s="39">
        <f t="shared" si="23"/>
        <v>25</v>
      </c>
      <c r="U47" s="39">
        <v>25</v>
      </c>
      <c r="V47" s="39">
        <v>0</v>
      </c>
      <c r="W47" s="36" t="s">
        <v>615</v>
      </c>
      <c r="X47" s="36" t="s">
        <v>616</v>
      </c>
      <c r="Y47" s="39">
        <f t="shared" si="24"/>
        <v>30</v>
      </c>
      <c r="Z47" s="39">
        <v>30</v>
      </c>
      <c r="AA47" s="39">
        <v>0</v>
      </c>
      <c r="AB47" s="39">
        <v>0</v>
      </c>
      <c r="AC47" s="36" t="s">
        <v>623</v>
      </c>
      <c r="AD47" s="36" t="s">
        <v>624</v>
      </c>
      <c r="AE47" s="39">
        <f t="shared" si="25"/>
        <v>0</v>
      </c>
      <c r="AF47" s="39">
        <v>0</v>
      </c>
      <c r="AG47" s="39">
        <v>0</v>
      </c>
      <c r="AH47" s="36" t="s">
        <v>535</v>
      </c>
      <c r="AI47" s="36" t="s">
        <v>108</v>
      </c>
      <c r="AJ47" s="64">
        <f t="shared" si="26"/>
        <v>0</v>
      </c>
      <c r="AK47" s="39">
        <v>0</v>
      </c>
      <c r="AL47" s="39">
        <v>0</v>
      </c>
      <c r="AM47" s="39">
        <v>0</v>
      </c>
      <c r="AN47" s="39">
        <v>0</v>
      </c>
      <c r="AO47" s="36" t="s">
        <v>535</v>
      </c>
      <c r="AP47" s="36" t="s">
        <v>108</v>
      </c>
      <c r="AQ47" s="39">
        <f t="shared" si="27"/>
        <v>0</v>
      </c>
      <c r="AR47" s="39">
        <v>0</v>
      </c>
      <c r="AS47" s="39">
        <v>0</v>
      </c>
      <c r="AT47" s="36" t="s">
        <v>638</v>
      </c>
      <c r="AU47" s="36" t="s">
        <v>639</v>
      </c>
      <c r="AV47" s="39">
        <f t="shared" si="28"/>
        <v>0</v>
      </c>
      <c r="AW47" s="39">
        <v>0</v>
      </c>
      <c r="AX47" s="39">
        <v>0</v>
      </c>
      <c r="AY47" s="39">
        <v>0</v>
      </c>
      <c r="AZ47" s="39">
        <v>0</v>
      </c>
      <c r="BA47" s="229" t="s">
        <v>535</v>
      </c>
      <c r="BB47" s="208" t="s">
        <v>2688</v>
      </c>
      <c r="BC47" s="39">
        <f t="shared" si="29"/>
        <v>50</v>
      </c>
      <c r="BD47" s="39">
        <v>50</v>
      </c>
      <c r="BE47" s="36" t="s">
        <v>644</v>
      </c>
      <c r="BF47" s="36" t="s">
        <v>596</v>
      </c>
      <c r="BG47" s="39">
        <f t="shared" si="30"/>
        <v>15</v>
      </c>
      <c r="BH47" s="102">
        <v>15</v>
      </c>
      <c r="BI47" s="39">
        <v>0</v>
      </c>
      <c r="BJ47" s="39">
        <v>0</v>
      </c>
      <c r="BK47" s="36" t="s">
        <v>1739</v>
      </c>
      <c r="BL47" s="36" t="s">
        <v>596</v>
      </c>
      <c r="BM47" s="39">
        <f t="shared" si="31"/>
        <v>0</v>
      </c>
      <c r="BN47" s="39">
        <v>0</v>
      </c>
      <c r="BO47" s="39">
        <v>0</v>
      </c>
      <c r="BP47" s="39">
        <v>0</v>
      </c>
      <c r="BQ47" s="36" t="s">
        <v>535</v>
      </c>
      <c r="BR47" s="36" t="s">
        <v>108</v>
      </c>
      <c r="BS47" s="39">
        <f t="shared" si="32"/>
        <v>0</v>
      </c>
      <c r="BT47" s="39">
        <v>0</v>
      </c>
      <c r="BU47" s="39">
        <v>0</v>
      </c>
      <c r="BV47" s="36" t="s">
        <v>535</v>
      </c>
      <c r="BW47" s="36" t="s">
        <v>108</v>
      </c>
      <c r="BX47" s="39">
        <f t="shared" si="33"/>
        <v>0</v>
      </c>
      <c r="BY47" s="39">
        <v>0</v>
      </c>
      <c r="BZ47" s="39">
        <v>0</v>
      </c>
      <c r="CA47" s="36" t="s">
        <v>535</v>
      </c>
      <c r="CB47" s="36" t="s">
        <v>108</v>
      </c>
      <c r="CC47" s="39">
        <f t="shared" si="34"/>
        <v>0</v>
      </c>
      <c r="CD47" s="39">
        <v>0</v>
      </c>
      <c r="CE47" s="39">
        <v>0</v>
      </c>
      <c r="CF47" s="39">
        <v>0</v>
      </c>
      <c r="CG47" s="36" t="s">
        <v>535</v>
      </c>
      <c r="CH47" s="36" t="s">
        <v>108</v>
      </c>
      <c r="CI47" s="39">
        <f t="shared" si="35"/>
        <v>0</v>
      </c>
      <c r="CJ47" s="39">
        <v>0</v>
      </c>
      <c r="CK47" s="39">
        <v>0</v>
      </c>
      <c r="CL47" s="39">
        <v>0</v>
      </c>
      <c r="CM47" s="39">
        <v>0</v>
      </c>
      <c r="CN47" s="36" t="s">
        <v>535</v>
      </c>
      <c r="CO47" s="36"/>
      <c r="CP47" s="39">
        <f t="shared" si="36"/>
        <v>0</v>
      </c>
      <c r="CQ47" s="39">
        <v>0</v>
      </c>
      <c r="CR47" s="39">
        <v>0</v>
      </c>
      <c r="CS47" s="39">
        <v>0</v>
      </c>
      <c r="CT47" s="39">
        <v>0</v>
      </c>
      <c r="CU47" s="36" t="s">
        <v>535</v>
      </c>
      <c r="CV47" s="36" t="s">
        <v>108</v>
      </c>
      <c r="CW47" s="39">
        <f t="shared" si="37"/>
        <v>20</v>
      </c>
      <c r="CX47" s="39">
        <v>20</v>
      </c>
      <c r="CY47" s="39">
        <v>0</v>
      </c>
      <c r="CZ47" s="39">
        <v>0</v>
      </c>
      <c r="DA47" s="39">
        <v>0</v>
      </c>
      <c r="DB47" s="39">
        <v>0</v>
      </c>
      <c r="DC47" s="36" t="s">
        <v>1618</v>
      </c>
      <c r="DD47" s="36" t="s">
        <v>652</v>
      </c>
      <c r="DE47" s="39">
        <f t="shared" si="38"/>
        <v>10</v>
      </c>
      <c r="DF47" s="39">
        <v>0</v>
      </c>
      <c r="DG47" s="39">
        <v>10</v>
      </c>
      <c r="DH47" s="39">
        <v>0</v>
      </c>
      <c r="DI47" s="39">
        <v>0</v>
      </c>
      <c r="DJ47" s="39">
        <v>0</v>
      </c>
      <c r="DK47" s="36" t="s">
        <v>1790</v>
      </c>
      <c r="DL47" s="208" t="s">
        <v>2575</v>
      </c>
      <c r="DM47" s="39">
        <f t="shared" si="39"/>
        <v>0</v>
      </c>
      <c r="DN47" s="39">
        <v>0</v>
      </c>
      <c r="DO47" s="39">
        <v>0</v>
      </c>
      <c r="DP47" s="39">
        <v>0</v>
      </c>
      <c r="DQ47" s="39">
        <v>0</v>
      </c>
      <c r="DR47" s="39">
        <v>0</v>
      </c>
      <c r="DS47" s="36" t="s">
        <v>535</v>
      </c>
      <c r="DT47" s="36" t="s">
        <v>108</v>
      </c>
      <c r="DU47" s="64">
        <f t="shared" si="40"/>
        <v>0</v>
      </c>
      <c r="DV47" s="39">
        <v>0</v>
      </c>
      <c r="DW47" s="39">
        <v>0</v>
      </c>
      <c r="DX47" s="39">
        <v>0</v>
      </c>
      <c r="DY47" s="39">
        <v>0</v>
      </c>
      <c r="DZ47" s="36" t="s">
        <v>1819</v>
      </c>
      <c r="EA47" s="36" t="s">
        <v>639</v>
      </c>
      <c r="EB47" s="39">
        <v>0</v>
      </c>
      <c r="EC47" s="39">
        <f t="shared" si="20"/>
        <v>25</v>
      </c>
      <c r="ED47" s="39">
        <v>25</v>
      </c>
      <c r="EE47" s="39">
        <v>0</v>
      </c>
      <c r="EF47" s="36" t="s">
        <v>1619</v>
      </c>
      <c r="EG47" s="46" t="s">
        <v>624</v>
      </c>
      <c r="EH47" s="39" t="s">
        <v>108</v>
      </c>
      <c r="EI47" s="39" t="s">
        <v>108</v>
      </c>
      <c r="EJ47" s="39" t="s">
        <v>108</v>
      </c>
      <c r="EK47" s="39" t="s">
        <v>108</v>
      </c>
      <c r="EL47" s="39" t="s">
        <v>108</v>
      </c>
      <c r="EM47" s="39" t="s">
        <v>108</v>
      </c>
      <c r="EN47" s="39" t="s">
        <v>108</v>
      </c>
      <c r="EO47" s="39" t="s">
        <v>108</v>
      </c>
      <c r="EP47" s="39" t="s">
        <v>108</v>
      </c>
      <c r="EQ47" s="39" t="s">
        <v>108</v>
      </c>
      <c r="ER47" s="39" t="s">
        <v>108</v>
      </c>
      <c r="ES47" s="39" t="s">
        <v>108</v>
      </c>
      <c r="ET47" s="39" t="s">
        <v>108</v>
      </c>
      <c r="EU47" s="39" t="s">
        <v>108</v>
      </c>
      <c r="EV47" s="39" t="s">
        <v>108</v>
      </c>
      <c r="EW47" s="39" t="s">
        <v>108</v>
      </c>
      <c r="EX47" s="39" t="s">
        <v>108</v>
      </c>
      <c r="EY47" s="39" t="s">
        <v>108</v>
      </c>
    </row>
    <row r="48" spans="1:155" s="100" customFormat="1">
      <c r="A48" s="263" t="s">
        <v>151</v>
      </c>
      <c r="B48" s="62">
        <v>28.326310000000003</v>
      </c>
      <c r="C48" s="36" t="s">
        <v>66</v>
      </c>
      <c r="D48" s="101" t="s">
        <v>197</v>
      </c>
      <c r="E48" s="66">
        <v>2018</v>
      </c>
      <c r="F48" s="58" t="s">
        <v>52</v>
      </c>
      <c r="G48" s="46"/>
      <c r="H48" s="39">
        <f t="shared" si="21"/>
        <v>100</v>
      </c>
      <c r="I48" s="39">
        <v>100</v>
      </c>
      <c r="J48" s="46" t="s">
        <v>1079</v>
      </c>
      <c r="K48" s="46" t="s">
        <v>1074</v>
      </c>
      <c r="L48" s="39">
        <f t="shared" si="22"/>
        <v>50</v>
      </c>
      <c r="M48" s="39">
        <v>10</v>
      </c>
      <c r="N48" s="39">
        <v>20</v>
      </c>
      <c r="O48" s="39">
        <v>0</v>
      </c>
      <c r="P48" s="39">
        <v>0</v>
      </c>
      <c r="Q48" s="39">
        <v>20</v>
      </c>
      <c r="R48" s="46" t="s">
        <v>1686</v>
      </c>
      <c r="S48" s="281" t="s">
        <v>2770</v>
      </c>
      <c r="T48" s="39">
        <f t="shared" si="23"/>
        <v>25</v>
      </c>
      <c r="U48" s="39">
        <v>0</v>
      </c>
      <c r="V48" s="39">
        <v>25</v>
      </c>
      <c r="W48" s="46" t="s">
        <v>1582</v>
      </c>
      <c r="X48" s="46" t="s">
        <v>1086</v>
      </c>
      <c r="Y48" s="39">
        <f t="shared" si="24"/>
        <v>0</v>
      </c>
      <c r="Z48" s="39">
        <v>0</v>
      </c>
      <c r="AA48" s="39">
        <v>0</v>
      </c>
      <c r="AB48" s="39">
        <v>0</v>
      </c>
      <c r="AC48" s="46" t="s">
        <v>1091</v>
      </c>
      <c r="AD48" s="46" t="s">
        <v>1092</v>
      </c>
      <c r="AE48" s="39">
        <f t="shared" si="25"/>
        <v>25</v>
      </c>
      <c r="AF48" s="39">
        <v>0</v>
      </c>
      <c r="AG48" s="39">
        <v>25</v>
      </c>
      <c r="AH48" s="46" t="s">
        <v>1095</v>
      </c>
      <c r="AI48" s="46" t="s">
        <v>1074</v>
      </c>
      <c r="AJ48" s="64">
        <f t="shared" si="26"/>
        <v>50</v>
      </c>
      <c r="AK48" s="39">
        <v>0</v>
      </c>
      <c r="AL48" s="39">
        <v>25</v>
      </c>
      <c r="AM48" s="39">
        <v>25</v>
      </c>
      <c r="AN48" s="39">
        <v>0</v>
      </c>
      <c r="AO48" s="46" t="s">
        <v>1705</v>
      </c>
      <c r="AP48" s="46" t="s">
        <v>1096</v>
      </c>
      <c r="AQ48" s="39">
        <f t="shared" si="27"/>
        <v>0</v>
      </c>
      <c r="AR48" s="39">
        <v>0</v>
      </c>
      <c r="AS48" s="39">
        <v>0</v>
      </c>
      <c r="AT48" s="46" t="s">
        <v>1012</v>
      </c>
      <c r="AU48" s="46" t="s">
        <v>108</v>
      </c>
      <c r="AV48" s="39">
        <f t="shared" si="28"/>
        <v>12.5</v>
      </c>
      <c r="AW48" s="201">
        <v>12.5</v>
      </c>
      <c r="AX48" s="39">
        <v>0</v>
      </c>
      <c r="AY48" s="39">
        <v>0</v>
      </c>
      <c r="AZ48" s="39">
        <v>0</v>
      </c>
      <c r="BA48" s="209" t="s">
        <v>2703</v>
      </c>
      <c r="BB48" s="209" t="s">
        <v>2684</v>
      </c>
      <c r="BC48" s="39">
        <f t="shared" si="29"/>
        <v>0</v>
      </c>
      <c r="BD48" s="39">
        <v>0</v>
      </c>
      <c r="BE48" s="46" t="s">
        <v>535</v>
      </c>
      <c r="BF48" s="46" t="s">
        <v>108</v>
      </c>
      <c r="BG48" s="39">
        <f t="shared" si="30"/>
        <v>0</v>
      </c>
      <c r="BH48" s="39">
        <v>0</v>
      </c>
      <c r="BI48" s="39">
        <v>0</v>
      </c>
      <c r="BJ48" s="39">
        <v>0</v>
      </c>
      <c r="BK48" s="46" t="s">
        <v>1101</v>
      </c>
      <c r="BL48" s="46" t="s">
        <v>1102</v>
      </c>
      <c r="BM48" s="39">
        <f t="shared" si="31"/>
        <v>0</v>
      </c>
      <c r="BN48" s="39">
        <v>0</v>
      </c>
      <c r="BO48" s="39">
        <v>0</v>
      </c>
      <c r="BP48" s="39">
        <v>0</v>
      </c>
      <c r="BQ48" s="46" t="s">
        <v>727</v>
      </c>
      <c r="BR48" s="46" t="s">
        <v>108</v>
      </c>
      <c r="BS48" s="39">
        <f t="shared" si="32"/>
        <v>75</v>
      </c>
      <c r="BT48" s="39">
        <v>50</v>
      </c>
      <c r="BU48" s="39">
        <v>25</v>
      </c>
      <c r="BV48" s="46" t="s">
        <v>1105</v>
      </c>
      <c r="BW48" s="46" t="s">
        <v>1106</v>
      </c>
      <c r="BX48" s="39">
        <f t="shared" si="33"/>
        <v>0</v>
      </c>
      <c r="BY48" s="39">
        <v>0</v>
      </c>
      <c r="BZ48" s="39">
        <v>0</v>
      </c>
      <c r="CA48" s="46" t="s">
        <v>740</v>
      </c>
      <c r="CB48" s="46" t="s">
        <v>108</v>
      </c>
      <c r="CC48" s="39">
        <f t="shared" si="34"/>
        <v>30</v>
      </c>
      <c r="CD48" s="39">
        <v>15</v>
      </c>
      <c r="CE48" s="39">
        <v>15</v>
      </c>
      <c r="CF48" s="39">
        <v>0</v>
      </c>
      <c r="CG48" s="46" t="s">
        <v>1109</v>
      </c>
      <c r="CH48" s="46" t="s">
        <v>1106</v>
      </c>
      <c r="CI48" s="39">
        <f t="shared" si="35"/>
        <v>12.5</v>
      </c>
      <c r="CJ48" s="207">
        <v>12.5</v>
      </c>
      <c r="CK48" s="39">
        <v>0</v>
      </c>
      <c r="CL48" s="39">
        <v>0</v>
      </c>
      <c r="CM48" s="39">
        <v>0</v>
      </c>
      <c r="CN48" s="209" t="s">
        <v>2466</v>
      </c>
      <c r="CO48" s="209" t="s">
        <v>2364</v>
      </c>
      <c r="CP48" s="39">
        <f t="shared" si="36"/>
        <v>0</v>
      </c>
      <c r="CQ48" s="39">
        <v>0</v>
      </c>
      <c r="CR48" s="39">
        <v>0</v>
      </c>
      <c r="CS48" s="39">
        <v>0</v>
      </c>
      <c r="CT48" s="39">
        <v>0</v>
      </c>
      <c r="CU48" s="46" t="s">
        <v>535</v>
      </c>
      <c r="CV48" s="46" t="s">
        <v>108</v>
      </c>
      <c r="CW48" s="39">
        <f t="shared" si="37"/>
        <v>10</v>
      </c>
      <c r="CX48" s="39">
        <v>10</v>
      </c>
      <c r="CY48" s="39">
        <v>0</v>
      </c>
      <c r="CZ48" s="39">
        <v>0</v>
      </c>
      <c r="DA48" s="39">
        <v>0</v>
      </c>
      <c r="DB48" s="39">
        <v>0</v>
      </c>
      <c r="DC48" s="209" t="s">
        <v>2475</v>
      </c>
      <c r="DD48" s="46" t="s">
        <v>1111</v>
      </c>
      <c r="DE48" s="39">
        <f t="shared" si="38"/>
        <v>0</v>
      </c>
      <c r="DF48" s="39">
        <v>0</v>
      </c>
      <c r="DG48" s="39">
        <v>0</v>
      </c>
      <c r="DH48" s="39">
        <v>0</v>
      </c>
      <c r="DI48" s="39">
        <v>0</v>
      </c>
      <c r="DJ48" s="39">
        <v>0</v>
      </c>
      <c r="DK48" s="209" t="s">
        <v>2548</v>
      </c>
      <c r="DL48" s="209" t="s">
        <v>2549</v>
      </c>
      <c r="DM48" s="39">
        <f t="shared" si="39"/>
        <v>0</v>
      </c>
      <c r="DN48" s="39">
        <v>0</v>
      </c>
      <c r="DO48" s="39">
        <v>0</v>
      </c>
      <c r="DP48" s="39">
        <v>0</v>
      </c>
      <c r="DQ48" s="39">
        <v>0</v>
      </c>
      <c r="DR48" s="39">
        <v>0</v>
      </c>
      <c r="DS48" s="46" t="s">
        <v>1113</v>
      </c>
      <c r="DT48" s="46" t="s">
        <v>108</v>
      </c>
      <c r="DU48" s="64">
        <f t="shared" si="40"/>
        <v>12.5</v>
      </c>
      <c r="DV48" s="207">
        <v>12.5</v>
      </c>
      <c r="DW48" s="39">
        <v>0</v>
      </c>
      <c r="DX48" s="39">
        <v>0</v>
      </c>
      <c r="DY48" s="39">
        <v>0</v>
      </c>
      <c r="DZ48" s="209" t="s">
        <v>2488</v>
      </c>
      <c r="EA48" s="209" t="s">
        <v>2654</v>
      </c>
      <c r="EB48" s="39">
        <v>0</v>
      </c>
      <c r="EC48" s="39">
        <f t="shared" si="20"/>
        <v>0</v>
      </c>
      <c r="ED48" s="39">
        <v>0</v>
      </c>
      <c r="EE48" s="39">
        <v>0</v>
      </c>
      <c r="EF48" s="46" t="s">
        <v>535</v>
      </c>
      <c r="EG48" s="46" t="s">
        <v>108</v>
      </c>
      <c r="EH48" s="39" t="s">
        <v>108</v>
      </c>
      <c r="EI48" s="39" t="s">
        <v>108</v>
      </c>
      <c r="EJ48" s="39" t="s">
        <v>108</v>
      </c>
      <c r="EK48" s="39" t="s">
        <v>108</v>
      </c>
      <c r="EL48" s="39" t="s">
        <v>108</v>
      </c>
      <c r="EM48" s="39" t="s">
        <v>108</v>
      </c>
      <c r="EN48" s="39" t="s">
        <v>108</v>
      </c>
      <c r="EO48" s="39" t="s">
        <v>108</v>
      </c>
      <c r="EP48" s="39" t="s">
        <v>108</v>
      </c>
      <c r="EQ48" s="39" t="s">
        <v>108</v>
      </c>
      <c r="ER48" s="39" t="s">
        <v>108</v>
      </c>
      <c r="ES48" s="39" t="s">
        <v>108</v>
      </c>
      <c r="ET48" s="39" t="s">
        <v>108</v>
      </c>
      <c r="EU48" s="39" t="s">
        <v>108</v>
      </c>
      <c r="EV48" s="39" t="s">
        <v>108</v>
      </c>
      <c r="EW48" s="39" t="s">
        <v>108</v>
      </c>
      <c r="EX48" s="39" t="s">
        <v>108</v>
      </c>
      <c r="EY48" s="39" t="s">
        <v>108</v>
      </c>
    </row>
    <row r="49" spans="1:155" s="100" customFormat="1">
      <c r="A49" s="263" t="s">
        <v>157</v>
      </c>
      <c r="B49" s="62">
        <v>24.401799999999998</v>
      </c>
      <c r="C49" s="36" t="s">
        <v>68</v>
      </c>
      <c r="D49" s="101" t="s">
        <v>222</v>
      </c>
      <c r="E49" s="63">
        <v>2018</v>
      </c>
      <c r="F49" s="58" t="s">
        <v>52</v>
      </c>
      <c r="G49" s="36"/>
      <c r="H49" s="39">
        <f t="shared" si="21"/>
        <v>100</v>
      </c>
      <c r="I49" s="39">
        <v>100</v>
      </c>
      <c r="J49" s="46" t="s">
        <v>541</v>
      </c>
      <c r="K49" s="217" t="s">
        <v>2282</v>
      </c>
      <c r="L49" s="39">
        <f t="shared" si="22"/>
        <v>70</v>
      </c>
      <c r="M49" s="39">
        <v>10</v>
      </c>
      <c r="N49" s="102">
        <v>20</v>
      </c>
      <c r="O49" s="39">
        <v>20</v>
      </c>
      <c r="P49" s="102">
        <v>0</v>
      </c>
      <c r="Q49" s="39">
        <v>20</v>
      </c>
      <c r="R49" s="104" t="s">
        <v>544</v>
      </c>
      <c r="S49" s="218" t="s">
        <v>545</v>
      </c>
      <c r="T49" s="39">
        <f t="shared" si="23"/>
        <v>0</v>
      </c>
      <c r="U49" s="39">
        <v>0</v>
      </c>
      <c r="V49" s="39">
        <v>0</v>
      </c>
      <c r="W49" s="104" t="s">
        <v>2304</v>
      </c>
      <c r="X49" s="218" t="s">
        <v>546</v>
      </c>
      <c r="Y49" s="39">
        <f t="shared" si="24"/>
        <v>0</v>
      </c>
      <c r="Z49" s="39">
        <v>0</v>
      </c>
      <c r="AA49" s="102">
        <v>0</v>
      </c>
      <c r="AB49" s="39">
        <v>0</v>
      </c>
      <c r="AC49" s="209" t="s">
        <v>2318</v>
      </c>
      <c r="AD49" s="219" t="s">
        <v>547</v>
      </c>
      <c r="AE49" s="39">
        <f t="shared" si="25"/>
        <v>0</v>
      </c>
      <c r="AF49" s="39">
        <v>0</v>
      </c>
      <c r="AG49" s="39">
        <v>0</v>
      </c>
      <c r="AH49" s="209" t="s">
        <v>2323</v>
      </c>
      <c r="AI49" s="46" t="s">
        <v>548</v>
      </c>
      <c r="AJ49" s="64">
        <f t="shared" si="26"/>
        <v>50</v>
      </c>
      <c r="AK49" s="39">
        <v>0</v>
      </c>
      <c r="AL49" s="39">
        <v>25</v>
      </c>
      <c r="AM49" s="39">
        <v>25</v>
      </c>
      <c r="AN49" s="39">
        <v>0</v>
      </c>
      <c r="AO49" s="209" t="s">
        <v>2328</v>
      </c>
      <c r="AP49" s="46" t="s">
        <v>549</v>
      </c>
      <c r="AQ49" s="39">
        <f t="shared" si="27"/>
        <v>0</v>
      </c>
      <c r="AR49" s="39">
        <v>0</v>
      </c>
      <c r="AS49" s="39">
        <v>0</v>
      </c>
      <c r="AT49" s="46" t="s">
        <v>1719</v>
      </c>
      <c r="AU49" s="46" t="s">
        <v>550</v>
      </c>
      <c r="AV49" s="39">
        <f t="shared" si="28"/>
        <v>12.5</v>
      </c>
      <c r="AW49" s="201">
        <v>12.5</v>
      </c>
      <c r="AX49" s="39">
        <v>0</v>
      </c>
      <c r="AY49" s="39">
        <v>0</v>
      </c>
      <c r="AZ49" s="39">
        <v>0</v>
      </c>
      <c r="BA49" s="209" t="s">
        <v>2699</v>
      </c>
      <c r="BB49" s="209" t="s">
        <v>2691</v>
      </c>
      <c r="BC49" s="39">
        <f t="shared" si="29"/>
        <v>0</v>
      </c>
      <c r="BD49" s="39">
        <v>0</v>
      </c>
      <c r="BE49" s="46" t="s">
        <v>552</v>
      </c>
      <c r="BF49" s="46" t="s">
        <v>553</v>
      </c>
      <c r="BG49" s="39">
        <f t="shared" si="30"/>
        <v>0</v>
      </c>
      <c r="BH49" s="39">
        <v>0</v>
      </c>
      <c r="BI49" s="39">
        <v>0</v>
      </c>
      <c r="BJ49" s="102">
        <v>0</v>
      </c>
      <c r="BK49" s="104" t="s">
        <v>554</v>
      </c>
      <c r="BL49" s="46" t="s">
        <v>555</v>
      </c>
      <c r="BM49" s="39">
        <f t="shared" si="31"/>
        <v>0</v>
      </c>
      <c r="BN49" s="39">
        <v>0</v>
      </c>
      <c r="BO49" s="39">
        <v>0</v>
      </c>
      <c r="BP49" s="39">
        <v>0</v>
      </c>
      <c r="BQ49" s="46" t="s">
        <v>554</v>
      </c>
      <c r="BR49" s="46" t="s">
        <v>556</v>
      </c>
      <c r="BS49" s="39">
        <f t="shared" si="32"/>
        <v>25</v>
      </c>
      <c r="BT49" s="207">
        <v>25</v>
      </c>
      <c r="BU49" s="39">
        <v>0</v>
      </c>
      <c r="BV49" s="209" t="s">
        <v>2490</v>
      </c>
      <c r="BW49" s="46" t="s">
        <v>557</v>
      </c>
      <c r="BX49" s="39">
        <f t="shared" si="33"/>
        <v>0</v>
      </c>
      <c r="BY49" s="39">
        <v>0</v>
      </c>
      <c r="BZ49" s="39">
        <v>0</v>
      </c>
      <c r="CA49" s="46" t="s">
        <v>558</v>
      </c>
      <c r="CB49" s="46" t="s">
        <v>559</v>
      </c>
      <c r="CC49" s="39">
        <f t="shared" si="34"/>
        <v>15</v>
      </c>
      <c r="CD49" s="39">
        <v>0</v>
      </c>
      <c r="CE49" s="39">
        <v>15</v>
      </c>
      <c r="CF49" s="39">
        <v>0</v>
      </c>
      <c r="CG49" s="104" t="s">
        <v>1761</v>
      </c>
      <c r="CH49" s="46" t="s">
        <v>560</v>
      </c>
      <c r="CI49" s="39">
        <f t="shared" si="35"/>
        <v>0</v>
      </c>
      <c r="CJ49" s="39">
        <v>0</v>
      </c>
      <c r="CK49" s="39">
        <v>0</v>
      </c>
      <c r="CL49" s="39">
        <v>0</v>
      </c>
      <c r="CM49" s="39">
        <v>0</v>
      </c>
      <c r="CN49" s="46" t="s">
        <v>751</v>
      </c>
      <c r="CO49" s="46" t="s">
        <v>562</v>
      </c>
      <c r="CP49" s="39">
        <f t="shared" si="36"/>
        <v>0</v>
      </c>
      <c r="CQ49" s="102">
        <v>0</v>
      </c>
      <c r="CR49" s="39">
        <v>0</v>
      </c>
      <c r="CS49" s="39">
        <v>0</v>
      </c>
      <c r="CT49" s="39">
        <v>0</v>
      </c>
      <c r="CU49" s="104" t="s">
        <v>561</v>
      </c>
      <c r="CV49" s="46" t="s">
        <v>562</v>
      </c>
      <c r="CW49" s="39">
        <f t="shared" si="37"/>
        <v>0</v>
      </c>
      <c r="CX49" s="39">
        <v>0</v>
      </c>
      <c r="CY49" s="39">
        <v>0</v>
      </c>
      <c r="CZ49" s="39">
        <v>0</v>
      </c>
      <c r="DA49" s="39">
        <v>0</v>
      </c>
      <c r="DB49" s="39">
        <v>0</v>
      </c>
      <c r="DC49" s="209" t="s">
        <v>2477</v>
      </c>
      <c r="DD49" s="46" t="s">
        <v>564</v>
      </c>
      <c r="DE49" s="39">
        <f t="shared" si="38"/>
        <v>0</v>
      </c>
      <c r="DF49" s="39">
        <v>0</v>
      </c>
      <c r="DG49" s="39">
        <v>0</v>
      </c>
      <c r="DH49" s="39">
        <v>0</v>
      </c>
      <c r="DI49" s="39">
        <v>0</v>
      </c>
      <c r="DJ49" s="39">
        <v>0</v>
      </c>
      <c r="DK49" s="46" t="s">
        <v>1792</v>
      </c>
      <c r="DL49" s="209" t="s">
        <v>2583</v>
      </c>
      <c r="DM49" s="39">
        <f t="shared" si="39"/>
        <v>0</v>
      </c>
      <c r="DN49" s="39">
        <v>0</v>
      </c>
      <c r="DO49" s="39">
        <v>0</v>
      </c>
      <c r="DP49" s="39">
        <v>0</v>
      </c>
      <c r="DQ49" s="39">
        <v>0</v>
      </c>
      <c r="DR49" s="39">
        <v>0</v>
      </c>
      <c r="DS49" s="46" t="s">
        <v>747</v>
      </c>
      <c r="DT49" s="46" t="s">
        <v>565</v>
      </c>
      <c r="DU49" s="64">
        <f t="shared" si="40"/>
        <v>0</v>
      </c>
      <c r="DV49" s="39">
        <v>0</v>
      </c>
      <c r="DW49" s="39">
        <v>0</v>
      </c>
      <c r="DX49" s="39">
        <v>0</v>
      </c>
      <c r="DY49" s="39">
        <v>0</v>
      </c>
      <c r="DZ49" s="46" t="s">
        <v>1821</v>
      </c>
      <c r="EA49" s="46" t="s">
        <v>1822</v>
      </c>
      <c r="EB49" s="39">
        <v>0</v>
      </c>
      <c r="EC49" s="39">
        <f t="shared" si="20"/>
        <v>0</v>
      </c>
      <c r="ED49" s="39">
        <v>0</v>
      </c>
      <c r="EE49" s="102">
        <v>0</v>
      </c>
      <c r="EF49" s="46" t="s">
        <v>535</v>
      </c>
      <c r="EG49" s="46" t="s">
        <v>566</v>
      </c>
      <c r="EH49" s="39" t="s">
        <v>108</v>
      </c>
      <c r="EI49" s="39" t="s">
        <v>108</v>
      </c>
      <c r="EJ49" s="39" t="s">
        <v>108</v>
      </c>
      <c r="EK49" s="39" t="s">
        <v>108</v>
      </c>
      <c r="EL49" s="39" t="s">
        <v>108</v>
      </c>
      <c r="EM49" s="39" t="s">
        <v>108</v>
      </c>
      <c r="EN49" s="39" t="s">
        <v>108</v>
      </c>
      <c r="EO49" s="39" t="s">
        <v>108</v>
      </c>
      <c r="EP49" s="39" t="s">
        <v>108</v>
      </c>
      <c r="EQ49" s="39" t="s">
        <v>108</v>
      </c>
      <c r="ER49" s="39" t="s">
        <v>108</v>
      </c>
      <c r="ES49" s="39" t="s">
        <v>108</v>
      </c>
      <c r="ET49" s="39" t="s">
        <v>108</v>
      </c>
      <c r="EU49" s="39" t="s">
        <v>108</v>
      </c>
      <c r="EV49" s="39" t="s">
        <v>108</v>
      </c>
      <c r="EW49" s="39" t="s">
        <v>108</v>
      </c>
      <c r="EX49" s="39" t="s">
        <v>108</v>
      </c>
      <c r="EY49" s="39" t="s">
        <v>108</v>
      </c>
    </row>
    <row r="50" spans="1:155" s="41" customFormat="1">
      <c r="A50" s="263" t="s">
        <v>175</v>
      </c>
      <c r="B50" s="62">
        <v>58.566609999999997</v>
      </c>
      <c r="C50" s="36" t="s">
        <v>67</v>
      </c>
      <c r="D50" s="101" t="s">
        <v>211</v>
      </c>
      <c r="E50" s="39">
        <v>2020</v>
      </c>
      <c r="F50" s="58" t="s">
        <v>52</v>
      </c>
      <c r="G50" s="36"/>
      <c r="H50" s="39">
        <f t="shared" si="21"/>
        <v>100</v>
      </c>
      <c r="I50" s="39">
        <v>100</v>
      </c>
      <c r="J50" s="36" t="s">
        <v>790</v>
      </c>
      <c r="K50" s="36" t="s">
        <v>791</v>
      </c>
      <c r="L50" s="39">
        <f t="shared" si="22"/>
        <v>0</v>
      </c>
      <c r="M50" s="39">
        <v>0</v>
      </c>
      <c r="N50" s="39">
        <v>0</v>
      </c>
      <c r="O50" s="39">
        <v>0</v>
      </c>
      <c r="P50" s="39">
        <v>0</v>
      </c>
      <c r="Q50" s="39">
        <v>0</v>
      </c>
      <c r="R50" s="36" t="s">
        <v>792</v>
      </c>
      <c r="S50" s="36" t="s">
        <v>108</v>
      </c>
      <c r="T50" s="39">
        <f t="shared" si="23"/>
        <v>0</v>
      </c>
      <c r="U50" s="39">
        <v>0</v>
      </c>
      <c r="V50" s="39">
        <v>0</v>
      </c>
      <c r="W50" s="36" t="s">
        <v>794</v>
      </c>
      <c r="X50" s="36" t="s">
        <v>108</v>
      </c>
      <c r="Y50" s="39">
        <f t="shared" si="24"/>
        <v>0</v>
      </c>
      <c r="Z50" s="39">
        <v>0</v>
      </c>
      <c r="AA50" s="39">
        <v>0</v>
      </c>
      <c r="AB50" s="39">
        <v>0</v>
      </c>
      <c r="AC50" s="36" t="s">
        <v>795</v>
      </c>
      <c r="AD50" s="36" t="s">
        <v>796</v>
      </c>
      <c r="AE50" s="39">
        <f t="shared" si="25"/>
        <v>0</v>
      </c>
      <c r="AF50" s="39">
        <v>0</v>
      </c>
      <c r="AG50" s="39">
        <v>0</v>
      </c>
      <c r="AH50" s="36" t="s">
        <v>535</v>
      </c>
      <c r="AI50" s="36" t="s">
        <v>108</v>
      </c>
      <c r="AJ50" s="64">
        <f t="shared" si="26"/>
        <v>0</v>
      </c>
      <c r="AK50" s="39">
        <v>0</v>
      </c>
      <c r="AL50" s="39">
        <v>0</v>
      </c>
      <c r="AM50" s="39">
        <v>0</v>
      </c>
      <c r="AN50" s="39">
        <v>0</v>
      </c>
      <c r="AO50" s="36" t="s">
        <v>797</v>
      </c>
      <c r="AP50" s="36" t="s">
        <v>798</v>
      </c>
      <c r="AQ50" s="39">
        <f t="shared" si="27"/>
        <v>0</v>
      </c>
      <c r="AR50" s="39">
        <v>0</v>
      </c>
      <c r="AS50" s="39">
        <v>0</v>
      </c>
      <c r="AT50" s="36" t="s">
        <v>535</v>
      </c>
      <c r="AU50" s="36" t="s">
        <v>108</v>
      </c>
      <c r="AV50" s="39">
        <f t="shared" si="28"/>
        <v>0</v>
      </c>
      <c r="AW50" s="39">
        <v>0</v>
      </c>
      <c r="AX50" s="39">
        <v>0</v>
      </c>
      <c r="AY50" s="102">
        <v>0</v>
      </c>
      <c r="AZ50" s="39">
        <v>0</v>
      </c>
      <c r="BA50" s="208" t="s">
        <v>2687</v>
      </c>
      <c r="BB50" s="36" t="s">
        <v>799</v>
      </c>
      <c r="BC50" s="39">
        <f t="shared" si="29"/>
        <v>0</v>
      </c>
      <c r="BD50" s="39">
        <v>0</v>
      </c>
      <c r="BE50" s="36" t="s">
        <v>800</v>
      </c>
      <c r="BF50" s="36" t="s">
        <v>798</v>
      </c>
      <c r="BG50" s="39">
        <f t="shared" si="30"/>
        <v>0</v>
      </c>
      <c r="BH50" s="39">
        <v>0</v>
      </c>
      <c r="BI50" s="39">
        <v>0</v>
      </c>
      <c r="BJ50" s="39">
        <v>0</v>
      </c>
      <c r="BK50" s="36" t="s">
        <v>801</v>
      </c>
      <c r="BL50" s="36" t="s">
        <v>802</v>
      </c>
      <c r="BM50" s="39">
        <f t="shared" si="31"/>
        <v>0</v>
      </c>
      <c r="BN50" s="39">
        <v>0</v>
      </c>
      <c r="BO50" s="39">
        <v>0</v>
      </c>
      <c r="BP50" s="39">
        <v>0</v>
      </c>
      <c r="BQ50" s="36" t="s">
        <v>535</v>
      </c>
      <c r="BR50" s="36" t="s">
        <v>108</v>
      </c>
      <c r="BS50" s="39">
        <f t="shared" si="32"/>
        <v>0</v>
      </c>
      <c r="BT50" s="39">
        <v>0</v>
      </c>
      <c r="BU50" s="39">
        <v>0</v>
      </c>
      <c r="BV50" s="36" t="s">
        <v>535</v>
      </c>
      <c r="BW50" s="36" t="s">
        <v>108</v>
      </c>
      <c r="BX50" s="39">
        <f t="shared" si="33"/>
        <v>0</v>
      </c>
      <c r="BY50" s="39">
        <v>0</v>
      </c>
      <c r="BZ50" s="39">
        <v>0</v>
      </c>
      <c r="CA50" s="36" t="s">
        <v>535</v>
      </c>
      <c r="CB50" s="36" t="s">
        <v>108</v>
      </c>
      <c r="CC50" s="39">
        <f t="shared" si="34"/>
        <v>0</v>
      </c>
      <c r="CD50" s="39">
        <v>0</v>
      </c>
      <c r="CE50" s="39">
        <v>0</v>
      </c>
      <c r="CF50" s="39">
        <v>0</v>
      </c>
      <c r="CG50" s="36" t="s">
        <v>552</v>
      </c>
      <c r="CH50" s="36" t="s">
        <v>108</v>
      </c>
      <c r="CI50" s="39">
        <f t="shared" si="35"/>
        <v>0</v>
      </c>
      <c r="CJ50" s="39">
        <v>0</v>
      </c>
      <c r="CK50" s="39">
        <v>0</v>
      </c>
      <c r="CL50" s="39">
        <v>0</v>
      </c>
      <c r="CM50" s="39">
        <v>0</v>
      </c>
      <c r="CN50" s="36" t="s">
        <v>535</v>
      </c>
      <c r="CO50" s="36" t="s">
        <v>108</v>
      </c>
      <c r="CP50" s="39">
        <f t="shared" si="36"/>
        <v>0</v>
      </c>
      <c r="CQ50" s="39">
        <v>0</v>
      </c>
      <c r="CR50" s="39">
        <v>0</v>
      </c>
      <c r="CS50" s="39">
        <v>0</v>
      </c>
      <c r="CT50" s="39">
        <v>0</v>
      </c>
      <c r="CU50" s="36" t="s">
        <v>806</v>
      </c>
      <c r="CV50" s="36" t="s">
        <v>791</v>
      </c>
      <c r="CW50" s="39">
        <f t="shared" si="37"/>
        <v>0</v>
      </c>
      <c r="CX50" s="39">
        <v>0</v>
      </c>
      <c r="CY50" s="39">
        <v>0</v>
      </c>
      <c r="CZ50" s="39">
        <v>0</v>
      </c>
      <c r="DA50" s="39">
        <v>0</v>
      </c>
      <c r="DB50" s="39">
        <v>0</v>
      </c>
      <c r="DC50" s="36" t="s">
        <v>808</v>
      </c>
      <c r="DD50" s="36" t="s">
        <v>809</v>
      </c>
      <c r="DE50" s="39">
        <f t="shared" si="38"/>
        <v>0</v>
      </c>
      <c r="DF50" s="39">
        <v>0</v>
      </c>
      <c r="DG50" s="39">
        <v>0</v>
      </c>
      <c r="DH50" s="39">
        <v>0</v>
      </c>
      <c r="DI50" s="39">
        <v>0</v>
      </c>
      <c r="DJ50" s="39">
        <v>0</v>
      </c>
      <c r="DK50" s="46" t="s">
        <v>1787</v>
      </c>
      <c r="DL50" s="208" t="s">
        <v>2570</v>
      </c>
      <c r="DM50" s="39">
        <f t="shared" si="39"/>
        <v>0</v>
      </c>
      <c r="DN50" s="39">
        <v>0</v>
      </c>
      <c r="DO50" s="39">
        <v>0</v>
      </c>
      <c r="DP50" s="39">
        <v>0</v>
      </c>
      <c r="DQ50" s="39">
        <v>0</v>
      </c>
      <c r="DR50" s="39">
        <v>0</v>
      </c>
      <c r="DS50" s="36" t="s">
        <v>535</v>
      </c>
      <c r="DT50" s="36" t="s">
        <v>108</v>
      </c>
      <c r="DU50" s="39">
        <f t="shared" si="40"/>
        <v>0</v>
      </c>
      <c r="DV50" s="39">
        <v>0</v>
      </c>
      <c r="DW50" s="39">
        <v>0</v>
      </c>
      <c r="DX50" s="39">
        <v>0</v>
      </c>
      <c r="DY50" s="39">
        <v>0</v>
      </c>
      <c r="DZ50" s="36" t="s">
        <v>535</v>
      </c>
      <c r="EA50" s="36" t="s">
        <v>108</v>
      </c>
      <c r="EB50" s="75">
        <v>0</v>
      </c>
      <c r="EC50" s="64">
        <f t="shared" si="20"/>
        <v>0</v>
      </c>
      <c r="ED50" s="39">
        <v>0</v>
      </c>
      <c r="EE50" s="75">
        <v>0</v>
      </c>
      <c r="EF50" s="36" t="s">
        <v>535</v>
      </c>
      <c r="EG50" s="36" t="s">
        <v>108</v>
      </c>
      <c r="EH50" s="39" t="s">
        <v>108</v>
      </c>
      <c r="EI50" s="39" t="s">
        <v>108</v>
      </c>
      <c r="EJ50" s="39" t="s">
        <v>108</v>
      </c>
      <c r="EK50" s="39" t="s">
        <v>108</v>
      </c>
      <c r="EL50" s="39" t="s">
        <v>108</v>
      </c>
      <c r="EM50" s="39" t="s">
        <v>108</v>
      </c>
      <c r="EN50" s="39" t="s">
        <v>108</v>
      </c>
      <c r="EO50" s="39" t="s">
        <v>108</v>
      </c>
      <c r="EP50" s="39" t="s">
        <v>108</v>
      </c>
      <c r="EQ50" s="39" t="s">
        <v>108</v>
      </c>
      <c r="ER50" s="39" t="s">
        <v>108</v>
      </c>
      <c r="ES50" s="39" t="s">
        <v>108</v>
      </c>
      <c r="ET50" s="39" t="s">
        <v>108</v>
      </c>
      <c r="EU50" s="39" t="s">
        <v>108</v>
      </c>
      <c r="EV50" s="39" t="s">
        <v>108</v>
      </c>
      <c r="EW50" s="39" t="s">
        <v>108</v>
      </c>
      <c r="EX50" s="39" t="s">
        <v>108</v>
      </c>
      <c r="EY50" s="39" t="s">
        <v>108</v>
      </c>
    </row>
    <row r="51" spans="1:155" s="65" customFormat="1">
      <c r="A51" s="263" t="s">
        <v>145</v>
      </c>
      <c r="B51" s="62">
        <v>73.72563000000001</v>
      </c>
      <c r="C51" s="36" t="s">
        <v>68</v>
      </c>
      <c r="D51" s="101" t="s">
        <v>220</v>
      </c>
      <c r="E51" s="66">
        <v>2016</v>
      </c>
      <c r="F51" s="58" t="s">
        <v>52</v>
      </c>
      <c r="G51" s="36"/>
      <c r="H51" s="39">
        <f t="shared" si="21"/>
        <v>100</v>
      </c>
      <c r="I51" s="39">
        <v>100</v>
      </c>
      <c r="J51" s="36" t="s">
        <v>772</v>
      </c>
      <c r="K51" s="36" t="s">
        <v>773</v>
      </c>
      <c r="L51" s="39">
        <f t="shared" si="22"/>
        <v>40</v>
      </c>
      <c r="M51" s="39">
        <v>10</v>
      </c>
      <c r="N51" s="39">
        <v>20</v>
      </c>
      <c r="O51" s="39">
        <v>0</v>
      </c>
      <c r="P51" s="102">
        <v>10</v>
      </c>
      <c r="Q51" s="102">
        <v>0</v>
      </c>
      <c r="R51" s="36" t="s">
        <v>1690</v>
      </c>
      <c r="S51" s="36" t="s">
        <v>774</v>
      </c>
      <c r="T51" s="39">
        <f t="shared" si="23"/>
        <v>25</v>
      </c>
      <c r="U51" s="39">
        <v>0</v>
      </c>
      <c r="V51" s="39">
        <v>25</v>
      </c>
      <c r="W51" s="36" t="s">
        <v>1584</v>
      </c>
      <c r="X51" s="36" t="s">
        <v>775</v>
      </c>
      <c r="Y51" s="39">
        <f t="shared" si="24"/>
        <v>0</v>
      </c>
      <c r="Z51" s="39">
        <v>0</v>
      </c>
      <c r="AA51" s="39">
        <v>0</v>
      </c>
      <c r="AB51" s="39">
        <v>0</v>
      </c>
      <c r="AC51" s="36" t="s">
        <v>776</v>
      </c>
      <c r="AD51" s="36" t="s">
        <v>777</v>
      </c>
      <c r="AE51" s="39">
        <f t="shared" si="25"/>
        <v>0</v>
      </c>
      <c r="AF51" s="39">
        <v>0</v>
      </c>
      <c r="AG51" s="39">
        <v>0</v>
      </c>
      <c r="AH51" s="36" t="s">
        <v>535</v>
      </c>
      <c r="AI51" s="36" t="s">
        <v>108</v>
      </c>
      <c r="AJ51" s="64">
        <f t="shared" si="26"/>
        <v>12.5</v>
      </c>
      <c r="AK51" s="39">
        <v>0</v>
      </c>
      <c r="AL51" s="39">
        <v>0</v>
      </c>
      <c r="AM51" s="39">
        <v>12.5</v>
      </c>
      <c r="AN51" s="39">
        <v>0</v>
      </c>
      <c r="AO51" s="36" t="s">
        <v>778</v>
      </c>
      <c r="AP51" s="36" t="s">
        <v>779</v>
      </c>
      <c r="AQ51" s="39">
        <f t="shared" si="27"/>
        <v>0</v>
      </c>
      <c r="AR51" s="39">
        <v>0</v>
      </c>
      <c r="AS51" s="39">
        <v>0</v>
      </c>
      <c r="AT51" s="36" t="s">
        <v>780</v>
      </c>
      <c r="AU51" s="36" t="s">
        <v>781</v>
      </c>
      <c r="AV51" s="39">
        <f t="shared" si="28"/>
        <v>0</v>
      </c>
      <c r="AW51" s="39">
        <v>0</v>
      </c>
      <c r="AX51" s="39">
        <v>0</v>
      </c>
      <c r="AY51" s="39">
        <v>0</v>
      </c>
      <c r="AZ51" s="39">
        <v>0</v>
      </c>
      <c r="BA51" s="36" t="s">
        <v>782</v>
      </c>
      <c r="BB51" s="36" t="s">
        <v>779</v>
      </c>
      <c r="BC51" s="39">
        <f t="shared" si="29"/>
        <v>0</v>
      </c>
      <c r="BD51" s="39">
        <v>0</v>
      </c>
      <c r="BE51" s="36" t="s">
        <v>535</v>
      </c>
      <c r="BF51" s="36" t="s">
        <v>108</v>
      </c>
      <c r="BG51" s="39">
        <f t="shared" si="30"/>
        <v>0</v>
      </c>
      <c r="BH51" s="102">
        <v>0</v>
      </c>
      <c r="BI51" s="39">
        <v>0</v>
      </c>
      <c r="BJ51" s="39">
        <v>0</v>
      </c>
      <c r="BK51" s="36" t="s">
        <v>783</v>
      </c>
      <c r="BL51" s="36" t="s">
        <v>781</v>
      </c>
      <c r="BM51" s="39">
        <f t="shared" si="31"/>
        <v>0</v>
      </c>
      <c r="BN51" s="39">
        <v>0</v>
      </c>
      <c r="BO51" s="39">
        <v>0</v>
      </c>
      <c r="BP51" s="39">
        <v>0</v>
      </c>
      <c r="BQ51" s="36" t="s">
        <v>535</v>
      </c>
      <c r="BR51" s="36" t="s">
        <v>108</v>
      </c>
      <c r="BS51" s="39">
        <f t="shared" si="32"/>
        <v>0</v>
      </c>
      <c r="BT51" s="39">
        <v>0</v>
      </c>
      <c r="BU51" s="39">
        <v>0</v>
      </c>
      <c r="BV51" s="36" t="s">
        <v>535</v>
      </c>
      <c r="BW51" s="36" t="s">
        <v>108</v>
      </c>
      <c r="BX51" s="39">
        <f t="shared" si="33"/>
        <v>0</v>
      </c>
      <c r="BY51" s="39">
        <v>0</v>
      </c>
      <c r="BZ51" s="39">
        <v>0</v>
      </c>
      <c r="CA51" s="36" t="s">
        <v>535</v>
      </c>
      <c r="CB51" s="36" t="s">
        <v>108</v>
      </c>
      <c r="CC51" s="39">
        <f t="shared" si="34"/>
        <v>0</v>
      </c>
      <c r="CD51" s="39">
        <v>0</v>
      </c>
      <c r="CE51" s="39">
        <v>0</v>
      </c>
      <c r="CF51" s="39">
        <v>0</v>
      </c>
      <c r="CG51" s="36" t="s">
        <v>535</v>
      </c>
      <c r="CH51" s="36" t="s">
        <v>108</v>
      </c>
      <c r="CI51" s="39">
        <f t="shared" si="35"/>
        <v>0</v>
      </c>
      <c r="CJ51" s="39">
        <v>0</v>
      </c>
      <c r="CK51" s="39">
        <v>0</v>
      </c>
      <c r="CL51" s="39">
        <v>0</v>
      </c>
      <c r="CM51" s="39">
        <v>0</v>
      </c>
      <c r="CN51" s="36" t="s">
        <v>535</v>
      </c>
      <c r="CO51" s="36" t="s">
        <v>108</v>
      </c>
      <c r="CP51" s="39">
        <f t="shared" si="36"/>
        <v>0</v>
      </c>
      <c r="CQ51" s="39">
        <v>0</v>
      </c>
      <c r="CR51" s="39">
        <v>0</v>
      </c>
      <c r="CS51" s="39">
        <v>0</v>
      </c>
      <c r="CT51" s="39">
        <v>0</v>
      </c>
      <c r="CU51" s="36" t="s">
        <v>535</v>
      </c>
      <c r="CV51" s="36" t="s">
        <v>108</v>
      </c>
      <c r="CW51" s="39">
        <f t="shared" si="37"/>
        <v>0</v>
      </c>
      <c r="CX51" s="39">
        <v>0</v>
      </c>
      <c r="CY51" s="39">
        <v>0</v>
      </c>
      <c r="CZ51" s="39">
        <v>0</v>
      </c>
      <c r="DA51" s="39">
        <v>0</v>
      </c>
      <c r="DB51" s="39">
        <v>0</v>
      </c>
      <c r="DC51" s="36" t="s">
        <v>535</v>
      </c>
      <c r="DD51" s="36" t="s">
        <v>108</v>
      </c>
      <c r="DE51" s="39">
        <f t="shared" si="38"/>
        <v>0</v>
      </c>
      <c r="DF51" s="39">
        <v>0</v>
      </c>
      <c r="DG51" s="39">
        <v>0</v>
      </c>
      <c r="DH51" s="39">
        <v>0</v>
      </c>
      <c r="DI51" s="39">
        <v>0</v>
      </c>
      <c r="DJ51" s="39">
        <v>0</v>
      </c>
      <c r="DK51" s="208" t="s">
        <v>2581</v>
      </c>
      <c r="DL51" s="208" t="s">
        <v>2582</v>
      </c>
      <c r="DM51" s="39">
        <f t="shared" si="39"/>
        <v>0</v>
      </c>
      <c r="DN51" s="39">
        <v>0</v>
      </c>
      <c r="DO51" s="39">
        <v>0</v>
      </c>
      <c r="DP51" s="39">
        <v>0</v>
      </c>
      <c r="DQ51" s="39">
        <v>0</v>
      </c>
      <c r="DR51" s="39">
        <v>0</v>
      </c>
      <c r="DS51" s="36" t="s">
        <v>535</v>
      </c>
      <c r="DT51" s="36" t="s">
        <v>108</v>
      </c>
      <c r="DU51" s="64">
        <f t="shared" si="40"/>
        <v>0</v>
      </c>
      <c r="DV51" s="39">
        <v>0</v>
      </c>
      <c r="DW51" s="39">
        <v>0</v>
      </c>
      <c r="DX51" s="39">
        <v>0</v>
      </c>
      <c r="DY51" s="39">
        <v>0</v>
      </c>
      <c r="DZ51" s="36" t="s">
        <v>535</v>
      </c>
      <c r="EA51" s="36" t="s">
        <v>108</v>
      </c>
      <c r="EB51" s="39">
        <v>0</v>
      </c>
      <c r="EC51" s="39">
        <f t="shared" si="20"/>
        <v>0</v>
      </c>
      <c r="ED51" s="39">
        <v>0</v>
      </c>
      <c r="EE51" s="39">
        <v>0</v>
      </c>
      <c r="EF51" s="36" t="s">
        <v>535</v>
      </c>
      <c r="EG51" s="46" t="s">
        <v>108</v>
      </c>
      <c r="EH51" s="39" t="s">
        <v>108</v>
      </c>
      <c r="EI51" s="39" t="s">
        <v>108</v>
      </c>
      <c r="EJ51" s="39" t="s">
        <v>108</v>
      </c>
      <c r="EK51" s="39" t="s">
        <v>108</v>
      </c>
      <c r="EL51" s="39" t="s">
        <v>108</v>
      </c>
      <c r="EM51" s="39" t="s">
        <v>108</v>
      </c>
      <c r="EN51" s="39" t="s">
        <v>108</v>
      </c>
      <c r="EO51" s="39" t="s">
        <v>108</v>
      </c>
      <c r="EP51" s="39" t="s">
        <v>108</v>
      </c>
      <c r="EQ51" s="39" t="s">
        <v>108</v>
      </c>
      <c r="ER51" s="39" t="s">
        <v>108</v>
      </c>
      <c r="ES51" s="39" t="s">
        <v>108</v>
      </c>
      <c r="ET51" s="39" t="s">
        <v>108</v>
      </c>
      <c r="EU51" s="39" t="s">
        <v>108</v>
      </c>
      <c r="EV51" s="39" t="s">
        <v>108</v>
      </c>
      <c r="EW51" s="39" t="s">
        <v>108</v>
      </c>
      <c r="EX51" s="39" t="s">
        <v>108</v>
      </c>
      <c r="EY51" s="39" t="s">
        <v>108</v>
      </c>
    </row>
    <row r="52" spans="1:155" s="41" customFormat="1">
      <c r="A52" s="263" t="s">
        <v>159</v>
      </c>
      <c r="B52" s="62">
        <v>18.419150000000002</v>
      </c>
      <c r="C52" s="36" t="s">
        <v>70</v>
      </c>
      <c r="D52" s="101" t="s">
        <v>224</v>
      </c>
      <c r="E52" s="63">
        <v>2018</v>
      </c>
      <c r="F52" s="58" t="s">
        <v>52</v>
      </c>
      <c r="G52" s="36"/>
      <c r="H52" s="39">
        <f t="shared" si="21"/>
        <v>100</v>
      </c>
      <c r="I52" s="102">
        <v>100</v>
      </c>
      <c r="J52" s="36" t="s">
        <v>606</v>
      </c>
      <c r="K52" s="36" t="s">
        <v>607</v>
      </c>
      <c r="L52" s="39">
        <f t="shared" si="22"/>
        <v>0</v>
      </c>
      <c r="M52" s="102">
        <v>0</v>
      </c>
      <c r="N52" s="39">
        <v>0</v>
      </c>
      <c r="O52" s="39">
        <v>0</v>
      </c>
      <c r="P52" s="39">
        <v>0</v>
      </c>
      <c r="Q52" s="39">
        <v>0</v>
      </c>
      <c r="R52" s="208" t="s">
        <v>2287</v>
      </c>
      <c r="S52" s="36" t="s">
        <v>611</v>
      </c>
      <c r="T52" s="39">
        <f t="shared" si="23"/>
        <v>0</v>
      </c>
      <c r="U52" s="39">
        <v>0</v>
      </c>
      <c r="V52" s="39">
        <v>0</v>
      </c>
      <c r="W52" s="36" t="s">
        <v>1575</v>
      </c>
      <c r="X52" s="36" t="s">
        <v>617</v>
      </c>
      <c r="Y52" s="39">
        <f t="shared" si="24"/>
        <v>0</v>
      </c>
      <c r="Z52" s="39">
        <v>0</v>
      </c>
      <c r="AA52" s="39">
        <v>0</v>
      </c>
      <c r="AB52" s="39">
        <v>0</v>
      </c>
      <c r="AC52" s="36" t="s">
        <v>625</v>
      </c>
      <c r="AD52" s="36" t="s">
        <v>626</v>
      </c>
      <c r="AE52" s="39">
        <f t="shared" si="25"/>
        <v>0</v>
      </c>
      <c r="AF52" s="39">
        <v>0</v>
      </c>
      <c r="AG52" s="39">
        <v>0</v>
      </c>
      <c r="AH52" s="36" t="s">
        <v>535</v>
      </c>
      <c r="AI52" s="36" t="s">
        <v>108</v>
      </c>
      <c r="AJ52" s="64">
        <f t="shared" si="26"/>
        <v>0</v>
      </c>
      <c r="AK52" s="39">
        <v>0</v>
      </c>
      <c r="AL52" s="39">
        <v>0</v>
      </c>
      <c r="AM52" s="39">
        <v>0</v>
      </c>
      <c r="AN52" s="39">
        <v>0</v>
      </c>
      <c r="AO52" s="262" t="s">
        <v>632</v>
      </c>
      <c r="AP52" s="36" t="s">
        <v>633</v>
      </c>
      <c r="AQ52" s="39">
        <f t="shared" si="27"/>
        <v>0</v>
      </c>
      <c r="AR52" s="39">
        <v>0</v>
      </c>
      <c r="AS52" s="39">
        <v>0</v>
      </c>
      <c r="AT52" s="36" t="s">
        <v>640</v>
      </c>
      <c r="AU52" s="36" t="s">
        <v>108</v>
      </c>
      <c r="AV52" s="39">
        <f t="shared" si="28"/>
        <v>0</v>
      </c>
      <c r="AW52" s="39">
        <v>0</v>
      </c>
      <c r="AX52" s="39">
        <v>0</v>
      </c>
      <c r="AY52" s="39">
        <v>0</v>
      </c>
      <c r="AZ52" s="39">
        <v>0</v>
      </c>
      <c r="BA52" s="36" t="s">
        <v>641</v>
      </c>
      <c r="BB52" s="36" t="s">
        <v>633</v>
      </c>
      <c r="BC52" s="39">
        <f t="shared" si="29"/>
        <v>0</v>
      </c>
      <c r="BD52" s="39">
        <v>0</v>
      </c>
      <c r="BE52" s="36" t="s">
        <v>645</v>
      </c>
      <c r="BF52" s="36" t="s">
        <v>646</v>
      </c>
      <c r="BG52" s="39">
        <f t="shared" si="30"/>
        <v>0</v>
      </c>
      <c r="BH52" s="39">
        <v>0</v>
      </c>
      <c r="BI52" s="39">
        <v>0</v>
      </c>
      <c r="BJ52" s="39">
        <v>0</v>
      </c>
      <c r="BK52" s="36" t="s">
        <v>648</v>
      </c>
      <c r="BL52" s="36" t="s">
        <v>646</v>
      </c>
      <c r="BM52" s="39">
        <f t="shared" si="31"/>
        <v>0</v>
      </c>
      <c r="BN52" s="39">
        <v>0</v>
      </c>
      <c r="BO52" s="39">
        <v>0</v>
      </c>
      <c r="BP52" s="39">
        <v>0</v>
      </c>
      <c r="BQ52" s="36" t="s">
        <v>535</v>
      </c>
      <c r="BR52" s="36" t="s">
        <v>108</v>
      </c>
      <c r="BS52" s="39">
        <f t="shared" si="32"/>
        <v>0</v>
      </c>
      <c r="BT52" s="39">
        <v>0</v>
      </c>
      <c r="BU52" s="39">
        <v>0</v>
      </c>
      <c r="BV52" s="36" t="s">
        <v>535</v>
      </c>
      <c r="BW52" s="36" t="s">
        <v>108</v>
      </c>
      <c r="BX52" s="39">
        <f t="shared" si="33"/>
        <v>0</v>
      </c>
      <c r="BY52" s="39">
        <v>0</v>
      </c>
      <c r="BZ52" s="39">
        <v>0</v>
      </c>
      <c r="CA52" s="36" t="s">
        <v>535</v>
      </c>
      <c r="CB52" s="36" t="s">
        <v>108</v>
      </c>
      <c r="CC52" s="39">
        <f t="shared" si="34"/>
        <v>0</v>
      </c>
      <c r="CD52" s="39">
        <v>0</v>
      </c>
      <c r="CE52" s="39">
        <v>0</v>
      </c>
      <c r="CF52" s="39">
        <v>0</v>
      </c>
      <c r="CG52" s="36" t="s">
        <v>535</v>
      </c>
      <c r="CH52" s="36" t="s">
        <v>108</v>
      </c>
      <c r="CI52" s="39">
        <f t="shared" si="35"/>
        <v>0</v>
      </c>
      <c r="CJ52" s="39">
        <v>0</v>
      </c>
      <c r="CK52" s="39">
        <v>0</v>
      </c>
      <c r="CL52" s="39">
        <v>0</v>
      </c>
      <c r="CM52" s="39">
        <v>0</v>
      </c>
      <c r="CN52" s="36" t="s">
        <v>535</v>
      </c>
      <c r="CO52" s="36"/>
      <c r="CP52" s="39">
        <f t="shared" si="36"/>
        <v>0</v>
      </c>
      <c r="CQ52" s="39">
        <v>0</v>
      </c>
      <c r="CR52" s="39">
        <v>0</v>
      </c>
      <c r="CS52" s="39">
        <v>0</v>
      </c>
      <c r="CT52" s="39">
        <v>0</v>
      </c>
      <c r="CU52" s="36" t="s">
        <v>535</v>
      </c>
      <c r="CV52" s="36" t="s">
        <v>108</v>
      </c>
      <c r="CW52" s="39">
        <f t="shared" si="37"/>
        <v>0</v>
      </c>
      <c r="CX52" s="39">
        <v>0</v>
      </c>
      <c r="CY52" s="39">
        <v>0</v>
      </c>
      <c r="CZ52" s="39">
        <v>0</v>
      </c>
      <c r="DA52" s="39">
        <v>0</v>
      </c>
      <c r="DB52" s="39">
        <v>0</v>
      </c>
      <c r="DC52" s="208" t="s">
        <v>2479</v>
      </c>
      <c r="DD52" s="36" t="s">
        <v>653</v>
      </c>
      <c r="DE52" s="39">
        <f t="shared" si="38"/>
        <v>0</v>
      </c>
      <c r="DF52" s="39">
        <v>0</v>
      </c>
      <c r="DG52" s="39">
        <v>0</v>
      </c>
      <c r="DH52" s="39">
        <v>0</v>
      </c>
      <c r="DI52" s="39">
        <v>0</v>
      </c>
      <c r="DJ52" s="39">
        <v>0</v>
      </c>
      <c r="DK52" s="36" t="s">
        <v>1794</v>
      </c>
      <c r="DL52" s="36" t="s">
        <v>108</v>
      </c>
      <c r="DM52" s="39">
        <f t="shared" si="39"/>
        <v>0</v>
      </c>
      <c r="DN52" s="39">
        <v>0</v>
      </c>
      <c r="DO52" s="39">
        <v>0</v>
      </c>
      <c r="DP52" s="39">
        <v>0</v>
      </c>
      <c r="DQ52" s="39">
        <v>0</v>
      </c>
      <c r="DR52" s="39">
        <v>0</v>
      </c>
      <c r="DS52" s="36" t="s">
        <v>535</v>
      </c>
      <c r="DT52" s="36" t="s">
        <v>108</v>
      </c>
      <c r="DU52" s="39">
        <f t="shared" si="40"/>
        <v>0</v>
      </c>
      <c r="DV52" s="39">
        <v>0</v>
      </c>
      <c r="DW52" s="39">
        <v>0</v>
      </c>
      <c r="DX52" s="39">
        <v>0</v>
      </c>
      <c r="DY52" s="39">
        <v>0</v>
      </c>
      <c r="DZ52" s="36" t="s">
        <v>535</v>
      </c>
      <c r="EA52" s="36" t="s">
        <v>108</v>
      </c>
      <c r="EB52" s="39">
        <v>0</v>
      </c>
      <c r="EC52" s="64">
        <f t="shared" si="20"/>
        <v>0</v>
      </c>
      <c r="ED52" s="39">
        <v>0</v>
      </c>
      <c r="EE52" s="39">
        <v>0</v>
      </c>
      <c r="EF52" s="36" t="s">
        <v>535</v>
      </c>
      <c r="EG52" s="46" t="s">
        <v>108</v>
      </c>
      <c r="EH52" s="39" t="s">
        <v>108</v>
      </c>
      <c r="EI52" s="39" t="s">
        <v>108</v>
      </c>
      <c r="EJ52" s="39" t="s">
        <v>108</v>
      </c>
      <c r="EK52" s="39" t="s">
        <v>108</v>
      </c>
      <c r="EL52" s="39" t="s">
        <v>108</v>
      </c>
      <c r="EM52" s="39" t="s">
        <v>108</v>
      </c>
      <c r="EN52" s="39" t="s">
        <v>108</v>
      </c>
      <c r="EO52" s="39" t="s">
        <v>108</v>
      </c>
      <c r="EP52" s="39" t="s">
        <v>108</v>
      </c>
      <c r="EQ52" s="39" t="s">
        <v>108</v>
      </c>
      <c r="ER52" s="39" t="s">
        <v>108</v>
      </c>
      <c r="ES52" s="39" t="s">
        <v>108</v>
      </c>
      <c r="ET52" s="39" t="s">
        <v>108</v>
      </c>
      <c r="EU52" s="39" t="s">
        <v>108</v>
      </c>
      <c r="EV52" s="39" t="s">
        <v>108</v>
      </c>
      <c r="EW52" s="39" t="s">
        <v>108</v>
      </c>
      <c r="EX52" s="39" t="s">
        <v>108</v>
      </c>
      <c r="EY52" s="39" t="s">
        <v>108</v>
      </c>
    </row>
    <row r="53" spans="1:155" s="100" customFormat="1">
      <c r="A53" s="263" t="s">
        <v>184</v>
      </c>
      <c r="B53" s="62">
        <v>37.439</v>
      </c>
      <c r="C53" s="36" t="s">
        <v>67</v>
      </c>
      <c r="D53" s="101" t="s">
        <v>250</v>
      </c>
      <c r="E53" s="39">
        <v>2020</v>
      </c>
      <c r="F53" s="58" t="s">
        <v>52</v>
      </c>
      <c r="G53" s="36"/>
      <c r="H53" s="39">
        <f t="shared" si="21"/>
        <v>0</v>
      </c>
      <c r="I53" s="39">
        <v>0</v>
      </c>
      <c r="J53" s="36" t="s">
        <v>1375</v>
      </c>
      <c r="K53" s="36" t="s">
        <v>1376</v>
      </c>
      <c r="L53" s="39">
        <f t="shared" si="22"/>
        <v>0</v>
      </c>
      <c r="M53" s="39">
        <v>0</v>
      </c>
      <c r="N53" s="39">
        <v>0</v>
      </c>
      <c r="O53" s="39">
        <v>0</v>
      </c>
      <c r="P53" s="39">
        <v>0</v>
      </c>
      <c r="Q53" s="39">
        <v>0</v>
      </c>
      <c r="R53" s="36" t="s">
        <v>747</v>
      </c>
      <c r="S53" s="36" t="s">
        <v>108</v>
      </c>
      <c r="T53" s="39">
        <f t="shared" si="23"/>
        <v>0</v>
      </c>
      <c r="U53" s="39">
        <v>0</v>
      </c>
      <c r="V53" s="39">
        <v>0</v>
      </c>
      <c r="W53" s="36" t="s">
        <v>1012</v>
      </c>
      <c r="X53" s="36" t="s">
        <v>108</v>
      </c>
      <c r="Y53" s="39">
        <f t="shared" si="24"/>
        <v>0</v>
      </c>
      <c r="Z53" s="39">
        <v>0</v>
      </c>
      <c r="AA53" s="39">
        <v>0</v>
      </c>
      <c r="AB53" s="39">
        <v>0</v>
      </c>
      <c r="AC53" s="36" t="s">
        <v>1035</v>
      </c>
      <c r="AD53" s="36" t="s">
        <v>108</v>
      </c>
      <c r="AE53" s="39">
        <f t="shared" si="25"/>
        <v>0</v>
      </c>
      <c r="AF53" s="39">
        <v>0</v>
      </c>
      <c r="AG53" s="39">
        <v>0</v>
      </c>
      <c r="AH53" s="36" t="s">
        <v>740</v>
      </c>
      <c r="AI53" s="36" t="s">
        <v>108</v>
      </c>
      <c r="AJ53" s="64">
        <f t="shared" si="26"/>
        <v>0</v>
      </c>
      <c r="AK53" s="39">
        <v>0</v>
      </c>
      <c r="AL53" s="39">
        <v>0</v>
      </c>
      <c r="AM53" s="39">
        <v>0</v>
      </c>
      <c r="AN53" s="39">
        <v>0</v>
      </c>
      <c r="AO53" s="36" t="s">
        <v>717</v>
      </c>
      <c r="AP53" s="36" t="s">
        <v>108</v>
      </c>
      <c r="AQ53" s="39">
        <f t="shared" si="27"/>
        <v>0</v>
      </c>
      <c r="AR53" s="39">
        <v>0</v>
      </c>
      <c r="AS53" s="39">
        <v>0</v>
      </c>
      <c r="AT53" s="36" t="s">
        <v>740</v>
      </c>
      <c r="AU53" s="36" t="s">
        <v>108</v>
      </c>
      <c r="AV53" s="39">
        <f t="shared" si="28"/>
        <v>0</v>
      </c>
      <c r="AW53" s="39">
        <v>0</v>
      </c>
      <c r="AX53" s="39">
        <v>0</v>
      </c>
      <c r="AY53" s="39">
        <v>0</v>
      </c>
      <c r="AZ53" s="39">
        <v>0</v>
      </c>
      <c r="BA53" s="229" t="s">
        <v>717</v>
      </c>
      <c r="BB53" s="36" t="s">
        <v>108</v>
      </c>
      <c r="BC53" s="39">
        <f t="shared" si="29"/>
        <v>0</v>
      </c>
      <c r="BD53" s="39">
        <v>0</v>
      </c>
      <c r="BE53" s="36" t="s">
        <v>535</v>
      </c>
      <c r="BF53" s="36" t="s">
        <v>108</v>
      </c>
      <c r="BG53" s="39">
        <f t="shared" si="30"/>
        <v>0</v>
      </c>
      <c r="BH53" s="39">
        <v>0</v>
      </c>
      <c r="BI53" s="39">
        <v>0</v>
      </c>
      <c r="BJ53" s="39">
        <v>0</v>
      </c>
      <c r="BK53" s="36" t="s">
        <v>727</v>
      </c>
      <c r="BL53" s="36" t="s">
        <v>108</v>
      </c>
      <c r="BM53" s="39">
        <f t="shared" si="31"/>
        <v>0</v>
      </c>
      <c r="BN53" s="39">
        <v>0</v>
      </c>
      <c r="BO53" s="39">
        <v>0</v>
      </c>
      <c r="BP53" s="39">
        <v>0</v>
      </c>
      <c r="BQ53" s="36" t="s">
        <v>727</v>
      </c>
      <c r="BR53" s="36" t="s">
        <v>108</v>
      </c>
      <c r="BS53" s="39">
        <f t="shared" si="32"/>
        <v>0</v>
      </c>
      <c r="BT53" s="39">
        <v>0</v>
      </c>
      <c r="BU53" s="39">
        <v>0</v>
      </c>
      <c r="BV53" s="36" t="s">
        <v>740</v>
      </c>
      <c r="BW53" s="36" t="s">
        <v>108</v>
      </c>
      <c r="BX53" s="39">
        <f t="shared" si="33"/>
        <v>0</v>
      </c>
      <c r="BY53" s="39">
        <v>0</v>
      </c>
      <c r="BZ53" s="39">
        <v>0</v>
      </c>
      <c r="CA53" s="36" t="s">
        <v>740</v>
      </c>
      <c r="CB53" s="36" t="s">
        <v>108</v>
      </c>
      <c r="CC53" s="39">
        <f t="shared" si="34"/>
        <v>0</v>
      </c>
      <c r="CD53" s="39">
        <v>0</v>
      </c>
      <c r="CE53" s="39">
        <v>0</v>
      </c>
      <c r="CF53" s="39">
        <v>0</v>
      </c>
      <c r="CG53" s="229" t="s">
        <v>727</v>
      </c>
      <c r="CH53" s="101"/>
      <c r="CI53" s="39">
        <f t="shared" si="35"/>
        <v>0</v>
      </c>
      <c r="CJ53" s="39">
        <v>0</v>
      </c>
      <c r="CK53" s="39">
        <v>0</v>
      </c>
      <c r="CL53" s="39">
        <v>0</v>
      </c>
      <c r="CM53" s="39">
        <v>0</v>
      </c>
      <c r="CN53" s="36" t="s">
        <v>717</v>
      </c>
      <c r="CO53" s="36" t="s">
        <v>108</v>
      </c>
      <c r="CP53" s="39">
        <f t="shared" si="36"/>
        <v>0</v>
      </c>
      <c r="CQ53" s="39">
        <v>0</v>
      </c>
      <c r="CR53" s="39">
        <v>0</v>
      </c>
      <c r="CS53" s="39">
        <v>0</v>
      </c>
      <c r="CT53" s="39">
        <v>0</v>
      </c>
      <c r="CU53" s="36" t="s">
        <v>717</v>
      </c>
      <c r="CV53" s="36" t="s">
        <v>108</v>
      </c>
      <c r="CW53" s="39">
        <f t="shared" si="37"/>
        <v>0</v>
      </c>
      <c r="CX53" s="39">
        <v>0</v>
      </c>
      <c r="CY53" s="39">
        <v>0</v>
      </c>
      <c r="CZ53" s="39">
        <v>0</v>
      </c>
      <c r="DA53" s="39">
        <v>0</v>
      </c>
      <c r="DB53" s="39">
        <v>0</v>
      </c>
      <c r="DC53" s="99" t="s">
        <v>1420</v>
      </c>
      <c r="DD53" s="36" t="s">
        <v>1421</v>
      </c>
      <c r="DE53" s="39">
        <f t="shared" si="38"/>
        <v>0</v>
      </c>
      <c r="DF53" s="39">
        <v>0</v>
      </c>
      <c r="DG53" s="39">
        <v>0</v>
      </c>
      <c r="DH53" s="39">
        <v>0</v>
      </c>
      <c r="DI53" s="39">
        <v>0</v>
      </c>
      <c r="DJ53" s="39">
        <v>0</v>
      </c>
      <c r="DK53" s="36" t="s">
        <v>747</v>
      </c>
      <c r="DL53" s="36" t="s">
        <v>108</v>
      </c>
      <c r="DM53" s="39">
        <f t="shared" si="39"/>
        <v>0</v>
      </c>
      <c r="DN53" s="39">
        <v>0</v>
      </c>
      <c r="DO53" s="39">
        <v>0</v>
      </c>
      <c r="DP53" s="39">
        <v>0</v>
      </c>
      <c r="DQ53" s="39">
        <v>0</v>
      </c>
      <c r="DR53" s="39">
        <v>0</v>
      </c>
      <c r="DS53" s="36" t="s">
        <v>1113</v>
      </c>
      <c r="DT53" s="36" t="s">
        <v>108</v>
      </c>
      <c r="DU53" s="39">
        <f t="shared" si="40"/>
        <v>0</v>
      </c>
      <c r="DV53" s="39">
        <v>0</v>
      </c>
      <c r="DW53" s="39">
        <v>0</v>
      </c>
      <c r="DX53" s="39">
        <v>0</v>
      </c>
      <c r="DY53" s="39">
        <v>0</v>
      </c>
      <c r="DZ53" s="229" t="s">
        <v>717</v>
      </c>
      <c r="EA53" s="36" t="s">
        <v>108</v>
      </c>
      <c r="EB53" s="75">
        <v>0</v>
      </c>
      <c r="EC53" s="64">
        <f t="shared" si="20"/>
        <v>0</v>
      </c>
      <c r="ED53" s="39">
        <v>0</v>
      </c>
      <c r="EE53" s="39">
        <v>0</v>
      </c>
      <c r="EF53" s="36" t="s">
        <v>535</v>
      </c>
      <c r="EG53" s="36" t="s">
        <v>108</v>
      </c>
      <c r="EH53" s="39" t="s">
        <v>108</v>
      </c>
      <c r="EI53" s="39" t="s">
        <v>108</v>
      </c>
      <c r="EJ53" s="39" t="s">
        <v>108</v>
      </c>
      <c r="EK53" s="39" t="s">
        <v>108</v>
      </c>
      <c r="EL53" s="39" t="s">
        <v>108</v>
      </c>
      <c r="EM53" s="39" t="s">
        <v>108</v>
      </c>
      <c r="EN53" s="39" t="s">
        <v>108</v>
      </c>
      <c r="EO53" s="39" t="s">
        <v>108</v>
      </c>
      <c r="EP53" s="39" t="s">
        <v>108</v>
      </c>
      <c r="EQ53" s="39" t="s">
        <v>108</v>
      </c>
      <c r="ER53" s="39" t="s">
        <v>108</v>
      </c>
      <c r="ES53" s="39" t="s">
        <v>108</v>
      </c>
      <c r="ET53" s="39" t="s">
        <v>108</v>
      </c>
      <c r="EU53" s="39" t="s">
        <v>108</v>
      </c>
      <c r="EV53" s="39" t="s">
        <v>108</v>
      </c>
      <c r="EW53" s="39" t="s">
        <v>108</v>
      </c>
      <c r="EX53" s="39" t="s">
        <v>108</v>
      </c>
      <c r="EY53" s="39" t="s">
        <v>108</v>
      </c>
    </row>
    <row r="54" spans="1:155">
      <c r="A54" s="221"/>
      <c r="B54" s="16"/>
      <c r="C54" s="9"/>
      <c r="G54" s="9"/>
      <c r="H54" s="17"/>
      <c r="I54" s="17"/>
      <c r="L54" s="17"/>
      <c r="R54" s="44"/>
      <c r="T54" s="17"/>
      <c r="Y54" s="17"/>
      <c r="AE54" s="17"/>
      <c r="AJ54" s="17"/>
      <c r="AQ54" s="17"/>
      <c r="AV54" s="17"/>
      <c r="BC54" s="17"/>
      <c r="BG54" s="17"/>
      <c r="BM54" s="17"/>
      <c r="BS54" s="17"/>
      <c r="BX54" s="17"/>
      <c r="CC54" s="17"/>
      <c r="CG54" s="30"/>
      <c r="CI54" s="17"/>
      <c r="CP54" s="17"/>
      <c r="CW54" s="17"/>
      <c r="DE54" s="17"/>
      <c r="DL54" s="30" t="s">
        <v>2343</v>
      </c>
      <c r="DM54" s="17"/>
      <c r="DU54" s="17"/>
      <c r="ER54" s="44"/>
    </row>
    <row r="55" spans="1:155">
      <c r="A55" s="221"/>
      <c r="B55" s="16"/>
      <c r="C55" s="9"/>
      <c r="G55" s="9"/>
      <c r="H55" s="17"/>
      <c r="I55" s="17"/>
      <c r="L55" s="17"/>
      <c r="R55" s="44"/>
      <c r="T55" s="17"/>
      <c r="Y55" s="17"/>
      <c r="AE55" s="17"/>
      <c r="AJ55" s="17"/>
      <c r="AQ55" s="17"/>
      <c r="AV55" s="17"/>
      <c r="BC55" s="17"/>
      <c r="BG55" s="17"/>
      <c r="BM55" s="17"/>
      <c r="BS55" s="17"/>
      <c r="BX55" s="17"/>
      <c r="CC55" s="17"/>
      <c r="CG55" s="30"/>
      <c r="CI55" s="17"/>
      <c r="CP55" s="17"/>
      <c r="CW55" s="17"/>
      <c r="DE55" s="17"/>
      <c r="DM55" s="17"/>
      <c r="DU55" s="17"/>
      <c r="ER55" s="44"/>
    </row>
    <row r="56" spans="1:155">
      <c r="A56" s="221"/>
      <c r="B56" s="16"/>
      <c r="C56" s="9"/>
      <c r="G56" s="9"/>
      <c r="H56" s="17"/>
      <c r="I56" s="17"/>
      <c r="L56" s="17"/>
      <c r="T56" s="17"/>
      <c r="Y56" s="17"/>
      <c r="AE56" s="17"/>
      <c r="AJ56" s="17"/>
      <c r="AQ56" s="17"/>
      <c r="AV56" s="17"/>
      <c r="BC56" s="17"/>
      <c r="BG56" s="17"/>
      <c r="BM56" s="17"/>
      <c r="BS56" s="17"/>
      <c r="BX56" s="17"/>
      <c r="CC56" s="17"/>
      <c r="CI56" s="17"/>
      <c r="CP56" s="17"/>
      <c r="CW56" s="17"/>
      <c r="DE56" s="17"/>
      <c r="DM56" s="17"/>
      <c r="DU56" s="17"/>
      <c r="EB56" s="17">
        <f>SUM(EB5:EB54)</f>
        <v>18</v>
      </c>
    </row>
    <row r="57" spans="1:155">
      <c r="A57" s="222" t="s">
        <v>272</v>
      </c>
      <c r="H57" s="113">
        <f>AVERAGEIF($F$5:$F$53,"Yes",H5:H53)</f>
        <v>95.91836734693878</v>
      </c>
      <c r="I57" s="113">
        <f>AVERAGEIF($F$5:$F$53,"Yes",I5:I53)</f>
        <v>95.91836734693878</v>
      </c>
      <c r="J57" s="113"/>
      <c r="K57" s="113"/>
      <c r="L57" s="113">
        <f t="shared" ref="L57:Q57" si="41">AVERAGEIF($F$5:$F$53,"Yes",L5:L53)</f>
        <v>69.795918367346943</v>
      </c>
      <c r="M57" s="113">
        <f t="shared" si="41"/>
        <v>9.795918367346939</v>
      </c>
      <c r="N57" s="113">
        <f t="shared" si="41"/>
        <v>16.326530612244898</v>
      </c>
      <c r="O57" s="113">
        <f t="shared" si="41"/>
        <v>14.285714285714286</v>
      </c>
      <c r="P57" s="113">
        <f t="shared" si="41"/>
        <v>13.673469387755102</v>
      </c>
      <c r="Q57" s="113">
        <f t="shared" si="41"/>
        <v>15.714285714285714</v>
      </c>
      <c r="R57" s="230"/>
      <c r="S57" s="113"/>
      <c r="T57" s="113">
        <f>AVERAGEIF($F$5:$F$53,"Yes",T5:T53)</f>
        <v>41.326530612244895</v>
      </c>
      <c r="U57" s="113">
        <f>AVERAGEIF($F$5:$F$53,"Yes",U5:U53)</f>
        <v>29.591836734693878</v>
      </c>
      <c r="V57" s="113">
        <f>AVERAGEIF($F$5:$F$53,"Yes",V5:V53)</f>
        <v>11.73469387755102</v>
      </c>
      <c r="W57" s="230"/>
      <c r="X57" s="113"/>
      <c r="Y57" s="113">
        <f>AVERAGEIF($F$5:$F$53,"Yes",Y5:Y53)</f>
        <v>33.775510204081634</v>
      </c>
      <c r="Z57" s="113">
        <f>AVERAGEIF($F$5:$F$53,"Yes",Z5:Z53)</f>
        <v>19.591836734693878</v>
      </c>
      <c r="AA57" s="113">
        <f>AVERAGEIF($F$5:$F$53,"Yes",AA5:AA53)</f>
        <v>9.387755102040817</v>
      </c>
      <c r="AB57" s="113">
        <f>AVERAGEIF($F$5:$F$53,"Yes",AB5:AB53)</f>
        <v>4.795918367346939</v>
      </c>
      <c r="AC57" s="230"/>
      <c r="AD57" s="113"/>
      <c r="AE57" s="113">
        <f>AVERAGEIF($F$5:$F$53,"Yes",AE5:AE53)</f>
        <v>31.122448979591837</v>
      </c>
      <c r="AF57" s="113">
        <f>AVERAGEIF($F$5:$F$53,"Yes",AF5:AF53)</f>
        <v>6.1224489795918364</v>
      </c>
      <c r="AG57" s="113">
        <f>AVERAGEIF($F$5:$F$53,"Yes",AG5:AG53)</f>
        <v>25</v>
      </c>
      <c r="AH57" s="230"/>
      <c r="AI57" s="113"/>
      <c r="AJ57" s="113">
        <f>AVERAGEIF($F$5:$F$53,"Yes",AJ5:AJ53)</f>
        <v>40.561224489795919</v>
      </c>
      <c r="AK57" s="113">
        <f>AVERAGEIF($F$5:$F$53,"Yes",AK5:AK53)</f>
        <v>5.1020408163265305</v>
      </c>
      <c r="AL57" s="113">
        <f>AVERAGEIF($F$5:$F$53,"Yes",AL5:AL53)</f>
        <v>16.071428571428573</v>
      </c>
      <c r="AM57" s="113">
        <f>AVERAGEIF($F$5:$F$53,"Yes",AM5:AM53)</f>
        <v>15.306122448979592</v>
      </c>
      <c r="AN57" s="113">
        <f>AVERAGEIF($F$5:$F$53,"Yes",AN5:AN53)</f>
        <v>4.0816326530612246</v>
      </c>
      <c r="AO57" s="113"/>
      <c r="AP57" s="113"/>
      <c r="AQ57" s="113">
        <f>AVERAGEIF($F$5:$F$53,"Yes",AQ5:AQ53)</f>
        <v>31.122448979591837</v>
      </c>
      <c r="AR57" s="113">
        <f>AVERAGEIF($F$5:$F$53,"Yes",AR5:AR53)</f>
        <v>18.877551020408163</v>
      </c>
      <c r="AS57" s="113">
        <f>AVERAGEIF($F$5:$F$53,"Yes",AS5:AS53)</f>
        <v>12.244897959183673</v>
      </c>
      <c r="AT57" s="113"/>
      <c r="AU57" s="113"/>
      <c r="AV57" s="113">
        <f>AVERAGEIF($F$5:$F$53,"Yes",AV5:AV53)</f>
        <v>18.877551020408163</v>
      </c>
      <c r="AW57" s="113">
        <f>AVERAGEIF($F$5:$F$53,"Yes",AW5:AW53)</f>
        <v>10.459183673469388</v>
      </c>
      <c r="AX57" s="113">
        <f>AVERAGEIF($F$5:$F$53,"Yes",AX5:AX53)</f>
        <v>3.0612244897959182</v>
      </c>
      <c r="AY57" s="113">
        <f>AVERAGEIF($F$5:$F$53,"Yes",AY5:AY53)</f>
        <v>4.0816326530612246</v>
      </c>
      <c r="AZ57" s="113">
        <f>AVERAGEIF($F$5:$F$53,"Yes",AZ5:AZ53)</f>
        <v>1.2755102040816326</v>
      </c>
      <c r="BA57" s="230"/>
      <c r="BB57" s="113"/>
      <c r="BC57" s="113">
        <f>AVERAGEIF($F$5:$F$53,"Yes",BC5:BC53)</f>
        <v>32.653061224489797</v>
      </c>
      <c r="BD57" s="113">
        <f>AVERAGEIF($F$5:$F$53,"Yes",BD5:BD53)</f>
        <v>32.653061224489797</v>
      </c>
      <c r="BE57" s="230"/>
      <c r="BF57" s="113"/>
      <c r="BG57" s="113">
        <f>AVERAGEIF($F$5:$F$53,"Yes",BG5:BG53)</f>
        <v>12.244897959183673</v>
      </c>
      <c r="BH57" s="113">
        <f>AVERAGEIF($F$5:$F$53,"Yes",BH5:BH53)</f>
        <v>9.183673469387756</v>
      </c>
      <c r="BI57" s="113">
        <f>AVERAGEIF($F$5:$F$53,"Yes",BI5:BI53)</f>
        <v>1.8367346938775511</v>
      </c>
      <c r="BJ57" s="113">
        <f>AVERAGEIF($F$5:$F$53,"Yes",BJ5:BJ53)</f>
        <v>1.2244897959183674</v>
      </c>
      <c r="BK57" s="230"/>
      <c r="BL57" s="212"/>
      <c r="BM57" s="113">
        <f>AVERAGEIF($F$5:$F$53,"Yes",BM5:BM53)</f>
        <v>7.3469387755102042</v>
      </c>
      <c r="BN57" s="113">
        <f>AVERAGEIF($F$5:$F$53,"Yes",BN5:BN53)</f>
        <v>2.1428571428571428</v>
      </c>
      <c r="BO57" s="113">
        <f>AVERAGEIF($F$5:$F$53,"Yes",BO5:BO53)</f>
        <v>3.6734693877551021</v>
      </c>
      <c r="BP57" s="113">
        <f>AVERAGEIF($F$5:$F$53,"Yes",BP5:BP53)</f>
        <v>1.5306122448979591</v>
      </c>
      <c r="BQ57" s="230"/>
      <c r="BR57" s="113"/>
      <c r="BS57" s="113">
        <f>AVERAGEIF($F$5:$F$53,"Yes",BS5:BS53)</f>
        <v>57.653061224489797</v>
      </c>
      <c r="BT57" s="113">
        <f>AVERAGEIF($F$5:$F$53,"Yes",BT5:BT53)</f>
        <v>34.183673469387756</v>
      </c>
      <c r="BU57" s="113">
        <f>AVERAGEIF($F$5:$F$53,"Yes",BU5:BU53)</f>
        <v>23.469387755102041</v>
      </c>
      <c r="BV57" s="230"/>
      <c r="BW57" s="230"/>
      <c r="BX57" s="113">
        <f>AVERAGEIF($F$5:$F$53,"Yes",BX5:BX53)</f>
        <v>17.346938775510203</v>
      </c>
      <c r="BY57" s="113">
        <f>AVERAGEIF($F$5:$F$53,"Yes",BY5:BY53)</f>
        <v>7.1428571428571432</v>
      </c>
      <c r="BZ57" s="113">
        <f>AVERAGEIF($F$5:$F$53,"Yes",BZ5:BZ53)</f>
        <v>10.204081632653061</v>
      </c>
      <c r="CA57" s="230"/>
      <c r="CB57" s="230"/>
      <c r="CC57" s="113">
        <f>AVERAGEIF($F$5:$F$53,"Yes",CC5:CC53)</f>
        <v>26.938775510204081</v>
      </c>
      <c r="CD57" s="113">
        <f>AVERAGEIF($F$5:$F$53,"Yes",CD5:CD53)</f>
        <v>11.938775510204081</v>
      </c>
      <c r="CE57" s="113">
        <f>AVERAGEIF($F$5:$F$53,"Yes",CE5:CE53)</f>
        <v>14.387755102040817</v>
      </c>
      <c r="CF57" s="113">
        <f>AVERAGEIF($F$5:$F$53,"Yes",CF5:CF53)</f>
        <v>0.61224489795918369</v>
      </c>
      <c r="CG57" s="113"/>
      <c r="CH57" s="230"/>
      <c r="CI57" s="113">
        <f>AVERAGEIF($F$5:$F$53,"Yes",CI5:CI53)</f>
        <v>16.326530612244898</v>
      </c>
      <c r="CJ57" s="113">
        <f>AVERAGEIF($F$5:$F$53,"Yes",CJ5:CJ53)</f>
        <v>10.204081632653061</v>
      </c>
      <c r="CK57" s="113">
        <f>AVERAGEIF($F$5:$F$53,"Yes",CK5:CK53)</f>
        <v>3.5714285714285716</v>
      </c>
      <c r="CL57" s="113">
        <f>AVERAGEIF($F$5:$F$53,"Yes",CL5:CL53)</f>
        <v>1.5306122448979591</v>
      </c>
      <c r="CM57" s="113">
        <f>AVERAGEIF($F$5:$F$53,"Yes",CM5:CM53)</f>
        <v>1.0204081632653061</v>
      </c>
      <c r="CN57" s="113"/>
      <c r="CO57" s="113"/>
      <c r="CP57" s="113">
        <f>AVERAGEIF($F$5:$F$53,"Yes",CP5:CP53)</f>
        <v>0</v>
      </c>
      <c r="CQ57" s="113">
        <f>AVERAGEIF($F$5:$F$53,"Yes",CQ5:CQ53)</f>
        <v>0</v>
      </c>
      <c r="CR57" s="113">
        <f>AVERAGEIF($F$5:$F$53,"Yes",CR5:CR53)</f>
        <v>0</v>
      </c>
      <c r="CS57" s="113">
        <f>AVERAGEIF($F$5:$F$53,"Yes",CS5:CS53)</f>
        <v>0</v>
      </c>
      <c r="CT57" s="113">
        <f>AVERAGEIF($F$5:$F$53,"Yes",CT5:CT53)</f>
        <v>0</v>
      </c>
      <c r="CU57" s="230"/>
      <c r="CV57" s="113"/>
      <c r="CW57" s="113">
        <f t="shared" ref="CW57:DB57" si="42">AVERAGEIF($F$5:$F$53,"Yes",CW5:CW53)</f>
        <v>21.224489795918366</v>
      </c>
      <c r="CX57" s="113">
        <f t="shared" si="42"/>
        <v>12.448979591836734</v>
      </c>
      <c r="CY57" s="113">
        <f t="shared" si="42"/>
        <v>4.6938775510204085</v>
      </c>
      <c r="CZ57" s="113">
        <f t="shared" si="42"/>
        <v>1.0204081632653061</v>
      </c>
      <c r="DA57" s="113">
        <f t="shared" si="42"/>
        <v>2.0408163265306123</v>
      </c>
      <c r="DB57" s="113">
        <f t="shared" si="42"/>
        <v>1.0204081632653061</v>
      </c>
      <c r="DC57" s="246"/>
      <c r="DD57" s="230"/>
      <c r="DE57" s="113">
        <f t="shared" ref="DE57:DJ57" si="43">AVERAGEIF($F$5:$F$53,"Yes",DE5:DE53)</f>
        <v>35.918367346938773</v>
      </c>
      <c r="DF57" s="113">
        <f t="shared" si="43"/>
        <v>5.1020408163265305</v>
      </c>
      <c r="DG57" s="113">
        <f t="shared" si="43"/>
        <v>10.204081632653061</v>
      </c>
      <c r="DH57" s="113">
        <f t="shared" si="43"/>
        <v>5.3061224489795915</v>
      </c>
      <c r="DI57" s="113">
        <f t="shared" si="43"/>
        <v>9.591836734693878</v>
      </c>
      <c r="DJ57" s="113">
        <f t="shared" si="43"/>
        <v>5.7142857142857144</v>
      </c>
      <c r="DK57" s="230"/>
      <c r="DL57" s="230"/>
      <c r="DM57" s="113">
        <f t="shared" ref="DM57:DR57" si="44">AVERAGEIF($F$5:$F$53,"Yes",DM5:DM53)</f>
        <v>25.306122448979593</v>
      </c>
      <c r="DN57" s="113">
        <f t="shared" si="44"/>
        <v>4.2857142857142856</v>
      </c>
      <c r="DO57" s="113">
        <f t="shared" si="44"/>
        <v>0.40816326530612246</v>
      </c>
      <c r="DP57" s="113">
        <f t="shared" si="44"/>
        <v>6.1224489795918364</v>
      </c>
      <c r="DQ57" s="113">
        <f t="shared" si="44"/>
        <v>7.7551020408163263</v>
      </c>
      <c r="DR57" s="113">
        <f t="shared" si="44"/>
        <v>6.7346938775510203</v>
      </c>
      <c r="DS57" s="230"/>
      <c r="DT57" s="113"/>
      <c r="DU57" s="113">
        <f>AVERAGEIF($F$5:$F$53,"Yes",DU5:DU53)</f>
        <v>46.428571428571431</v>
      </c>
      <c r="DV57" s="113">
        <f>AVERAGEIF($F$5:$F$53,"Yes",DV5:DV53)</f>
        <v>15.306122448979592</v>
      </c>
      <c r="DW57" s="113">
        <f>AVERAGEIF($F$5:$F$53,"Yes",DW5:DW53)</f>
        <v>13.26530612244898</v>
      </c>
      <c r="DX57" s="113">
        <f>AVERAGEIF($F$5:$F$53,"Yes",DX5:DX53)</f>
        <v>11.224489795918368</v>
      </c>
      <c r="DY57" s="113">
        <f>AVERAGEIF($F$5:$F$53,"Yes",DY5:DY53)</f>
        <v>6.6326530612244898</v>
      </c>
      <c r="DZ57" s="230"/>
      <c r="EA57" s="230"/>
      <c r="EC57" s="113">
        <f>AVERAGEIF($F$5:$F$53,"Yes",EC5:EC53)</f>
        <v>12.627551020408163</v>
      </c>
      <c r="ED57" s="113">
        <f>AVERAGEIF($F$5:$F$53,"Yes",ED5:ED53)</f>
        <v>6.1224489795918364</v>
      </c>
      <c r="EE57" s="113">
        <f>AVERAGEIF($F$5:$F$53,"Yes",EE5:EE53)</f>
        <v>7.1428571428571432</v>
      </c>
      <c r="EF57" s="230"/>
      <c r="EG57" s="230"/>
      <c r="EH57" s="254"/>
      <c r="EI57" s="113">
        <f>AVERAGEIF($F$5:$F$53,"Yes",EI5:EI53)</f>
        <v>0</v>
      </c>
      <c r="EJ57" s="113">
        <f>AVERAGEIF($F$5:$F$53,"Yes",EJ5:EJ53)</f>
        <v>4.4642857142857144</v>
      </c>
      <c r="EK57" s="113">
        <f>AVERAGEIF($F$5:$F$53,"Yes",EK5:EK53)</f>
        <v>0.8928571428571429</v>
      </c>
      <c r="EL57" s="230"/>
      <c r="EM57" s="230"/>
    </row>
    <row r="58" spans="1:155" s="223" customFormat="1">
      <c r="A58" s="222" t="s">
        <v>398</v>
      </c>
      <c r="E58" s="49"/>
      <c r="F58" s="49"/>
      <c r="H58" s="223">
        <f>COUNTIF(H5:H53, "&gt;0")</f>
        <v>47</v>
      </c>
      <c r="I58" s="223">
        <f>COUNTIF(I5:I53, "&gt;0")</f>
        <v>47</v>
      </c>
      <c r="L58" s="223">
        <f t="shared" ref="L58:Q58" si="45">COUNTIF(L5:L53, "&gt;0")</f>
        <v>45</v>
      </c>
      <c r="M58" s="223">
        <f t="shared" si="45"/>
        <v>45</v>
      </c>
      <c r="N58" s="223">
        <f t="shared" si="45"/>
        <v>40</v>
      </c>
      <c r="O58" s="223">
        <f t="shared" si="45"/>
        <v>37</v>
      </c>
      <c r="P58" s="223">
        <f t="shared" si="45"/>
        <v>38</v>
      </c>
      <c r="Q58" s="223">
        <f t="shared" si="45"/>
        <v>40</v>
      </c>
      <c r="R58" s="250"/>
      <c r="T58" s="223">
        <f>COUNTIF(T5:T53, "&gt;0")</f>
        <v>37</v>
      </c>
      <c r="U58" s="223">
        <f>COUNTIF(U5:U53, "&gt;0")</f>
        <v>34</v>
      </c>
      <c r="V58" s="223">
        <f>COUNTIF(V5:V53, "&gt;0")</f>
        <v>20</v>
      </c>
      <c r="W58" s="230"/>
      <c r="X58" s="113"/>
      <c r="Y58" s="223">
        <f>COUNTIF(Y5:Y53, "&gt;0")</f>
        <v>39</v>
      </c>
      <c r="Z58" s="223">
        <f>COUNTIF(Z5:Z53, "&gt;0")</f>
        <v>39</v>
      </c>
      <c r="AA58" s="223">
        <f>COUNTIF(AA5:AA53, "&gt;0")</f>
        <v>25</v>
      </c>
      <c r="AB58" s="223">
        <f>COUNTIF(AB5:AB53, "&gt;0")</f>
        <v>9</v>
      </c>
      <c r="AC58" s="230"/>
      <c r="AD58" s="113"/>
      <c r="AE58" s="223">
        <f>COUNTIF(AE5:AE53, "&gt;0")</f>
        <v>35</v>
      </c>
      <c r="AF58" s="223">
        <f>COUNTIF(AF5:AF53, "&gt;0")</f>
        <v>7</v>
      </c>
      <c r="AG58" s="223">
        <f>COUNTIF(AG5:AG53, "&gt;0")</f>
        <v>35</v>
      </c>
      <c r="AH58" s="230"/>
      <c r="AI58" s="113"/>
      <c r="AJ58" s="223">
        <f>COUNTIF(AJ5:AJ53, "&gt;0")</f>
        <v>37</v>
      </c>
      <c r="AK58" s="223">
        <f>COUNTIF(AK5:AK53, "&gt;0")</f>
        <v>14</v>
      </c>
      <c r="AL58" s="223">
        <f>COUNTIF(AL5:AL53, "&gt;0")</f>
        <v>32</v>
      </c>
      <c r="AM58" s="223">
        <f>COUNTIF(AM5:AM53, "&gt;0")</f>
        <v>37</v>
      </c>
      <c r="AN58" s="223">
        <f>COUNTIF(AN5:AN53, "&gt;0")</f>
        <v>11</v>
      </c>
      <c r="AO58" s="113"/>
      <c r="AP58" s="113"/>
      <c r="AQ58" s="223">
        <f>COUNTIF(AQ5:AQ53, "&gt;0")</f>
        <v>23</v>
      </c>
      <c r="AR58" s="223">
        <f>COUNTIF(AR5:AR53, "&gt;0")</f>
        <v>22</v>
      </c>
      <c r="AS58" s="223">
        <f>COUNTIF(AS5:AS53, "&gt;0")</f>
        <v>19</v>
      </c>
      <c r="AT58" s="113"/>
      <c r="AU58" s="113"/>
      <c r="AV58" s="223">
        <f>COUNTIF(AV5:AV53, "&gt;0")</f>
        <v>39</v>
      </c>
      <c r="AW58" s="223">
        <f>COUNTIF(AW5:AW53, "&gt;0")</f>
        <v>38</v>
      </c>
      <c r="AX58" s="223">
        <f>COUNTIF(AX5:AX53, "&gt;0")</f>
        <v>8</v>
      </c>
      <c r="AY58" s="223">
        <f>COUNTIF(AY5:AY53, "&gt;0")</f>
        <v>12</v>
      </c>
      <c r="AZ58" s="223">
        <f>COUNTIF(AZ5:AZ53, "&gt;0")</f>
        <v>3</v>
      </c>
      <c r="BA58" s="230"/>
      <c r="BB58" s="113"/>
      <c r="BC58" s="223">
        <f>COUNTIF(BC5:BC53, "&gt;0")</f>
        <v>29</v>
      </c>
      <c r="BD58" s="223">
        <f>COUNTIF(BD5:BD53, "&gt;0")</f>
        <v>29</v>
      </c>
      <c r="BE58" s="230"/>
      <c r="BF58" s="113"/>
      <c r="BG58" s="223">
        <f>COUNTIF(BG5:BG53, "&gt;0")</f>
        <v>27</v>
      </c>
      <c r="BH58" s="223">
        <f>COUNTIF(BH5:BH53, "&gt;0")</f>
        <v>27</v>
      </c>
      <c r="BI58" s="223">
        <f>COUNTIF(BI5:BI53, "&gt;0")</f>
        <v>6</v>
      </c>
      <c r="BJ58" s="223">
        <f>COUNTIF(BJ5:BJ53, "&gt;0")</f>
        <v>4</v>
      </c>
      <c r="BK58" s="230"/>
      <c r="BL58" s="212"/>
      <c r="BM58" s="223">
        <f>COUNTIF(BM5:BM53, "&gt;0")</f>
        <v>12</v>
      </c>
      <c r="BN58" s="223">
        <f>COUNTIF(BN5:BN53, "&gt;0")</f>
        <v>5</v>
      </c>
      <c r="BO58" s="223">
        <f>COUNTIF(BO5:BO53, "&gt;0")</f>
        <v>11</v>
      </c>
      <c r="BP58" s="223">
        <f>COUNTIF(BP5:BP53, "&gt;0")</f>
        <v>5</v>
      </c>
      <c r="BQ58" s="230"/>
      <c r="BR58" s="113"/>
      <c r="BS58" s="223">
        <f>COUNTIF(BS5:BS53, "&gt;0")</f>
        <v>36</v>
      </c>
      <c r="BT58" s="223">
        <f>COUNTIF(BT5:BT53, "&gt;0")</f>
        <v>36</v>
      </c>
      <c r="BU58" s="223">
        <f>COUNTIF(BU5:BU53, "&gt;0")</f>
        <v>33</v>
      </c>
      <c r="BV58" s="230"/>
      <c r="BW58" s="230"/>
      <c r="BX58" s="223">
        <f>COUNTIF(BX5:BX53, "&gt;0")</f>
        <v>15</v>
      </c>
      <c r="BY58" s="223">
        <f>COUNTIF(BY5:BY53, "&gt;0")</f>
        <v>13</v>
      </c>
      <c r="BZ58" s="223">
        <f>COUNTIF(BZ5:BZ53, "&gt;0")</f>
        <v>10</v>
      </c>
      <c r="CA58" s="230"/>
      <c r="CB58" s="230"/>
      <c r="CC58" s="223">
        <f>COUNTIF(CC5:CC53, "&gt;0")</f>
        <v>37</v>
      </c>
      <c r="CD58" s="223">
        <f>COUNTIF(CD5:CD53, "&gt;0")</f>
        <v>33</v>
      </c>
      <c r="CE58" s="223">
        <f>COUNTIF(CE5:CE53, "&gt;0")</f>
        <v>37</v>
      </c>
      <c r="CF58" s="223">
        <f>COUNTIF(CF5:CF53, "&gt;0")</f>
        <v>2</v>
      </c>
      <c r="CG58" s="44"/>
      <c r="CH58" s="30"/>
      <c r="CI58" s="223">
        <f>COUNTIF(CI5:CI53, "&gt;0")</f>
        <v>32</v>
      </c>
      <c r="CJ58" s="223">
        <f>COUNTIF(CJ5:CJ53, "&gt;0")</f>
        <v>31</v>
      </c>
      <c r="CK58" s="223">
        <f>COUNTIF(CK5:CK53, "&gt;0")</f>
        <v>9</v>
      </c>
      <c r="CL58" s="223">
        <f>COUNTIF(CL5:CL53, "&gt;0")</f>
        <v>3</v>
      </c>
      <c r="CM58" s="223">
        <f>COUNTIF(CM5:CM53, "&gt;0")</f>
        <v>2</v>
      </c>
      <c r="CN58" s="113"/>
      <c r="CO58" s="113"/>
      <c r="CP58" s="223">
        <f>COUNTIF(CP5:CP53, "&gt;0")</f>
        <v>0</v>
      </c>
      <c r="CQ58" s="223">
        <f>COUNTIF(CQ5:CQ53, "&gt;0")</f>
        <v>0</v>
      </c>
      <c r="CR58" s="223">
        <f>COUNTIF(CR5:CR53, "&gt;0")</f>
        <v>0</v>
      </c>
      <c r="CS58" s="223">
        <f>COUNTIF(CS5:CS53, "&gt;0")</f>
        <v>0</v>
      </c>
      <c r="CT58" s="223">
        <f>COUNTIF(CT5:CT53, "&gt;0")</f>
        <v>0</v>
      </c>
      <c r="CU58" s="230"/>
      <c r="CV58" s="113"/>
      <c r="CW58" s="223">
        <f t="shared" ref="CW58:DB58" si="46">COUNTIF(CW5:CW53, "&gt;0")</f>
        <v>36</v>
      </c>
      <c r="CX58" s="223">
        <f t="shared" si="46"/>
        <v>36</v>
      </c>
      <c r="CY58" s="223">
        <f t="shared" si="46"/>
        <v>16</v>
      </c>
      <c r="CZ58" s="223">
        <f t="shared" si="46"/>
        <v>3</v>
      </c>
      <c r="DA58" s="223">
        <f t="shared" si="46"/>
        <v>5</v>
      </c>
      <c r="DB58" s="223">
        <f t="shared" si="46"/>
        <v>5</v>
      </c>
      <c r="DC58" s="246"/>
      <c r="DD58" s="230"/>
      <c r="DE58" s="223">
        <f>COUNTIF(DE5:DE53, "&gt;0")</f>
        <v>39</v>
      </c>
      <c r="DF58" s="223">
        <f t="shared" ref="DF58:DJ58" si="47">COUNTIF(DF5:DF53, "&gt;0")</f>
        <v>14</v>
      </c>
      <c r="DG58" s="223">
        <f t="shared" si="47"/>
        <v>32</v>
      </c>
      <c r="DH58" s="223">
        <f t="shared" si="47"/>
        <v>24</v>
      </c>
      <c r="DI58" s="223">
        <f t="shared" si="47"/>
        <v>26</v>
      </c>
      <c r="DJ58" s="223">
        <f t="shared" si="47"/>
        <v>14</v>
      </c>
      <c r="DK58" s="230"/>
      <c r="DL58" s="230"/>
      <c r="DM58" s="223">
        <f t="shared" ref="DM58:DR58" si="48">COUNTIF(DM5:DM53, "&gt;0")</f>
        <v>30</v>
      </c>
      <c r="DN58" s="223">
        <f t="shared" si="48"/>
        <v>12</v>
      </c>
      <c r="DO58" s="223">
        <f t="shared" si="48"/>
        <v>1</v>
      </c>
      <c r="DP58" s="223">
        <f t="shared" si="48"/>
        <v>16</v>
      </c>
      <c r="DQ58" s="223">
        <f t="shared" si="48"/>
        <v>25</v>
      </c>
      <c r="DR58" s="223">
        <f t="shared" si="48"/>
        <v>20</v>
      </c>
      <c r="DS58" s="230"/>
      <c r="DT58" s="113"/>
      <c r="DU58" s="223">
        <f>COUNTIF(DU5:DU53, "&gt;0")</f>
        <v>36</v>
      </c>
      <c r="DV58" s="223">
        <f>COUNTIF(DV5:DV53, "&gt;0")</f>
        <v>36</v>
      </c>
      <c r="DW58" s="223">
        <f>COUNTIF(DW5:DW53, "&gt;0")</f>
        <v>26</v>
      </c>
      <c r="DX58" s="223">
        <f>COUNTIF(DX5:DX53, "&gt;0")</f>
        <v>22</v>
      </c>
      <c r="DY58" s="223">
        <f>COUNTIF(DY5:DY53, "&gt;0")</f>
        <v>15</v>
      </c>
      <c r="DZ58" s="230"/>
      <c r="EA58" s="230"/>
      <c r="EB58" s="9"/>
      <c r="EC58" s="223">
        <f>COUNTIF(EC5:EC53, "&gt;0")</f>
        <v>16</v>
      </c>
      <c r="ED58" s="223">
        <f>COUNTIF(ED5:ED53, "&gt;0")</f>
        <v>12</v>
      </c>
      <c r="EE58" s="223">
        <f>COUNTIF(EE5:EE53, "&gt;0")+3</f>
        <v>9</v>
      </c>
      <c r="EF58" s="250"/>
      <c r="EG58" s="250"/>
      <c r="EH58" s="254"/>
      <c r="EI58" s="223">
        <f>COUNTIF(EI5:EI53, "&gt;0")</f>
        <v>0</v>
      </c>
      <c r="EJ58" s="223">
        <f>COUNTIF(EJ5:EJ53, "&gt;0")</f>
        <v>3</v>
      </c>
      <c r="EK58" s="223">
        <f>COUNTIF(EK5:EK53, "&gt;0")</f>
        <v>1</v>
      </c>
      <c r="EL58" s="230"/>
      <c r="EM58" s="230"/>
      <c r="EN58" s="250"/>
      <c r="ER58" s="250"/>
    </row>
    <row r="59" spans="1:155" s="289" customFormat="1">
      <c r="A59" s="288" t="s">
        <v>2779</v>
      </c>
      <c r="E59" s="290"/>
      <c r="F59" s="290"/>
      <c r="H59" s="291">
        <f>H58/60</f>
        <v>0.78333333333333333</v>
      </c>
      <c r="I59" s="291">
        <f t="shared" ref="I59:BT59" si="49">I58/60</f>
        <v>0.78333333333333333</v>
      </c>
      <c r="J59" s="291"/>
      <c r="K59" s="291"/>
      <c r="L59" s="291">
        <f t="shared" si="49"/>
        <v>0.75</v>
      </c>
      <c r="M59" s="291">
        <f t="shared" si="49"/>
        <v>0.75</v>
      </c>
      <c r="N59" s="291">
        <f t="shared" si="49"/>
        <v>0.66666666666666663</v>
      </c>
      <c r="O59" s="291">
        <f t="shared" si="49"/>
        <v>0.6166666666666667</v>
      </c>
      <c r="P59" s="291">
        <f t="shared" si="49"/>
        <v>0.6333333333333333</v>
      </c>
      <c r="Q59" s="291">
        <f t="shared" si="49"/>
        <v>0.66666666666666663</v>
      </c>
      <c r="R59" s="292"/>
      <c r="S59" s="291"/>
      <c r="T59" s="291">
        <f t="shared" si="49"/>
        <v>0.6166666666666667</v>
      </c>
      <c r="U59" s="291">
        <f t="shared" si="49"/>
        <v>0.56666666666666665</v>
      </c>
      <c r="V59" s="291">
        <f t="shared" si="49"/>
        <v>0.33333333333333331</v>
      </c>
      <c r="W59" s="293"/>
      <c r="X59" s="294"/>
      <c r="Y59" s="291">
        <f t="shared" si="49"/>
        <v>0.65</v>
      </c>
      <c r="Z59" s="291">
        <f t="shared" si="49"/>
        <v>0.65</v>
      </c>
      <c r="AA59" s="291">
        <f t="shared" si="49"/>
        <v>0.41666666666666669</v>
      </c>
      <c r="AB59" s="291">
        <f t="shared" si="49"/>
        <v>0.15</v>
      </c>
      <c r="AC59" s="293"/>
      <c r="AD59" s="294"/>
      <c r="AE59" s="291">
        <f t="shared" si="49"/>
        <v>0.58333333333333337</v>
      </c>
      <c r="AF59" s="291">
        <f t="shared" si="49"/>
        <v>0.11666666666666667</v>
      </c>
      <c r="AG59" s="291">
        <f t="shared" si="49"/>
        <v>0.58333333333333337</v>
      </c>
      <c r="AH59" s="293"/>
      <c r="AI59" s="294"/>
      <c r="AJ59" s="291">
        <f t="shared" si="49"/>
        <v>0.6166666666666667</v>
      </c>
      <c r="AK59" s="291">
        <f t="shared" si="49"/>
        <v>0.23333333333333334</v>
      </c>
      <c r="AL59" s="291">
        <f t="shared" si="49"/>
        <v>0.53333333333333333</v>
      </c>
      <c r="AM59" s="291">
        <f t="shared" si="49"/>
        <v>0.6166666666666667</v>
      </c>
      <c r="AN59" s="291">
        <f t="shared" si="49"/>
        <v>0.18333333333333332</v>
      </c>
      <c r="AO59" s="294"/>
      <c r="AP59" s="294"/>
      <c r="AQ59" s="291">
        <f t="shared" si="49"/>
        <v>0.38333333333333336</v>
      </c>
      <c r="AR59" s="291">
        <f t="shared" si="49"/>
        <v>0.36666666666666664</v>
      </c>
      <c r="AS59" s="291">
        <f t="shared" si="49"/>
        <v>0.31666666666666665</v>
      </c>
      <c r="AT59" s="294"/>
      <c r="AU59" s="294"/>
      <c r="AV59" s="291">
        <f t="shared" si="49"/>
        <v>0.65</v>
      </c>
      <c r="AW59" s="291">
        <f t="shared" si="49"/>
        <v>0.6333333333333333</v>
      </c>
      <c r="AX59" s="291">
        <f t="shared" si="49"/>
        <v>0.13333333333333333</v>
      </c>
      <c r="AY59" s="291">
        <f t="shared" si="49"/>
        <v>0.2</v>
      </c>
      <c r="AZ59" s="291">
        <f t="shared" si="49"/>
        <v>0.05</v>
      </c>
      <c r="BA59" s="293"/>
      <c r="BB59" s="294"/>
      <c r="BC59" s="291">
        <f t="shared" si="49"/>
        <v>0.48333333333333334</v>
      </c>
      <c r="BD59" s="291">
        <f t="shared" si="49"/>
        <v>0.48333333333333334</v>
      </c>
      <c r="BE59" s="293"/>
      <c r="BF59" s="294"/>
      <c r="BG59" s="291">
        <f t="shared" si="49"/>
        <v>0.45</v>
      </c>
      <c r="BH59" s="291">
        <f t="shared" si="49"/>
        <v>0.45</v>
      </c>
      <c r="BI59" s="291">
        <f t="shared" si="49"/>
        <v>0.1</v>
      </c>
      <c r="BJ59" s="291">
        <f t="shared" si="49"/>
        <v>6.6666666666666666E-2</v>
      </c>
      <c r="BK59" s="293"/>
      <c r="BL59" s="295"/>
      <c r="BM59" s="291">
        <f t="shared" si="49"/>
        <v>0.2</v>
      </c>
      <c r="BN59" s="291">
        <f t="shared" si="49"/>
        <v>8.3333333333333329E-2</v>
      </c>
      <c r="BO59" s="291">
        <f t="shared" si="49"/>
        <v>0.18333333333333332</v>
      </c>
      <c r="BP59" s="291">
        <f t="shared" si="49"/>
        <v>8.3333333333333329E-2</v>
      </c>
      <c r="BQ59" s="293"/>
      <c r="BR59" s="294"/>
      <c r="BS59" s="291">
        <f t="shared" si="49"/>
        <v>0.6</v>
      </c>
      <c r="BT59" s="291">
        <f t="shared" si="49"/>
        <v>0.6</v>
      </c>
      <c r="BU59" s="291">
        <f t="shared" ref="BU59:EE59" si="50">BU58/60</f>
        <v>0.55000000000000004</v>
      </c>
      <c r="BV59" s="293"/>
      <c r="BW59" s="293"/>
      <c r="BX59" s="291">
        <f t="shared" si="50"/>
        <v>0.25</v>
      </c>
      <c r="BY59" s="291">
        <f t="shared" si="50"/>
        <v>0.21666666666666667</v>
      </c>
      <c r="BZ59" s="291">
        <f t="shared" si="50"/>
        <v>0.16666666666666666</v>
      </c>
      <c r="CA59" s="293"/>
      <c r="CB59" s="293"/>
      <c r="CC59" s="291">
        <f t="shared" si="50"/>
        <v>0.6166666666666667</v>
      </c>
      <c r="CD59" s="291">
        <f t="shared" si="50"/>
        <v>0.55000000000000004</v>
      </c>
      <c r="CE59" s="291">
        <f t="shared" si="50"/>
        <v>0.6166666666666667</v>
      </c>
      <c r="CF59" s="291">
        <f t="shared" si="50"/>
        <v>3.3333333333333333E-2</v>
      </c>
      <c r="CG59" s="296"/>
      <c r="CH59" s="297"/>
      <c r="CI59" s="291">
        <f t="shared" si="50"/>
        <v>0.53333333333333333</v>
      </c>
      <c r="CJ59" s="291">
        <f t="shared" si="50"/>
        <v>0.51666666666666672</v>
      </c>
      <c r="CK59" s="291">
        <f t="shared" si="50"/>
        <v>0.15</v>
      </c>
      <c r="CL59" s="291">
        <f t="shared" si="50"/>
        <v>0.05</v>
      </c>
      <c r="CM59" s="291">
        <f t="shared" si="50"/>
        <v>3.3333333333333333E-2</v>
      </c>
      <c r="CN59" s="294"/>
      <c r="CO59" s="294"/>
      <c r="CP59" s="291">
        <f t="shared" si="50"/>
        <v>0</v>
      </c>
      <c r="CQ59" s="291">
        <f t="shared" si="50"/>
        <v>0</v>
      </c>
      <c r="CR59" s="291">
        <f t="shared" si="50"/>
        <v>0</v>
      </c>
      <c r="CS59" s="291">
        <f t="shared" si="50"/>
        <v>0</v>
      </c>
      <c r="CT59" s="291">
        <f>CT58/60</f>
        <v>0</v>
      </c>
      <c r="CU59" s="293"/>
      <c r="CV59" s="294"/>
      <c r="CW59" s="291">
        <f t="shared" si="50"/>
        <v>0.6</v>
      </c>
      <c r="CX59" s="291">
        <f>CX58</f>
        <v>36</v>
      </c>
      <c r="CY59" s="291">
        <f t="shared" si="50"/>
        <v>0.26666666666666666</v>
      </c>
      <c r="CZ59" s="291">
        <f t="shared" si="50"/>
        <v>0.05</v>
      </c>
      <c r="DA59" s="291">
        <f t="shared" si="50"/>
        <v>8.3333333333333329E-2</v>
      </c>
      <c r="DB59" s="291">
        <f t="shared" si="50"/>
        <v>8.3333333333333329E-2</v>
      </c>
      <c r="DC59" s="298"/>
      <c r="DD59" s="293"/>
      <c r="DE59" s="302">
        <f>DE58/$B$72</f>
        <v>0.79591836734693877</v>
      </c>
      <c r="DF59" s="302">
        <f t="shared" ref="DF59:DJ59" si="51">DF58/$B$72</f>
        <v>0.2857142857142857</v>
      </c>
      <c r="DG59" s="302">
        <f t="shared" si="51"/>
        <v>0.65306122448979587</v>
      </c>
      <c r="DH59" s="302">
        <f t="shared" si="51"/>
        <v>0.48979591836734693</v>
      </c>
      <c r="DI59" s="302">
        <f t="shared" si="51"/>
        <v>0.53061224489795922</v>
      </c>
      <c r="DJ59" s="302">
        <f t="shared" si="51"/>
        <v>0.2857142857142857</v>
      </c>
      <c r="DK59" s="303"/>
      <c r="DL59" s="303"/>
      <c r="DM59" s="302">
        <f>DM58/$B$72</f>
        <v>0.61224489795918369</v>
      </c>
      <c r="DN59" s="302">
        <f t="shared" ref="DN59:DR59" si="52">DN58/$B$72</f>
        <v>0.24489795918367346</v>
      </c>
      <c r="DO59" s="302">
        <f t="shared" si="52"/>
        <v>2.0408163265306121E-2</v>
      </c>
      <c r="DP59" s="302">
        <f t="shared" si="52"/>
        <v>0.32653061224489793</v>
      </c>
      <c r="DQ59" s="302">
        <f t="shared" si="52"/>
        <v>0.51020408163265307</v>
      </c>
      <c r="DR59" s="302">
        <f t="shared" si="52"/>
        <v>0.40816326530612246</v>
      </c>
      <c r="DS59" s="303"/>
      <c r="DT59" s="304"/>
      <c r="DU59" s="291">
        <f t="shared" si="50"/>
        <v>0.6</v>
      </c>
      <c r="DV59" s="291">
        <f t="shared" si="50"/>
        <v>0.6</v>
      </c>
      <c r="DW59" s="291">
        <f t="shared" si="50"/>
        <v>0.43333333333333335</v>
      </c>
      <c r="DX59" s="291">
        <f t="shared" si="50"/>
        <v>0.36666666666666664</v>
      </c>
      <c r="DY59" s="291">
        <f t="shared" si="50"/>
        <v>0.25</v>
      </c>
      <c r="DZ59" s="293"/>
      <c r="EA59" s="293"/>
      <c r="EB59" s="299"/>
      <c r="EC59" s="291">
        <f t="shared" si="50"/>
        <v>0.26666666666666666</v>
      </c>
      <c r="ED59" s="291">
        <f t="shared" si="50"/>
        <v>0.2</v>
      </c>
      <c r="EE59" s="291">
        <f t="shared" si="50"/>
        <v>0.15</v>
      </c>
      <c r="EF59" s="292"/>
      <c r="EG59" s="292"/>
      <c r="EH59" s="300"/>
      <c r="EI59" s="291">
        <f t="shared" ref="EI59:EK59" si="53">EI58/60</f>
        <v>0</v>
      </c>
      <c r="EJ59" s="291">
        <f t="shared" si="53"/>
        <v>0.05</v>
      </c>
      <c r="EK59" s="291">
        <f t="shared" si="53"/>
        <v>1.6666666666666666E-2</v>
      </c>
      <c r="EL59" s="293"/>
      <c r="EM59" s="293"/>
      <c r="EN59" s="301"/>
      <c r="ER59" s="301"/>
    </row>
    <row r="60" spans="1:155" s="210" customFormat="1">
      <c r="A60" s="248" t="s">
        <v>2374</v>
      </c>
      <c r="E60" s="49"/>
      <c r="F60" s="49"/>
      <c r="H60" s="211"/>
      <c r="I60" s="211"/>
      <c r="J60" s="211"/>
      <c r="K60" s="211"/>
      <c r="L60" s="211"/>
      <c r="M60" s="211"/>
      <c r="N60" s="211"/>
      <c r="O60" s="211"/>
      <c r="P60" s="211"/>
      <c r="Q60" s="211"/>
      <c r="R60" s="251"/>
      <c r="S60" s="211"/>
      <c r="T60" s="211"/>
      <c r="U60" s="211"/>
      <c r="V60" s="211"/>
      <c r="W60" s="231"/>
      <c r="X60" s="212"/>
      <c r="Y60" s="211"/>
      <c r="Z60" s="211"/>
      <c r="AA60" s="211"/>
      <c r="AB60" s="211"/>
      <c r="AC60" s="231"/>
      <c r="AD60" s="212"/>
      <c r="AE60" s="211"/>
      <c r="AF60" s="211"/>
      <c r="AG60" s="211"/>
      <c r="AH60" s="231"/>
      <c r="AI60" s="212"/>
      <c r="AJ60" s="223">
        <f>COUNTIF(AJ5:AJ53,100)</f>
        <v>2</v>
      </c>
      <c r="AK60" s="223">
        <f>COUNTIF(AK5:AK53,25)</f>
        <v>6</v>
      </c>
      <c r="AL60" s="223">
        <f>COUNTIF(AL5:AL53,25)</f>
        <v>31</v>
      </c>
      <c r="AM60" s="223">
        <f>COUNTIF(AM5:AM53,25)</f>
        <v>23</v>
      </c>
      <c r="AN60" s="223">
        <f>COUNTIF(AN5:AN53,25)</f>
        <v>5</v>
      </c>
      <c r="AO60" s="212"/>
      <c r="AP60" s="212"/>
      <c r="AQ60" s="223">
        <f>COUNTIF(AQ5:AQ53,100)</f>
        <v>5</v>
      </c>
      <c r="AR60" s="223">
        <f>COUNTIF(AR5:AR53,50)</f>
        <v>15</v>
      </c>
      <c r="AS60" s="223">
        <f>COUNTIF(AS5:AS53,50)</f>
        <v>5</v>
      </c>
      <c r="AT60" s="212"/>
      <c r="AU60" s="212"/>
      <c r="AV60" s="223">
        <f>COUNTIF(AV5:AV53,100)</f>
        <v>0</v>
      </c>
      <c r="AW60" s="223">
        <f>COUNTIF(AW5:AW53, 25)</f>
        <v>3</v>
      </c>
      <c r="AX60" s="223">
        <f>COUNTIF(AX5:AX53,25)</f>
        <v>4</v>
      </c>
      <c r="AY60" s="223">
        <f>COUNTIF(AY5:AY53,25)</f>
        <v>4</v>
      </c>
      <c r="AZ60" s="223">
        <f>COUNTIF(AZ5:AZ53,25)</f>
        <v>2</v>
      </c>
      <c r="BA60" s="231"/>
      <c r="BB60" s="212"/>
      <c r="BC60" s="211"/>
      <c r="BD60" s="211"/>
      <c r="BE60" s="231"/>
      <c r="BF60" s="212"/>
      <c r="BG60" s="211"/>
      <c r="BH60" s="211"/>
      <c r="BI60" s="211"/>
      <c r="BJ60" s="211"/>
      <c r="BK60" s="231"/>
      <c r="BL60" s="212"/>
      <c r="BM60" s="211"/>
      <c r="BN60" s="211"/>
      <c r="BO60" s="211"/>
      <c r="BP60" s="211"/>
      <c r="BQ60" s="231"/>
      <c r="BR60" s="212"/>
      <c r="BS60" s="213">
        <f>COUNTIF(BS5:BS53,100)</f>
        <v>12</v>
      </c>
      <c r="BT60" s="213">
        <f>COUNTIF(BT5:BT53,50)</f>
        <v>31</v>
      </c>
      <c r="BU60" s="213">
        <f>COUNTIF(BU5:BU53,50)</f>
        <v>13</v>
      </c>
      <c r="BV60" s="231"/>
      <c r="BW60" s="231"/>
      <c r="BX60" s="211"/>
      <c r="BY60" s="211"/>
      <c r="BZ60" s="211"/>
      <c r="CA60" s="231"/>
      <c r="CB60" s="231"/>
      <c r="CC60" s="211"/>
      <c r="CD60" s="211"/>
      <c r="CE60" s="211"/>
      <c r="CF60" s="211"/>
      <c r="CG60" s="9"/>
      <c r="CH60" s="232"/>
      <c r="CI60" s="211"/>
      <c r="CJ60" s="211"/>
      <c r="CK60" s="211"/>
      <c r="CL60" s="211"/>
      <c r="CM60" s="211"/>
      <c r="CN60" s="212"/>
      <c r="CO60" s="212"/>
      <c r="CP60" s="211"/>
      <c r="CQ60" s="211"/>
      <c r="CR60" s="211"/>
      <c r="CS60" s="211"/>
      <c r="CT60" s="211"/>
      <c r="CU60" s="231"/>
      <c r="CV60" s="212"/>
      <c r="CW60" s="211"/>
      <c r="CX60" s="211"/>
      <c r="CY60" s="211"/>
      <c r="CZ60" s="211"/>
      <c r="DA60" s="223">
        <f>COUNTIF(DA5:DA53, 20)</f>
        <v>5</v>
      </c>
      <c r="DB60" s="211"/>
      <c r="DC60" s="247"/>
      <c r="DD60" s="231"/>
      <c r="DE60" s="211"/>
      <c r="DF60" s="211"/>
      <c r="DG60" s="211"/>
      <c r="DH60" s="211"/>
      <c r="DI60" s="211"/>
      <c r="DJ60" s="211"/>
      <c r="DK60" s="231"/>
      <c r="DL60" s="231"/>
      <c r="DM60" s="211"/>
      <c r="DN60" s="211"/>
      <c r="DO60" s="211"/>
      <c r="DP60" s="211"/>
      <c r="DQ60" s="211"/>
      <c r="DR60" s="211"/>
      <c r="DS60" s="231"/>
      <c r="DT60" s="212"/>
      <c r="DU60" s="211"/>
      <c r="DV60" s="211"/>
      <c r="DW60" s="211"/>
      <c r="DX60" s="211"/>
      <c r="DY60" s="211"/>
      <c r="DZ60" s="231"/>
      <c r="EA60" s="231"/>
      <c r="EB60" s="9"/>
      <c r="EC60" s="223">
        <f>COUNTIF(EC5:EC53,100)</f>
        <v>1</v>
      </c>
      <c r="ED60" s="223">
        <f>COUNTIF(ED5:ED53,50)</f>
        <v>2</v>
      </c>
      <c r="EE60" s="223">
        <f>COUNTIF(EE5:EE53,50)</f>
        <v>4</v>
      </c>
      <c r="EF60" s="251"/>
      <c r="EG60" s="251"/>
      <c r="EH60" s="255"/>
      <c r="EI60" s="211"/>
      <c r="EJ60" s="211"/>
      <c r="EK60" s="211"/>
      <c r="EL60" s="231"/>
      <c r="EM60" s="231"/>
      <c r="EN60" s="256"/>
      <c r="ER60" s="256"/>
    </row>
    <row r="61" spans="1:155" s="210" customFormat="1">
      <c r="A61" s="248" t="s">
        <v>2414</v>
      </c>
      <c r="E61" s="49"/>
      <c r="F61" s="49"/>
      <c r="H61" s="211"/>
      <c r="I61" s="211"/>
      <c r="J61" s="211"/>
      <c r="K61" s="211"/>
      <c r="L61" s="211"/>
      <c r="M61" s="211"/>
      <c r="N61" s="211"/>
      <c r="O61" s="211"/>
      <c r="P61" s="211"/>
      <c r="Q61" s="211"/>
      <c r="R61" s="251"/>
      <c r="S61" s="211"/>
      <c r="T61" s="211"/>
      <c r="U61" s="211"/>
      <c r="V61" s="211"/>
      <c r="W61" s="231"/>
      <c r="X61" s="212"/>
      <c r="Y61" s="211"/>
      <c r="Z61" s="211"/>
      <c r="AA61" s="211"/>
      <c r="AB61" s="211"/>
      <c r="AC61" s="231"/>
      <c r="AD61" s="212"/>
      <c r="AE61" s="211"/>
      <c r="AF61" s="211"/>
      <c r="AG61" s="211"/>
      <c r="AH61" s="231"/>
      <c r="AI61" s="212"/>
      <c r="AJ61" s="211"/>
      <c r="AK61" s="211"/>
      <c r="AL61" s="211"/>
      <c r="AM61" s="211"/>
      <c r="AN61" s="211"/>
      <c r="AO61" s="212"/>
      <c r="AP61" s="212"/>
      <c r="AQ61" s="223"/>
      <c r="AR61" s="223"/>
      <c r="AS61" s="223"/>
      <c r="AT61" s="212"/>
      <c r="AU61" s="212"/>
      <c r="AV61" s="223"/>
      <c r="AW61" s="223"/>
      <c r="AX61" s="223"/>
      <c r="AY61" s="223"/>
      <c r="AZ61" s="223"/>
      <c r="BA61" s="231"/>
      <c r="BB61" s="212"/>
      <c r="BC61" s="211"/>
      <c r="BD61" s="211"/>
      <c r="BE61" s="231"/>
      <c r="BF61" s="212"/>
      <c r="BG61" s="211"/>
      <c r="BH61" s="211"/>
      <c r="BI61" s="211"/>
      <c r="BJ61" s="211"/>
      <c r="BK61" s="231"/>
      <c r="BL61" s="212"/>
      <c r="BM61" s="211"/>
      <c r="BN61" s="211"/>
      <c r="BO61" s="211"/>
      <c r="BP61" s="211"/>
      <c r="BQ61" s="231"/>
      <c r="BR61" s="212"/>
      <c r="BS61" s="211"/>
      <c r="BT61" s="211">
        <f>BT60/60</f>
        <v>0.51666666666666672</v>
      </c>
      <c r="BU61" s="211">
        <f>BU60/60</f>
        <v>0.21666666666666667</v>
      </c>
      <c r="BV61" s="231"/>
      <c r="BW61" s="231"/>
      <c r="BX61" s="211"/>
      <c r="BY61" s="211"/>
      <c r="BZ61" s="211"/>
      <c r="CA61" s="231"/>
      <c r="CB61" s="231"/>
      <c r="CC61" s="211"/>
      <c r="CD61" s="211"/>
      <c r="CE61" s="211"/>
      <c r="CF61" s="211"/>
      <c r="CG61" s="9"/>
      <c r="CH61" s="232"/>
      <c r="CI61" s="211"/>
      <c r="CJ61" s="211"/>
      <c r="CK61" s="211"/>
      <c r="CL61" s="211"/>
      <c r="CM61" s="211"/>
      <c r="CN61" s="212"/>
      <c r="CO61" s="212"/>
      <c r="CP61" s="211"/>
      <c r="CQ61" s="211"/>
      <c r="CR61" s="211"/>
      <c r="CS61" s="211"/>
      <c r="CT61" s="211"/>
      <c r="CU61" s="231"/>
      <c r="CV61" s="212"/>
      <c r="CW61" s="211"/>
      <c r="CX61" s="211"/>
      <c r="CY61" s="211"/>
      <c r="CZ61" s="211"/>
      <c r="DA61" s="223"/>
      <c r="DB61" s="211"/>
      <c r="DC61" s="247"/>
      <c r="DD61" s="231"/>
      <c r="DE61" s="211"/>
      <c r="DF61" s="211"/>
      <c r="DG61" s="211"/>
      <c r="DH61" s="211"/>
      <c r="DI61" s="211"/>
      <c r="DJ61" s="211"/>
      <c r="DK61" s="231"/>
      <c r="DL61" s="231"/>
      <c r="DM61" s="211"/>
      <c r="DN61" s="211"/>
      <c r="DO61" s="211"/>
      <c r="DP61" s="211"/>
      <c r="DQ61" s="211"/>
      <c r="DR61" s="211"/>
      <c r="DS61" s="231"/>
      <c r="DT61" s="212"/>
      <c r="DU61" s="211"/>
      <c r="DV61" s="211"/>
      <c r="DW61" s="211"/>
      <c r="DX61" s="211"/>
      <c r="DY61" s="211"/>
      <c r="DZ61" s="231"/>
      <c r="EA61" s="231"/>
      <c r="EB61" s="9"/>
      <c r="EC61" s="211">
        <f>EC60/60</f>
        <v>1.6666666666666666E-2</v>
      </c>
      <c r="ED61" s="211">
        <f t="shared" ref="ED61:EE61" si="54">ED60/60</f>
        <v>3.3333333333333333E-2</v>
      </c>
      <c r="EE61" s="211">
        <f t="shared" si="54"/>
        <v>6.6666666666666666E-2</v>
      </c>
      <c r="EF61" s="251"/>
      <c r="EG61" s="251"/>
      <c r="EH61" s="255"/>
      <c r="EI61" s="211"/>
      <c r="EJ61" s="211"/>
      <c r="EK61" s="211"/>
      <c r="EL61" s="231"/>
      <c r="EM61" s="231"/>
      <c r="EN61" s="256"/>
      <c r="ER61" s="256"/>
    </row>
    <row r="62" spans="1:155">
      <c r="A62" s="222" t="s">
        <v>379</v>
      </c>
      <c r="H62" s="113">
        <f>MAX(H5:H53)</f>
        <v>100</v>
      </c>
      <c r="I62" s="113">
        <f>MAX(I5:I53)</f>
        <v>100</v>
      </c>
      <c r="J62" s="113"/>
      <c r="K62" s="113"/>
      <c r="L62" s="113">
        <f t="shared" ref="L62:Q62" si="55">MAX(L5:L53)</f>
        <v>100</v>
      </c>
      <c r="M62" s="113">
        <f t="shared" si="55"/>
        <v>20</v>
      </c>
      <c r="N62" s="113">
        <f t="shared" si="55"/>
        <v>20</v>
      </c>
      <c r="O62" s="113">
        <f t="shared" si="55"/>
        <v>20</v>
      </c>
      <c r="P62" s="113">
        <f t="shared" si="55"/>
        <v>20</v>
      </c>
      <c r="Q62" s="113">
        <f t="shared" si="55"/>
        <v>20</v>
      </c>
      <c r="R62" s="230"/>
      <c r="S62" s="113"/>
      <c r="T62" s="113">
        <f>MAX(T5:T53)</f>
        <v>100</v>
      </c>
      <c r="U62" s="113">
        <f>MAX(U5:U53)</f>
        <v>50</v>
      </c>
      <c r="V62" s="113">
        <f>MAX(V5:V53)</f>
        <v>50</v>
      </c>
      <c r="W62" s="230"/>
      <c r="X62" s="113"/>
      <c r="Y62" s="113">
        <f>MAX(Y5:Y53)</f>
        <v>100</v>
      </c>
      <c r="Z62" s="113">
        <f>MAX(Z5:Z53)</f>
        <v>30</v>
      </c>
      <c r="AA62" s="113">
        <f>MAX(AA5:AA53)</f>
        <v>40</v>
      </c>
      <c r="AB62" s="113">
        <f>MAX(AB5:AB53)</f>
        <v>40</v>
      </c>
      <c r="AC62" s="230"/>
      <c r="AD62" s="113"/>
      <c r="AE62" s="113">
        <f>MAX(AE5:AE53)</f>
        <v>100</v>
      </c>
      <c r="AF62" s="113">
        <f>MAX(AF5:AF53)</f>
        <v>50</v>
      </c>
      <c r="AG62" s="113">
        <f>MAX(AG5:AG53)</f>
        <v>50</v>
      </c>
      <c r="AH62" s="230"/>
      <c r="AI62" s="113"/>
      <c r="AJ62" s="113">
        <f>MAX(AJ5:AJ53)</f>
        <v>100</v>
      </c>
      <c r="AK62" s="113">
        <f>MAX(AK5:AK53)</f>
        <v>25</v>
      </c>
      <c r="AL62" s="113">
        <f>MAX(AL5:AL53)</f>
        <v>25</v>
      </c>
      <c r="AM62" s="113">
        <f>MAX(AM5:AM53)</f>
        <v>25</v>
      </c>
      <c r="AN62" s="113">
        <f>MAX(AN5:AN53)</f>
        <v>25</v>
      </c>
      <c r="AO62" s="113"/>
      <c r="AP62" s="113"/>
      <c r="AQ62" s="113">
        <f>MAX(AQ5:AQ53)</f>
        <v>100</v>
      </c>
      <c r="AR62" s="113">
        <f>MAX(AR5:AR53)</f>
        <v>50</v>
      </c>
      <c r="AS62" s="113">
        <f>MAX(AS5:AS53)</f>
        <v>50</v>
      </c>
      <c r="AT62" s="113"/>
      <c r="AU62" s="113"/>
      <c r="AV62" s="113">
        <f>MAX(AV5:AV53)</f>
        <v>87.5</v>
      </c>
      <c r="AW62" s="113">
        <f>MAX(AW5:AW53)</f>
        <v>25</v>
      </c>
      <c r="AX62" s="113">
        <f>MAX(AX5:AX53)</f>
        <v>25</v>
      </c>
      <c r="AY62" s="113">
        <f>MAX(AY5:AY53)</f>
        <v>25</v>
      </c>
      <c r="AZ62" s="113">
        <f>MAX(AZ5:AZ53)</f>
        <v>25</v>
      </c>
      <c r="BA62" s="230"/>
      <c r="BB62" s="113"/>
      <c r="BC62" s="113">
        <f>MAX(BC5:BC53)</f>
        <v>100</v>
      </c>
      <c r="BD62" s="113">
        <f>MAX(BD5:BD53)</f>
        <v>100</v>
      </c>
      <c r="BE62" s="230"/>
      <c r="BF62" s="113"/>
      <c r="BG62" s="113">
        <f>MAX(BG5:BG53)</f>
        <v>45</v>
      </c>
      <c r="BH62" s="113">
        <f>MAX(BH5:BH53)</f>
        <v>30</v>
      </c>
      <c r="BI62" s="113">
        <f>MAX(BI5:BI53)</f>
        <v>15</v>
      </c>
      <c r="BJ62" s="113">
        <f>MAX(BJ5:BJ53)</f>
        <v>15</v>
      </c>
      <c r="BK62" s="230"/>
      <c r="BL62" s="212"/>
      <c r="BM62" s="113">
        <f>MAX(BM5:BM53)</f>
        <v>75</v>
      </c>
      <c r="BN62" s="113">
        <f>MAX(BN5:BN53)</f>
        <v>30</v>
      </c>
      <c r="BO62" s="113">
        <f>MAX(BO5:BO53)</f>
        <v>30</v>
      </c>
      <c r="BP62" s="113">
        <f>MAX(BP5:BP53)</f>
        <v>15</v>
      </c>
      <c r="BQ62" s="230"/>
      <c r="BR62" s="113"/>
      <c r="BS62" s="113">
        <f>MAX(BS5:BS53)</f>
        <v>100</v>
      </c>
      <c r="BT62" s="113">
        <f>MAX(BT5:BT53)</f>
        <v>50</v>
      </c>
      <c r="BU62" s="113">
        <f>MAX(BU5:BU53)</f>
        <v>50</v>
      </c>
      <c r="BV62" s="230"/>
      <c r="BW62" s="230"/>
      <c r="BX62" s="113">
        <f>MAX(BX5:BX53)</f>
        <v>100</v>
      </c>
      <c r="BY62" s="113">
        <f>MAX(BY5:BY53)</f>
        <v>50</v>
      </c>
      <c r="BZ62" s="113">
        <f>MAX(BZ5:BZ53)</f>
        <v>50</v>
      </c>
      <c r="CA62" s="230"/>
      <c r="CB62" s="230"/>
      <c r="CC62" s="113">
        <f>MAX(CC5:CC53)</f>
        <v>75</v>
      </c>
      <c r="CD62" s="113">
        <f>MAX(CD5:CD53)</f>
        <v>30</v>
      </c>
      <c r="CE62" s="113">
        <f>MAX(CE5:CE53)</f>
        <v>30</v>
      </c>
      <c r="CF62" s="113">
        <f>MAX(CF5:CF53)</f>
        <v>15</v>
      </c>
      <c r="CI62" s="113">
        <f>MAX(CI5:CI53)</f>
        <v>100</v>
      </c>
      <c r="CJ62" s="113">
        <f>MAX(CJ5:CJ53)</f>
        <v>25</v>
      </c>
      <c r="CK62" s="113">
        <f>MAX(CK5:CK53)</f>
        <v>25</v>
      </c>
      <c r="CL62" s="113">
        <f>MAX(CL5:CL53)</f>
        <v>25</v>
      </c>
      <c r="CM62" s="113">
        <f>MAX(CM5:CM53)</f>
        <v>25</v>
      </c>
      <c r="CN62" s="113"/>
      <c r="CO62" s="113"/>
      <c r="CP62" s="113">
        <f>MAX(CP5:CP53)</f>
        <v>0</v>
      </c>
      <c r="CQ62" s="113">
        <f>MAX(CQ5:CQ53)</f>
        <v>0</v>
      </c>
      <c r="CR62" s="113">
        <f>MAX(CR5:CR53)</f>
        <v>0</v>
      </c>
      <c r="CS62" s="113">
        <f>MAX(CS5:CS53)</f>
        <v>0</v>
      </c>
      <c r="CT62" s="113">
        <f>MAX(CT5:CT53)</f>
        <v>0</v>
      </c>
      <c r="CU62" s="230"/>
      <c r="CV62" s="113"/>
      <c r="CW62" s="113">
        <f t="shared" ref="CW62:DB62" si="56">MAX(CW5:CW53)</f>
        <v>90</v>
      </c>
      <c r="CX62" s="113">
        <f t="shared" si="56"/>
        <v>20</v>
      </c>
      <c r="CY62" s="113">
        <f t="shared" si="56"/>
        <v>20</v>
      </c>
      <c r="CZ62" s="113">
        <f t="shared" si="56"/>
        <v>20</v>
      </c>
      <c r="DA62" s="113">
        <f t="shared" si="56"/>
        <v>20</v>
      </c>
      <c r="DB62" s="113">
        <f t="shared" si="56"/>
        <v>10</v>
      </c>
      <c r="DC62" s="246"/>
      <c r="DD62" s="230"/>
      <c r="DE62" s="113">
        <f t="shared" ref="DE62:DJ62" si="57">MAX(DE5:DE53)</f>
        <v>90</v>
      </c>
      <c r="DF62" s="113">
        <f t="shared" si="57"/>
        <v>20</v>
      </c>
      <c r="DG62" s="113">
        <f t="shared" si="57"/>
        <v>20</v>
      </c>
      <c r="DH62" s="113">
        <f t="shared" si="57"/>
        <v>20</v>
      </c>
      <c r="DI62" s="113">
        <f t="shared" si="57"/>
        <v>20</v>
      </c>
      <c r="DJ62" s="113">
        <f t="shared" si="57"/>
        <v>20</v>
      </c>
      <c r="DK62" s="230"/>
      <c r="DL62" s="230"/>
      <c r="DM62" s="113">
        <f t="shared" ref="DM62:DR62" si="58">MAX(DM5:DM53)</f>
        <v>90</v>
      </c>
      <c r="DN62" s="113">
        <f t="shared" si="58"/>
        <v>20</v>
      </c>
      <c r="DO62" s="113">
        <f t="shared" si="58"/>
        <v>20</v>
      </c>
      <c r="DP62" s="113">
        <f t="shared" si="58"/>
        <v>20</v>
      </c>
      <c r="DQ62" s="113">
        <f t="shared" si="58"/>
        <v>20</v>
      </c>
      <c r="DR62" s="113">
        <f t="shared" si="58"/>
        <v>20</v>
      </c>
      <c r="DS62" s="230"/>
      <c r="DT62" s="113"/>
      <c r="DU62" s="113">
        <f>MAX(DU5:DU53)</f>
        <v>100</v>
      </c>
      <c r="DV62" s="113">
        <f>MAX(DV5:DV53)</f>
        <v>25</v>
      </c>
      <c r="DW62" s="113">
        <f>MAX(DW5:DW53)</f>
        <v>25</v>
      </c>
      <c r="DX62" s="113">
        <f>MAX(DX5:DX53)</f>
        <v>25</v>
      </c>
      <c r="DY62" s="113">
        <f>MAX(DY5:DY53)</f>
        <v>25</v>
      </c>
      <c r="DZ62" s="230"/>
      <c r="EA62" s="230"/>
      <c r="EC62" s="113">
        <f>MAX(EC5:EC53)</f>
        <v>100</v>
      </c>
      <c r="ED62" s="113">
        <f>MAX(ED5:ED53)</f>
        <v>50</v>
      </c>
      <c r="EE62" s="113">
        <f>MAX(EE5:EE53)</f>
        <v>50</v>
      </c>
      <c r="EF62" s="230"/>
      <c r="EG62" s="230"/>
      <c r="EH62" s="254"/>
      <c r="EI62" s="113">
        <f>MAX(EI5:EI53)</f>
        <v>0</v>
      </c>
      <c r="EJ62" s="113">
        <f>MAX(EJ5:EJ53)</f>
        <v>25</v>
      </c>
      <c r="EK62" s="113">
        <f>MAX(EK5:EK53)</f>
        <v>12.5</v>
      </c>
      <c r="EL62" s="230"/>
      <c r="EM62" s="230"/>
    </row>
    <row r="63" spans="1:155">
      <c r="A63" s="222" t="s">
        <v>380</v>
      </c>
      <c r="H63" s="44">
        <f>MIN(H5:H53)</f>
        <v>0</v>
      </c>
      <c r="I63" s="44">
        <f>MIN(I5:I53)</f>
        <v>0</v>
      </c>
      <c r="L63" s="44">
        <f t="shared" ref="L63:Q63" si="59">MIN(L5:L53)</f>
        <v>0</v>
      </c>
      <c r="M63" s="44">
        <f t="shared" si="59"/>
        <v>0</v>
      </c>
      <c r="N63" s="44">
        <f t="shared" si="59"/>
        <v>0</v>
      </c>
      <c r="O63" s="44">
        <f t="shared" si="59"/>
        <v>0</v>
      </c>
      <c r="P63" s="44">
        <f t="shared" si="59"/>
        <v>0</v>
      </c>
      <c r="Q63" s="44">
        <f t="shared" si="59"/>
        <v>0</v>
      </c>
      <c r="T63" s="44">
        <f>MIN(T5:T53)</f>
        <v>0</v>
      </c>
      <c r="U63" s="44">
        <f>MIN(U5:U53)</f>
        <v>0</v>
      </c>
      <c r="V63" s="44">
        <f>MIN(V5:V53)</f>
        <v>0</v>
      </c>
      <c r="W63" s="230"/>
      <c r="X63" s="113"/>
      <c r="Y63" s="44">
        <f>MIN(Y5:Y53)</f>
        <v>0</v>
      </c>
      <c r="Z63" s="44">
        <f>MIN(Z5:Z53)</f>
        <v>0</v>
      </c>
      <c r="AA63" s="44">
        <f>MIN(AA5:AA53)</f>
        <v>0</v>
      </c>
      <c r="AB63" s="44">
        <f>MIN(AB5:AB53)</f>
        <v>0</v>
      </c>
      <c r="AC63" s="230"/>
      <c r="AD63" s="113"/>
      <c r="AE63" s="44">
        <f>MIN(AE5:AE53)</f>
        <v>0</v>
      </c>
      <c r="AF63" s="44">
        <f>MIN(AF5:AF53)</f>
        <v>0</v>
      </c>
      <c r="AG63" s="44">
        <f>MIN(AG5:AG53)</f>
        <v>0</v>
      </c>
      <c r="AH63" s="230"/>
      <c r="AI63" s="113"/>
      <c r="AJ63" s="44">
        <f>MIN(AJ5:AJ53)</f>
        <v>0</v>
      </c>
      <c r="AK63" s="44">
        <f>MIN(AK5:AK53)</f>
        <v>0</v>
      </c>
      <c r="AL63" s="44">
        <f>MIN(AL5:AL53)</f>
        <v>0</v>
      </c>
      <c r="AM63" s="44">
        <f>MIN(AM5:AM53)</f>
        <v>0</v>
      </c>
      <c r="AN63" s="44">
        <f>MIN(AN5:AN53)</f>
        <v>0</v>
      </c>
      <c r="AO63" s="113"/>
      <c r="AP63" s="113"/>
      <c r="AQ63" s="44">
        <f>MIN(AQ5:AQ53)</f>
        <v>0</v>
      </c>
      <c r="AR63" s="44">
        <f>MIN(AR5:AR53)</f>
        <v>0</v>
      </c>
      <c r="AS63" s="44">
        <f>MIN(AS5:AS53)</f>
        <v>0</v>
      </c>
      <c r="AT63" s="113"/>
      <c r="AU63" s="113"/>
      <c r="AV63" s="44">
        <f>MIN(AV5:AV53)</f>
        <v>0</v>
      </c>
      <c r="AW63" s="44">
        <f>MIN(AW5:AW53)</f>
        <v>0</v>
      </c>
      <c r="AX63" s="44">
        <f>MIN(AX5:AX53)</f>
        <v>0</v>
      </c>
      <c r="AY63" s="44">
        <f>MIN(AY5:AY53)</f>
        <v>0</v>
      </c>
      <c r="AZ63" s="44">
        <f>MIN(AZ5:AZ53)</f>
        <v>0</v>
      </c>
      <c r="BA63" s="230"/>
      <c r="BB63" s="113"/>
      <c r="BC63" s="44">
        <f>MIN(BC5:BC53)</f>
        <v>0</v>
      </c>
      <c r="BD63" s="44">
        <f>MIN(BD5:BD53)</f>
        <v>0</v>
      </c>
      <c r="BE63" s="230"/>
      <c r="BF63" s="113"/>
      <c r="BG63" s="44">
        <f>MIN(BG5:BG53)</f>
        <v>0</v>
      </c>
      <c r="BH63" s="44">
        <f>MIN(BH5:BH53)</f>
        <v>0</v>
      </c>
      <c r="BI63" s="44">
        <f>MIN(BI5:BI53)</f>
        <v>0</v>
      </c>
      <c r="BJ63" s="44">
        <f>MIN(BJ5:BJ53)</f>
        <v>0</v>
      </c>
      <c r="BK63" s="230"/>
      <c r="BL63" s="212"/>
      <c r="BM63" s="44">
        <f>MIN(BM5:BM53)</f>
        <v>0</v>
      </c>
      <c r="BN63" s="44">
        <f>MIN(BN5:BN53)</f>
        <v>0</v>
      </c>
      <c r="BO63" s="44">
        <f>MIN(BO5:BO53)</f>
        <v>0</v>
      </c>
      <c r="BP63" s="44">
        <f>MIN(BP5:BP53)</f>
        <v>0</v>
      </c>
      <c r="BQ63" s="230"/>
      <c r="BR63" s="113"/>
      <c r="BS63" s="44">
        <f>MIN(BS5:BS53)</f>
        <v>0</v>
      </c>
      <c r="BT63" s="44">
        <f>MIN(BT5:BT53)</f>
        <v>0</v>
      </c>
      <c r="BU63" s="44">
        <f>MIN(BU5:BU53)</f>
        <v>0</v>
      </c>
      <c r="BV63" s="230"/>
      <c r="BW63" s="230"/>
      <c r="BX63" s="44">
        <f>MIN(BX5:BX53)</f>
        <v>0</v>
      </c>
      <c r="BY63" s="44">
        <f>MIN(BY5:BY53)</f>
        <v>0</v>
      </c>
      <c r="BZ63" s="44">
        <f>MIN(BZ5:BZ53)</f>
        <v>0</v>
      </c>
      <c r="CA63" s="230"/>
      <c r="CB63" s="230"/>
      <c r="CC63" s="44">
        <f>MIN(CC5:CC53)</f>
        <v>0</v>
      </c>
      <c r="CD63" s="44">
        <f>MIN(CD5:CD53)</f>
        <v>0</v>
      </c>
      <c r="CE63" s="44">
        <f>MIN(CE5:CE53)</f>
        <v>0</v>
      </c>
      <c r="CF63" s="44">
        <f>MIN(CF5:CF53)</f>
        <v>0</v>
      </c>
      <c r="CI63" s="44">
        <f>MIN(CI5:CI53)</f>
        <v>0</v>
      </c>
      <c r="CJ63" s="44">
        <f>MIN(CJ5:CJ53)</f>
        <v>0</v>
      </c>
      <c r="CK63" s="44">
        <f>MIN(CK5:CK53)</f>
        <v>0</v>
      </c>
      <c r="CL63" s="44">
        <f>MIN(CL5:CL53)</f>
        <v>0</v>
      </c>
      <c r="CM63" s="44">
        <f>MIN(CM5:CM53)</f>
        <v>0</v>
      </c>
      <c r="CN63" s="113"/>
      <c r="CO63" s="113"/>
      <c r="CP63" s="44">
        <f>MIN(CP5:CP53)</f>
        <v>0</v>
      </c>
      <c r="CQ63" s="44">
        <f>MIN(CQ5:CQ53)</f>
        <v>0</v>
      </c>
      <c r="CR63" s="44">
        <f>MIN(CR5:CR53)</f>
        <v>0</v>
      </c>
      <c r="CS63" s="44">
        <f>MIN(CS5:CS53)</f>
        <v>0</v>
      </c>
      <c r="CT63" s="44">
        <f>MIN(CT5:CT53)</f>
        <v>0</v>
      </c>
      <c r="CU63" s="230"/>
      <c r="CV63" s="113"/>
      <c r="CW63" s="44">
        <f t="shared" ref="CW63:DB63" si="60">MIN(CW5:CW53)</f>
        <v>0</v>
      </c>
      <c r="CX63" s="44">
        <f t="shared" si="60"/>
        <v>0</v>
      </c>
      <c r="CY63" s="44">
        <f t="shared" si="60"/>
        <v>0</v>
      </c>
      <c r="CZ63" s="44">
        <f t="shared" si="60"/>
        <v>0</v>
      </c>
      <c r="DA63" s="44">
        <f t="shared" si="60"/>
        <v>0</v>
      </c>
      <c r="DB63" s="44">
        <f t="shared" si="60"/>
        <v>0</v>
      </c>
      <c r="DC63" s="246"/>
      <c r="DD63" s="230"/>
      <c r="DE63" s="44">
        <f t="shared" ref="DE63:DJ63" si="61">MIN(DE5:DE53)</f>
        <v>0</v>
      </c>
      <c r="DF63" s="44">
        <f t="shared" si="61"/>
        <v>0</v>
      </c>
      <c r="DG63" s="44">
        <f t="shared" si="61"/>
        <v>0</v>
      </c>
      <c r="DH63" s="44">
        <f t="shared" si="61"/>
        <v>0</v>
      </c>
      <c r="DI63" s="44">
        <f t="shared" si="61"/>
        <v>0</v>
      </c>
      <c r="DJ63" s="44">
        <f t="shared" si="61"/>
        <v>0</v>
      </c>
      <c r="DK63" s="230"/>
      <c r="DL63" s="230"/>
      <c r="DM63" s="44">
        <f t="shared" ref="DM63:DR63" si="62">MIN(DM5:DM53)</f>
        <v>0</v>
      </c>
      <c r="DN63" s="44">
        <f t="shared" si="62"/>
        <v>0</v>
      </c>
      <c r="DO63" s="44">
        <f t="shared" si="62"/>
        <v>0</v>
      </c>
      <c r="DP63" s="44">
        <f t="shared" si="62"/>
        <v>0</v>
      </c>
      <c r="DQ63" s="44">
        <f t="shared" si="62"/>
        <v>0</v>
      </c>
      <c r="DR63" s="44">
        <f t="shared" si="62"/>
        <v>0</v>
      </c>
      <c r="DS63" s="230"/>
      <c r="DT63" s="113"/>
      <c r="DU63" s="44">
        <f>MIN(DU5:DU53)</f>
        <v>0</v>
      </c>
      <c r="DV63" s="44">
        <f>MIN(DV5:DV53)</f>
        <v>0</v>
      </c>
      <c r="DW63" s="44">
        <f>MIN(DW5:DW53)</f>
        <v>0</v>
      </c>
      <c r="DX63" s="44">
        <f>MIN(DX5:DX53)</f>
        <v>0</v>
      </c>
      <c r="DY63" s="44">
        <f>MIN(DY5:DY53)</f>
        <v>0</v>
      </c>
      <c r="DZ63" s="230"/>
      <c r="EA63" s="230"/>
      <c r="EC63" s="44">
        <f>MIN(EC5:EC53)</f>
        <v>0</v>
      </c>
      <c r="ED63" s="44">
        <f>MIN(ED5:ED53)</f>
        <v>0</v>
      </c>
      <c r="EE63" s="44">
        <f>MIN(EE5:EE53)</f>
        <v>0</v>
      </c>
      <c r="EH63" s="254"/>
      <c r="EI63" s="44">
        <f>MIN(EI5:EI53)</f>
        <v>0</v>
      </c>
      <c r="EJ63" s="44">
        <f>MIN(EJ5:EJ53)</f>
        <v>0</v>
      </c>
      <c r="EK63" s="44">
        <f>MIN(EK5:EK53)</f>
        <v>0</v>
      </c>
      <c r="EL63" s="230"/>
      <c r="EM63" s="230"/>
    </row>
    <row r="64" spans="1:155">
      <c r="A64" s="222" t="s">
        <v>2416</v>
      </c>
      <c r="AG64" s="225"/>
      <c r="BS64" s="228">
        <v>30</v>
      </c>
      <c r="BT64" s="228">
        <v>30</v>
      </c>
      <c r="BU64" s="228">
        <v>28</v>
      </c>
      <c r="ED64" s="225"/>
      <c r="EE64" s="225"/>
      <c r="EF64" s="252"/>
      <c r="EG64" s="252"/>
    </row>
    <row r="65" spans="1:155">
      <c r="A65" s="224"/>
      <c r="AG65" s="225"/>
      <c r="ED65" s="225"/>
      <c r="EE65" s="225"/>
      <c r="EF65" s="252"/>
      <c r="EG65" s="252"/>
    </row>
    <row r="66" spans="1:155">
      <c r="A66" s="224"/>
      <c r="AG66" s="225"/>
      <c r="ED66" s="225"/>
      <c r="EE66" s="225"/>
      <c r="EF66" s="252"/>
      <c r="EG66" s="252"/>
    </row>
    <row r="67" spans="1:155">
      <c r="A67" s="223" t="s">
        <v>2372</v>
      </c>
      <c r="AJ67" s="44">
        <v>30</v>
      </c>
      <c r="AK67" s="44">
        <v>9</v>
      </c>
      <c r="AL67" s="44">
        <v>26</v>
      </c>
      <c r="AM67" s="44">
        <v>27</v>
      </c>
      <c r="AN67" s="44">
        <v>5</v>
      </c>
      <c r="AQ67" s="44">
        <v>13</v>
      </c>
      <c r="AR67" s="44">
        <v>13</v>
      </c>
      <c r="AS67" s="44">
        <v>12</v>
      </c>
      <c r="BS67" s="44">
        <v>24</v>
      </c>
      <c r="BT67" s="44">
        <v>24</v>
      </c>
      <c r="BU67" s="44">
        <v>23</v>
      </c>
      <c r="CT67" s="227">
        <v>0.08</v>
      </c>
      <c r="DU67" s="44">
        <v>30</v>
      </c>
      <c r="DV67" s="44">
        <v>28</v>
      </c>
      <c r="DW67" s="44">
        <v>22</v>
      </c>
      <c r="DX67" s="44">
        <v>16</v>
      </c>
      <c r="DY67" s="44">
        <v>8</v>
      </c>
      <c r="ED67" s="44">
        <v>7</v>
      </c>
      <c r="EE67" s="44">
        <v>6</v>
      </c>
    </row>
    <row r="68" spans="1:155">
      <c r="A68" s="223" t="s">
        <v>2373</v>
      </c>
      <c r="AJ68" s="44">
        <v>1</v>
      </c>
      <c r="AK68" s="44">
        <v>3</v>
      </c>
      <c r="AL68" s="44">
        <v>21</v>
      </c>
      <c r="AM68" s="44">
        <v>16</v>
      </c>
      <c r="AN68" s="44">
        <v>2</v>
      </c>
      <c r="AQ68" s="44">
        <v>2</v>
      </c>
      <c r="AR68" s="44">
        <v>10</v>
      </c>
      <c r="AS68" s="44">
        <v>3</v>
      </c>
      <c r="BS68" s="44">
        <v>4</v>
      </c>
      <c r="BT68" s="44">
        <v>20</v>
      </c>
      <c r="BU68" s="44">
        <v>5</v>
      </c>
      <c r="CT68" s="44">
        <v>3</v>
      </c>
      <c r="DA68" s="44">
        <v>3</v>
      </c>
      <c r="ED68" s="44">
        <v>0</v>
      </c>
      <c r="EE68" s="44">
        <v>2</v>
      </c>
    </row>
    <row r="69" spans="1:155">
      <c r="A69" s="223" t="s">
        <v>95</v>
      </c>
      <c r="H69" s="44">
        <v>90</v>
      </c>
      <c r="L69" s="113">
        <v>64.5</v>
      </c>
      <c r="T69" s="113">
        <v>44.375</v>
      </c>
      <c r="Y69" s="113">
        <v>47.5</v>
      </c>
      <c r="AE69" s="44">
        <v>30</v>
      </c>
      <c r="AJ69" s="113">
        <v>34.0625</v>
      </c>
      <c r="AQ69" s="113">
        <v>23.75</v>
      </c>
      <c r="AV69" s="113">
        <v>13.5</v>
      </c>
      <c r="BC69" s="113">
        <v>32.5</v>
      </c>
      <c r="BG69" s="113">
        <v>37.5</v>
      </c>
      <c r="BM69" s="113">
        <v>8.25</v>
      </c>
      <c r="BS69" s="44">
        <v>45</v>
      </c>
      <c r="BT69" s="44">
        <v>28</v>
      </c>
      <c r="BU69" s="113">
        <v>17.5</v>
      </c>
      <c r="BX69" s="113">
        <v>17.5</v>
      </c>
      <c r="CC69" s="113">
        <v>37.5</v>
      </c>
      <c r="CI69" s="44">
        <v>5</v>
      </c>
      <c r="CP69" s="44">
        <v>1</v>
      </c>
      <c r="CW69" s="1">
        <v>20</v>
      </c>
      <c r="DE69" s="44">
        <v>42</v>
      </c>
      <c r="DM69" s="44">
        <v>23</v>
      </c>
      <c r="DU69" s="44">
        <v>43</v>
      </c>
      <c r="EC69" s="44">
        <v>10</v>
      </c>
    </row>
    <row r="70" spans="1:155" s="30" customFormat="1">
      <c r="A70" s="112" t="s">
        <v>28</v>
      </c>
      <c r="B70" s="44"/>
      <c r="C70" s="44"/>
      <c r="D70" s="44"/>
      <c r="E70" s="17"/>
      <c r="F70" s="17"/>
      <c r="G70" s="44"/>
      <c r="H70" s="44"/>
      <c r="I70" s="44"/>
      <c r="J70" s="44"/>
      <c r="K70" s="44"/>
      <c r="L70" s="44"/>
      <c r="M70" s="44"/>
      <c r="N70" s="44"/>
      <c r="O70" s="44"/>
      <c r="P70" s="44"/>
      <c r="Q70" s="44"/>
      <c r="S70" s="44"/>
      <c r="T70" s="44"/>
      <c r="U70" s="44"/>
      <c r="V70" s="44"/>
      <c r="X70" s="44"/>
      <c r="Y70" s="44"/>
      <c r="Z70" s="44"/>
      <c r="AA70" s="44"/>
      <c r="AB70" s="44"/>
      <c r="AD70" s="44"/>
      <c r="AE70" s="44"/>
      <c r="AF70" s="44"/>
      <c r="AG70" s="44"/>
      <c r="AI70" s="44"/>
      <c r="AJ70" s="44"/>
      <c r="AK70" s="44"/>
      <c r="AL70" s="44"/>
      <c r="AM70" s="44"/>
      <c r="AN70" s="44"/>
      <c r="AO70" s="44"/>
      <c r="AP70" s="44"/>
      <c r="AQ70" s="44"/>
      <c r="AR70" s="44"/>
      <c r="AS70" s="44" t="s">
        <v>2413</v>
      </c>
      <c r="AT70" s="44"/>
      <c r="AU70" s="44"/>
      <c r="AV70" s="44"/>
      <c r="AW70" s="44"/>
      <c r="AX70" s="44"/>
      <c r="AY70" s="44"/>
      <c r="AZ70" s="44"/>
      <c r="BB70" s="44"/>
      <c r="BC70" s="44"/>
      <c r="BD70" s="44"/>
      <c r="BF70" s="44"/>
      <c r="BG70" s="44"/>
      <c r="BH70" s="44"/>
      <c r="BI70" s="44"/>
      <c r="BJ70" s="44"/>
      <c r="BL70" s="9"/>
      <c r="BM70" s="44"/>
      <c r="BN70" s="44"/>
      <c r="BO70" s="44"/>
      <c r="BP70" s="44"/>
      <c r="BR70" s="44"/>
      <c r="BS70" s="44" t="s">
        <v>2415</v>
      </c>
      <c r="BT70" s="44"/>
      <c r="BU70" s="44"/>
      <c r="BX70" s="44"/>
      <c r="BY70" s="44"/>
      <c r="BZ70" s="44"/>
      <c r="CC70" s="44"/>
      <c r="CD70" s="44"/>
      <c r="CE70" s="44"/>
      <c r="CF70" s="44"/>
      <c r="CG70" s="44"/>
      <c r="CI70" s="44"/>
      <c r="CJ70" s="44"/>
      <c r="CK70" s="44"/>
      <c r="CL70" s="44"/>
      <c r="CM70" s="44"/>
      <c r="CN70" s="44"/>
      <c r="CO70" s="44"/>
      <c r="CP70" s="44"/>
      <c r="CQ70" s="44"/>
      <c r="CR70" s="44"/>
      <c r="CS70" s="44"/>
      <c r="CT70" s="44"/>
      <c r="CV70" s="44"/>
      <c r="CW70" s="44"/>
      <c r="CX70" s="44"/>
      <c r="CY70" s="44"/>
      <c r="CZ70" s="44"/>
      <c r="DA70" s="44" t="s">
        <v>2412</v>
      </c>
      <c r="DB70" s="44"/>
      <c r="DC70" s="245"/>
      <c r="DE70" s="44"/>
      <c r="DF70" s="44"/>
      <c r="DG70" s="44"/>
      <c r="DH70" s="44"/>
      <c r="DI70" s="44"/>
      <c r="DJ70" s="44"/>
      <c r="DM70" s="44"/>
      <c r="DN70" s="44"/>
      <c r="DO70" s="44"/>
      <c r="DP70" s="44"/>
      <c r="DQ70" s="44"/>
      <c r="DR70" s="44"/>
      <c r="DT70" s="44"/>
      <c r="DU70" s="44"/>
      <c r="DV70" s="44"/>
      <c r="DW70" s="44"/>
      <c r="DX70" s="44"/>
      <c r="DY70" s="44"/>
      <c r="EB70" s="9"/>
      <c r="EC70" s="44"/>
      <c r="ED70" s="44"/>
      <c r="EE70" s="44"/>
      <c r="EH70" s="253"/>
      <c r="EI70" s="44"/>
      <c r="EJ70" s="44"/>
      <c r="EK70" s="44"/>
      <c r="EO70" s="44"/>
      <c r="EP70" s="44"/>
      <c r="EQ70" s="44"/>
      <c r="ES70" s="44"/>
      <c r="ET70" s="44"/>
      <c r="EU70" s="44"/>
      <c r="EV70" s="44"/>
      <c r="EW70" s="44"/>
      <c r="EX70" s="44"/>
      <c r="EY70" s="44"/>
    </row>
    <row r="72" spans="1:155" s="30" customFormat="1">
      <c r="A72" s="57" t="s">
        <v>2780</v>
      </c>
      <c r="B72" s="44">
        <v>49</v>
      </c>
      <c r="C72" s="44"/>
      <c r="D72" s="44"/>
      <c r="E72" s="17"/>
      <c r="F72" s="17"/>
      <c r="G72" s="44"/>
      <c r="H72" s="44"/>
      <c r="I72" s="44"/>
      <c r="J72" s="44"/>
      <c r="K72" s="44"/>
      <c r="L72" s="44"/>
      <c r="M72" s="44"/>
      <c r="N72" s="44"/>
      <c r="O72" s="44"/>
      <c r="P72" s="44"/>
      <c r="Q72" s="44"/>
      <c r="S72" s="44"/>
      <c r="T72" s="44"/>
      <c r="U72" s="44"/>
      <c r="V72" s="44"/>
      <c r="X72" s="44"/>
      <c r="Y72" s="44"/>
      <c r="Z72" s="44"/>
      <c r="AA72" s="44"/>
      <c r="AB72" s="44"/>
      <c r="AD72" s="44"/>
      <c r="AE72" s="44"/>
      <c r="AF72" s="44"/>
      <c r="AG72" s="44"/>
      <c r="AI72" s="44"/>
      <c r="AJ72" s="44"/>
      <c r="AK72" s="44"/>
      <c r="AL72" s="44"/>
      <c r="AM72" s="44"/>
      <c r="AN72" s="44"/>
      <c r="AO72" s="44"/>
      <c r="AP72" s="44"/>
      <c r="AQ72" s="44"/>
      <c r="AR72" s="44"/>
      <c r="AS72" s="44"/>
      <c r="AT72" s="44"/>
      <c r="AU72" s="44"/>
      <c r="AV72" s="44"/>
      <c r="AW72" s="44"/>
      <c r="AX72" s="44"/>
      <c r="AY72" s="44"/>
      <c r="AZ72" s="44"/>
      <c r="BB72" s="44"/>
      <c r="BC72" s="44"/>
      <c r="BD72" s="44"/>
      <c r="BF72" s="44"/>
      <c r="BG72" s="44"/>
      <c r="BH72" s="44"/>
      <c r="BI72" s="44"/>
      <c r="BJ72" s="44"/>
      <c r="BL72" s="9"/>
      <c r="BM72" s="44"/>
      <c r="BN72" s="44"/>
      <c r="BO72" s="44"/>
      <c r="BP72" s="44"/>
      <c r="BR72" s="44" t="s">
        <v>2772</v>
      </c>
      <c r="BS72" s="225">
        <f>BT72/49</f>
        <v>0.73469387755102045</v>
      </c>
      <c r="BT72" s="44">
        <f>BT58</f>
        <v>36</v>
      </c>
      <c r="BX72" s="44"/>
      <c r="BY72" s="44"/>
      <c r="BZ72" s="44"/>
      <c r="CC72" s="44"/>
      <c r="CD72" s="44"/>
      <c r="CE72" s="44"/>
      <c r="CF72" s="44"/>
      <c r="CG72" s="44"/>
      <c r="CI72" s="44"/>
      <c r="CJ72" s="44"/>
      <c r="CK72" s="44"/>
      <c r="CL72" s="44"/>
      <c r="CM72" s="44"/>
      <c r="CN72" s="44"/>
      <c r="CO72" s="44"/>
      <c r="CP72" s="44"/>
      <c r="CQ72" s="44"/>
      <c r="CR72" s="44"/>
      <c r="CS72" s="44"/>
      <c r="CT72" s="44"/>
      <c r="CV72" s="44"/>
      <c r="CW72" s="44"/>
      <c r="CX72" s="44"/>
      <c r="CY72" s="44"/>
      <c r="CZ72" s="44"/>
      <c r="DA72" s="44"/>
      <c r="DB72" s="44"/>
      <c r="DC72" s="245"/>
      <c r="DE72" s="44"/>
      <c r="DF72" s="44"/>
      <c r="DG72" s="44"/>
      <c r="DH72" s="44"/>
      <c r="DI72" s="44"/>
      <c r="DJ72" s="44"/>
      <c r="DM72" s="44"/>
      <c r="DN72" s="44"/>
      <c r="DO72" s="44"/>
      <c r="DP72" s="44"/>
      <c r="DQ72" s="44"/>
      <c r="DR72" s="44"/>
      <c r="DT72" s="44"/>
      <c r="DU72" s="44"/>
      <c r="DV72" s="44"/>
      <c r="DW72" s="44"/>
      <c r="DX72" s="44"/>
      <c r="DY72" s="44"/>
      <c r="EH72" s="253"/>
      <c r="EI72" s="44"/>
      <c r="EJ72" s="44"/>
      <c r="EK72" s="44"/>
      <c r="EO72" s="44"/>
      <c r="EP72" s="44"/>
      <c r="EQ72" s="44"/>
      <c r="ES72" s="44"/>
      <c r="ET72" s="44"/>
      <c r="EU72" s="44"/>
      <c r="EV72" s="44"/>
      <c r="EW72" s="44"/>
      <c r="EX72" s="44"/>
      <c r="EY72" s="44"/>
    </row>
    <row r="73" spans="1:155" s="30" customFormat="1">
      <c r="A73" s="57"/>
      <c r="B73" s="44"/>
      <c r="C73" s="44"/>
      <c r="D73" s="44"/>
      <c r="E73" s="17"/>
      <c r="F73" s="17"/>
      <c r="G73" s="44"/>
      <c r="H73" s="44"/>
      <c r="I73" s="44"/>
      <c r="J73" s="44"/>
      <c r="K73" s="44"/>
      <c r="L73" s="44"/>
      <c r="M73" s="44"/>
      <c r="N73" s="44"/>
      <c r="O73" s="44"/>
      <c r="P73" s="44"/>
      <c r="Q73" s="44"/>
      <c r="S73" s="44"/>
      <c r="T73" s="44"/>
      <c r="U73" s="44"/>
      <c r="V73" s="44"/>
      <c r="X73" s="44"/>
      <c r="Y73" s="44"/>
      <c r="Z73" s="44"/>
      <c r="AA73" s="44"/>
      <c r="AB73" s="44"/>
      <c r="AD73" s="44"/>
      <c r="AE73" s="44"/>
      <c r="AF73" s="44"/>
      <c r="AG73" s="44"/>
      <c r="AI73" s="44"/>
      <c r="AJ73" s="44"/>
      <c r="AK73" s="44"/>
      <c r="AL73" s="44"/>
      <c r="AM73" s="44"/>
      <c r="AN73" s="44"/>
      <c r="AO73" s="44"/>
      <c r="AP73" s="44"/>
      <c r="AQ73" s="44"/>
      <c r="AR73" s="44"/>
      <c r="AS73" s="44"/>
      <c r="AT73" s="44"/>
      <c r="AU73" s="44"/>
      <c r="AV73" s="44"/>
      <c r="AW73" s="44"/>
      <c r="AX73" s="44"/>
      <c r="AY73" s="44"/>
      <c r="AZ73" s="44"/>
      <c r="BB73" s="44"/>
      <c r="BC73" s="44"/>
      <c r="BD73" s="44"/>
      <c r="BF73" s="44"/>
      <c r="BG73" s="44"/>
      <c r="BH73" s="44"/>
      <c r="BI73" s="44"/>
      <c r="BJ73" s="44"/>
      <c r="BL73" s="9"/>
      <c r="BM73" s="44"/>
      <c r="BN73" s="44"/>
      <c r="BO73" s="44"/>
      <c r="BP73" s="44"/>
      <c r="BR73" s="44" t="s">
        <v>2773</v>
      </c>
      <c r="BS73" s="225">
        <f>BT73/49</f>
        <v>0.67346938775510201</v>
      </c>
      <c r="BT73" s="44">
        <f>BU58</f>
        <v>33</v>
      </c>
      <c r="BX73" s="44"/>
      <c r="BY73" s="44"/>
      <c r="BZ73" s="44"/>
      <c r="CC73" s="44"/>
      <c r="CD73" s="44"/>
      <c r="CE73" s="44"/>
      <c r="CF73" s="44"/>
      <c r="CG73" s="44"/>
      <c r="CI73" s="44"/>
      <c r="CJ73" s="44"/>
      <c r="CK73" s="44"/>
      <c r="CL73" s="44"/>
      <c r="CM73" s="44"/>
      <c r="CN73" s="44"/>
      <c r="CO73" s="44"/>
      <c r="CP73" s="44"/>
      <c r="CQ73" s="44"/>
      <c r="CR73" s="44"/>
      <c r="CS73" s="44"/>
      <c r="CT73" s="44"/>
      <c r="CV73" s="44"/>
      <c r="CW73" s="44"/>
      <c r="CX73" s="44"/>
      <c r="CY73" s="44"/>
      <c r="CZ73" s="44"/>
      <c r="DA73" s="44"/>
      <c r="DB73" s="44"/>
      <c r="DC73" s="245"/>
      <c r="DE73" s="44"/>
      <c r="DF73" s="44"/>
      <c r="DG73" s="44"/>
      <c r="DH73" s="44"/>
      <c r="DI73" s="44"/>
      <c r="DJ73" s="44"/>
      <c r="DM73" s="44"/>
      <c r="DN73" s="44"/>
      <c r="DO73" s="44"/>
      <c r="DP73" s="44"/>
      <c r="DQ73" s="44"/>
      <c r="DR73" s="44"/>
      <c r="DT73" s="44"/>
      <c r="DU73" s="44"/>
      <c r="DV73" s="44"/>
      <c r="DW73" s="44"/>
      <c r="DX73" s="44"/>
      <c r="DY73" s="44"/>
      <c r="EH73" s="253"/>
      <c r="EI73" s="44"/>
      <c r="EJ73" s="44"/>
      <c r="EK73" s="44"/>
      <c r="EO73" s="44"/>
      <c r="EP73" s="44"/>
      <c r="EQ73" s="44"/>
      <c r="ES73" s="44"/>
      <c r="ET73" s="44"/>
      <c r="EU73" s="44"/>
      <c r="EV73" s="44"/>
      <c r="EW73" s="44"/>
      <c r="EX73" s="44"/>
      <c r="EY73" s="44"/>
    </row>
    <row r="74" spans="1:155" s="30" customFormat="1">
      <c r="A74" s="57"/>
      <c r="B74" s="44"/>
      <c r="C74" s="44"/>
      <c r="D74" s="44"/>
      <c r="E74" s="17"/>
      <c r="F74" s="17"/>
      <c r="G74" s="44"/>
      <c r="H74" s="44"/>
      <c r="I74" s="44"/>
      <c r="J74" s="44"/>
      <c r="K74" s="44"/>
      <c r="L74" s="44"/>
      <c r="M74" s="44"/>
      <c r="N74" s="44"/>
      <c r="O74" s="44"/>
      <c r="P74" s="44"/>
      <c r="Q74" s="44"/>
      <c r="S74" s="44"/>
      <c r="T74" s="44"/>
      <c r="U74" s="44"/>
      <c r="V74" s="44"/>
      <c r="X74" s="44"/>
      <c r="Y74" s="44"/>
      <c r="Z74" s="44"/>
      <c r="AA74" s="44"/>
      <c r="AB74" s="44"/>
      <c r="AD74" s="44"/>
      <c r="AE74" s="44"/>
      <c r="AF74" s="44"/>
      <c r="AG74" s="44"/>
      <c r="AI74" s="44"/>
      <c r="AJ74" s="44"/>
      <c r="AK74" s="44"/>
      <c r="AL74" s="44"/>
      <c r="AM74" s="44"/>
      <c r="AN74" s="44"/>
      <c r="AO74" s="44"/>
      <c r="AP74" s="44"/>
      <c r="AQ74" s="44"/>
      <c r="AR74" s="44"/>
      <c r="AS74" s="44"/>
      <c r="AT74" s="44"/>
      <c r="AU74" s="44"/>
      <c r="AV74" s="44"/>
      <c r="AW74" s="44"/>
      <c r="AX74" s="44"/>
      <c r="AY74" s="44"/>
      <c r="AZ74" s="44"/>
      <c r="BB74" s="44"/>
      <c r="BC74" s="44"/>
      <c r="BD74" s="44"/>
      <c r="BF74" s="44"/>
      <c r="BG74" s="44"/>
      <c r="BH74" s="44"/>
      <c r="BI74" s="44"/>
      <c r="BJ74" s="44"/>
      <c r="BL74" s="9"/>
      <c r="BM74" s="44"/>
      <c r="BN74" s="44"/>
      <c r="BO74" s="44"/>
      <c r="BP74" s="44"/>
      <c r="BR74" s="44" t="s">
        <v>2774</v>
      </c>
      <c r="BS74" s="225">
        <f>BT74/49</f>
        <v>0.26530612244897961</v>
      </c>
      <c r="BT74" s="113">
        <f>BU60</f>
        <v>13</v>
      </c>
      <c r="BX74" s="44"/>
      <c r="BY74" s="44"/>
      <c r="BZ74" s="44"/>
      <c r="CC74" s="44"/>
      <c r="CD74" s="44"/>
      <c r="CE74" s="44"/>
      <c r="CF74" s="44"/>
      <c r="CG74" s="44"/>
      <c r="CI74" s="44"/>
      <c r="CJ74" s="44"/>
      <c r="CK74" s="44"/>
      <c r="CL74" s="44"/>
      <c r="CM74" s="44"/>
      <c r="CN74" s="44"/>
      <c r="CO74" s="44"/>
      <c r="CP74" s="44"/>
      <c r="CQ74" s="44"/>
      <c r="CR74" s="44"/>
      <c r="CS74" s="44"/>
      <c r="CT74" s="44"/>
      <c r="CV74" s="44"/>
      <c r="CW74" s="44"/>
      <c r="CX74" s="44"/>
      <c r="CY74" s="44"/>
      <c r="CZ74" s="44"/>
      <c r="DA74" s="44"/>
      <c r="DB74" s="44"/>
      <c r="DC74" s="245"/>
      <c r="DE74" s="44"/>
      <c r="DF74" s="44"/>
      <c r="DG74" s="44"/>
      <c r="DH74" s="44"/>
      <c r="DI74" s="44"/>
      <c r="DJ74" s="44"/>
      <c r="DM74" s="44"/>
      <c r="DN74" s="44"/>
      <c r="DO74" s="44"/>
      <c r="DP74" s="44"/>
      <c r="DQ74" s="44"/>
      <c r="DR74" s="44"/>
      <c r="DT74" s="44"/>
      <c r="DU74" s="44"/>
      <c r="DV74" s="44"/>
      <c r="DW74" s="44"/>
      <c r="DX74" s="44"/>
      <c r="DY74" s="44"/>
      <c r="EH74" s="253"/>
      <c r="EI74" s="44"/>
      <c r="EJ74" s="44"/>
      <c r="EK74" s="44"/>
      <c r="EO74" s="44"/>
      <c r="EP74" s="44"/>
      <c r="EQ74" s="44"/>
      <c r="ES74" s="44"/>
      <c r="ET74" s="44"/>
      <c r="EU74" s="44"/>
      <c r="EV74" s="44"/>
      <c r="EW74" s="44"/>
      <c r="EX74" s="44"/>
      <c r="EY74" s="44"/>
    </row>
    <row r="75" spans="1:155" s="30" customFormat="1">
      <c r="A75" s="57"/>
      <c r="B75" s="44"/>
      <c r="C75" s="44"/>
      <c r="D75" s="44"/>
      <c r="E75" s="17"/>
      <c r="F75" s="17"/>
      <c r="G75" s="44"/>
      <c r="H75" s="44"/>
      <c r="I75" s="44"/>
      <c r="J75" s="44"/>
      <c r="K75" s="44"/>
      <c r="L75" s="44"/>
      <c r="M75" s="44"/>
      <c r="N75" s="44"/>
      <c r="O75" s="44"/>
      <c r="P75" s="44"/>
      <c r="Q75" s="44"/>
      <c r="S75" s="44"/>
      <c r="T75" s="44"/>
      <c r="U75" s="44"/>
      <c r="V75" s="44"/>
      <c r="X75" s="44"/>
      <c r="Y75" s="44"/>
      <c r="Z75" s="44"/>
      <c r="AA75" s="44"/>
      <c r="AB75" s="44"/>
      <c r="AD75" s="44"/>
      <c r="AE75" s="44"/>
      <c r="AF75" s="44"/>
      <c r="AG75" s="44"/>
      <c r="AI75" s="44"/>
      <c r="AJ75" s="44"/>
      <c r="AK75" s="44"/>
      <c r="AL75" s="44"/>
      <c r="AM75" s="44"/>
      <c r="AN75" s="44"/>
      <c r="AO75" s="44"/>
      <c r="AP75" s="44"/>
      <c r="AQ75" s="44"/>
      <c r="AR75" s="44"/>
      <c r="AS75" s="44"/>
      <c r="AT75" s="44"/>
      <c r="AU75" s="44"/>
      <c r="AV75" s="44"/>
      <c r="AW75" s="44"/>
      <c r="AX75" s="44"/>
      <c r="AY75" s="44"/>
      <c r="AZ75" s="44"/>
      <c r="BB75" s="44"/>
      <c r="BC75" s="44"/>
      <c r="BD75" s="44"/>
      <c r="BF75" s="44"/>
      <c r="BG75" s="44"/>
      <c r="BH75" s="44"/>
      <c r="BI75" s="44"/>
      <c r="BJ75" s="44"/>
      <c r="BL75" s="9"/>
      <c r="BM75" s="44"/>
      <c r="BN75" s="44"/>
      <c r="BO75" s="44"/>
      <c r="BP75" s="44"/>
      <c r="BR75" s="44" t="s">
        <v>2775</v>
      </c>
      <c r="BS75" s="225">
        <f>BT75/49</f>
        <v>0</v>
      </c>
      <c r="BT75" s="44">
        <v>0</v>
      </c>
      <c r="BX75" s="44"/>
      <c r="BY75" s="44"/>
      <c r="BZ75" s="44"/>
      <c r="CC75" s="44"/>
      <c r="CD75" s="44"/>
      <c r="CE75" s="44"/>
      <c r="CF75" s="44"/>
      <c r="CG75" s="44"/>
      <c r="CI75" s="44"/>
      <c r="CJ75" s="44"/>
      <c r="CK75" s="44"/>
      <c r="CL75" s="44"/>
      <c r="CM75" s="44"/>
      <c r="CN75" s="44"/>
      <c r="CO75" s="44"/>
      <c r="CP75" s="44"/>
      <c r="CQ75" s="44"/>
      <c r="CR75" s="44"/>
      <c r="CS75" s="44"/>
      <c r="CT75" s="44"/>
      <c r="CV75" s="44"/>
      <c r="CW75" s="44"/>
      <c r="CX75" s="44"/>
      <c r="CY75" s="44"/>
      <c r="CZ75" s="44"/>
      <c r="DA75" s="44"/>
      <c r="DB75" s="44"/>
      <c r="DC75" s="245"/>
      <c r="DE75" s="44"/>
      <c r="DF75" s="44"/>
      <c r="DG75" s="44"/>
      <c r="DH75" s="44"/>
      <c r="DI75" s="44"/>
      <c r="DJ75" s="44"/>
      <c r="DM75" s="44"/>
      <c r="DN75" s="44"/>
      <c r="DO75" s="44"/>
      <c r="DP75" s="44"/>
      <c r="DQ75" s="44"/>
      <c r="DR75" s="44"/>
      <c r="DT75" s="44"/>
      <c r="DU75" s="44"/>
      <c r="DV75" s="44"/>
      <c r="DW75" s="44"/>
      <c r="DX75" s="44"/>
      <c r="DY75" s="44"/>
      <c r="EH75" s="253"/>
      <c r="EI75" s="44"/>
      <c r="EJ75" s="44"/>
      <c r="EK75" s="44"/>
      <c r="EO75" s="44"/>
      <c r="EP75" s="44"/>
      <c r="EQ75" s="44"/>
      <c r="ES75" s="44"/>
      <c r="ET75" s="44"/>
      <c r="EU75" s="44"/>
      <c r="EV75" s="44"/>
      <c r="EW75" s="44"/>
      <c r="EX75" s="44"/>
      <c r="EY75" s="44"/>
    </row>
    <row r="76" spans="1:155" s="30" customFormat="1">
      <c r="A76" s="57"/>
      <c r="B76" s="44"/>
      <c r="C76" s="44"/>
      <c r="D76" s="44"/>
      <c r="E76" s="17"/>
      <c r="F76" s="17"/>
      <c r="G76" s="44"/>
      <c r="H76" s="44"/>
      <c r="I76" s="44"/>
      <c r="J76" s="44"/>
      <c r="K76" s="44"/>
      <c r="L76" s="44"/>
      <c r="M76" s="44"/>
      <c r="N76" s="44"/>
      <c r="O76" s="44"/>
      <c r="P76" s="44"/>
      <c r="Q76" s="44"/>
      <c r="S76" s="44"/>
      <c r="T76" s="44"/>
      <c r="U76" s="44"/>
      <c r="V76" s="44"/>
      <c r="X76" s="44"/>
      <c r="Y76" s="44"/>
      <c r="Z76" s="44"/>
      <c r="AA76" s="44"/>
      <c r="AB76" s="44"/>
      <c r="AD76" s="44"/>
      <c r="AE76" s="44"/>
      <c r="AF76" s="44"/>
      <c r="AG76" s="44"/>
      <c r="AI76" s="44"/>
      <c r="AJ76" s="44"/>
      <c r="AK76" s="44"/>
      <c r="AL76" s="44"/>
      <c r="AM76" s="44"/>
      <c r="AN76" s="44"/>
      <c r="AO76" s="44"/>
      <c r="AP76" s="44"/>
      <c r="AQ76" s="44"/>
      <c r="AR76" s="44"/>
      <c r="AS76" s="44"/>
      <c r="AT76" s="44"/>
      <c r="AU76" s="44"/>
      <c r="AV76" s="44"/>
      <c r="AW76" s="44"/>
      <c r="AX76" s="44"/>
      <c r="AY76" s="44"/>
      <c r="AZ76" s="44"/>
      <c r="BB76" s="44"/>
      <c r="BC76" s="44"/>
      <c r="BD76" s="44"/>
      <c r="BF76" s="44"/>
      <c r="BG76" s="44"/>
      <c r="BH76" s="44"/>
      <c r="BI76" s="44"/>
      <c r="BJ76" s="44"/>
      <c r="BL76" s="9"/>
      <c r="BM76" s="44"/>
      <c r="BN76" s="44"/>
      <c r="BO76" s="44"/>
      <c r="BP76" s="44"/>
      <c r="BR76" s="44"/>
      <c r="BS76" s="44"/>
      <c r="BT76" s="44"/>
      <c r="BU76" s="44"/>
      <c r="BX76" s="44"/>
      <c r="BY76" s="44"/>
      <c r="BZ76" s="44"/>
      <c r="CC76" s="44"/>
      <c r="CD76" s="44"/>
      <c r="CE76" s="44"/>
      <c r="CF76" s="44"/>
      <c r="CG76" s="44"/>
      <c r="CI76" s="44"/>
      <c r="CJ76" s="44"/>
      <c r="CK76" s="44"/>
      <c r="CL76" s="44"/>
      <c r="CM76" s="44"/>
      <c r="CN76" s="44"/>
      <c r="CO76" s="44"/>
      <c r="CP76" s="44"/>
      <c r="CQ76" s="44"/>
      <c r="CR76" s="44"/>
      <c r="CS76" s="44"/>
      <c r="CT76" s="44"/>
      <c r="CV76" s="44"/>
      <c r="CW76" s="44"/>
      <c r="CX76" s="44"/>
      <c r="CY76" s="44"/>
      <c r="CZ76" s="44"/>
      <c r="DA76" s="44"/>
      <c r="DB76" s="44"/>
      <c r="DC76" s="245"/>
      <c r="DE76" s="44"/>
      <c r="DF76" s="44"/>
      <c r="DG76" s="44"/>
      <c r="DH76" s="44"/>
      <c r="DI76" s="44"/>
      <c r="DJ76" s="44"/>
      <c r="DM76" s="44"/>
      <c r="DN76" s="44"/>
      <c r="DO76" s="44"/>
      <c r="DP76" s="44"/>
      <c r="DQ76" s="44"/>
      <c r="DR76" s="44"/>
      <c r="DT76" s="44"/>
      <c r="DU76" s="44"/>
      <c r="DV76" s="44"/>
      <c r="DW76" s="44"/>
      <c r="DX76" s="44"/>
      <c r="DY76" s="44"/>
      <c r="EH76" s="253"/>
      <c r="EI76" s="44"/>
      <c r="EJ76" s="44"/>
      <c r="EK76" s="44"/>
      <c r="EO76" s="44"/>
      <c r="EP76" s="44"/>
      <c r="EQ76" s="44"/>
      <c r="ES76" s="44"/>
      <c r="ET76" s="44"/>
      <c r="EU76" s="44"/>
      <c r="EV76" s="44"/>
      <c r="EW76" s="44"/>
      <c r="EX76" s="44"/>
      <c r="EY76" s="44"/>
    </row>
    <row r="77" spans="1:155" s="30" customFormat="1">
      <c r="A77" s="57"/>
      <c r="B77" s="44"/>
      <c r="C77" s="44"/>
      <c r="D77" s="44"/>
      <c r="E77" s="17"/>
      <c r="F77" s="17"/>
      <c r="G77" s="44"/>
      <c r="H77" s="44"/>
      <c r="I77" s="44"/>
      <c r="J77" s="44"/>
      <c r="K77" s="44"/>
      <c r="L77" s="44"/>
      <c r="M77" s="44"/>
      <c r="N77" s="44"/>
      <c r="O77" s="44"/>
      <c r="P77" s="44"/>
      <c r="Q77" s="44"/>
      <c r="S77" s="44"/>
      <c r="T77" s="44"/>
      <c r="U77" s="44"/>
      <c r="V77" s="44"/>
      <c r="X77" s="44"/>
      <c r="Y77" s="44"/>
      <c r="Z77" s="44"/>
      <c r="AA77" s="44"/>
      <c r="AB77" s="44"/>
      <c r="AD77" s="44"/>
      <c r="AE77" s="44"/>
      <c r="AF77" s="44"/>
      <c r="AG77" s="44"/>
      <c r="AI77" s="44"/>
      <c r="AJ77" s="44"/>
      <c r="AK77" s="44"/>
      <c r="AL77" s="44"/>
      <c r="AM77" s="44"/>
      <c r="AN77" s="44"/>
      <c r="AO77" s="44"/>
      <c r="AP77" s="44"/>
      <c r="AQ77" s="44"/>
      <c r="AR77" s="44"/>
      <c r="AS77" s="44"/>
      <c r="AT77" s="44"/>
      <c r="AU77" s="44"/>
      <c r="AV77" s="44"/>
      <c r="AW77" s="44"/>
      <c r="AX77" s="44"/>
      <c r="AY77" s="44"/>
      <c r="AZ77" s="44"/>
      <c r="BB77" s="44"/>
      <c r="BC77" s="44"/>
      <c r="BD77" s="44"/>
      <c r="BF77" s="44"/>
      <c r="BG77" s="44"/>
      <c r="BH77" s="44"/>
      <c r="BI77" s="44"/>
      <c r="BJ77" s="44"/>
      <c r="BL77" s="9"/>
      <c r="BM77" s="44"/>
      <c r="BN77" s="44"/>
      <c r="BO77" s="44"/>
      <c r="BP77" s="44"/>
      <c r="BR77" s="44"/>
      <c r="BS77" s="44"/>
      <c r="BT77" s="44"/>
      <c r="BU77" s="44"/>
      <c r="BX77" s="44"/>
      <c r="BY77" s="44"/>
      <c r="BZ77" s="44"/>
      <c r="CC77" s="44"/>
      <c r="CD77" s="44"/>
      <c r="CE77" s="44"/>
      <c r="CF77" s="44"/>
      <c r="CG77" s="44"/>
      <c r="CI77" s="44"/>
      <c r="CJ77" s="44"/>
      <c r="CK77" s="44"/>
      <c r="CL77" s="44"/>
      <c r="CM77" s="44"/>
      <c r="CN77" s="44"/>
      <c r="CO77" s="44"/>
      <c r="CP77" s="44"/>
      <c r="CQ77" s="44"/>
      <c r="CR77" s="44"/>
      <c r="CS77" s="44"/>
      <c r="CT77" s="44"/>
      <c r="CV77" s="44"/>
      <c r="CW77" s="44"/>
      <c r="CX77" s="44"/>
      <c r="CY77" s="44"/>
      <c r="CZ77" s="44"/>
      <c r="DA77" s="44"/>
      <c r="DB77" s="44"/>
      <c r="DC77" s="245"/>
      <c r="DE77" s="44"/>
      <c r="DF77" s="44"/>
      <c r="DG77" s="44"/>
      <c r="DH77" s="44"/>
      <c r="DI77" s="44"/>
      <c r="DJ77" s="44"/>
      <c r="DM77" s="44"/>
      <c r="DN77" s="44"/>
      <c r="DO77" s="44"/>
      <c r="DP77" s="44"/>
      <c r="DQ77" s="44"/>
      <c r="DR77" s="44"/>
      <c r="DT77" s="44"/>
      <c r="DU77" s="44"/>
      <c r="DV77" s="44"/>
      <c r="DW77" s="44"/>
      <c r="DX77" s="44"/>
      <c r="DY77" s="44"/>
      <c r="EH77" s="253"/>
      <c r="EI77" s="44"/>
      <c r="EJ77" s="44"/>
      <c r="EK77" s="44"/>
      <c r="EO77" s="44"/>
      <c r="EP77" s="44"/>
      <c r="EQ77" s="44"/>
      <c r="ES77" s="44"/>
      <c r="ET77" s="44"/>
      <c r="EU77" s="44"/>
      <c r="EV77" s="44"/>
      <c r="EW77" s="44"/>
      <c r="EX77" s="44"/>
      <c r="EY77" s="44"/>
    </row>
    <row r="78" spans="1:155" s="30" customFormat="1">
      <c r="A78" s="57"/>
      <c r="B78" s="44"/>
      <c r="C78" s="44"/>
      <c r="D78" s="44"/>
      <c r="E78" s="17"/>
      <c r="F78" s="17"/>
      <c r="G78" s="44"/>
      <c r="H78" s="44"/>
      <c r="I78" s="44"/>
      <c r="J78" s="44"/>
      <c r="K78" s="44"/>
      <c r="L78" s="44"/>
      <c r="M78" s="44"/>
      <c r="N78" s="44"/>
      <c r="O78" s="44"/>
      <c r="P78" s="44"/>
      <c r="Q78" s="44"/>
      <c r="S78" s="44"/>
      <c r="T78" s="44"/>
      <c r="U78" s="44"/>
      <c r="V78" s="44"/>
      <c r="X78" s="44"/>
      <c r="Y78" s="44"/>
      <c r="Z78" s="44"/>
      <c r="AA78" s="44"/>
      <c r="AB78" s="44"/>
      <c r="AD78" s="44"/>
      <c r="AE78" s="44"/>
      <c r="AF78" s="44"/>
      <c r="AG78" s="44"/>
      <c r="AI78" s="44"/>
      <c r="AJ78" s="44"/>
      <c r="AK78" s="44"/>
      <c r="AL78" s="44"/>
      <c r="AM78" s="44"/>
      <c r="AN78" s="44"/>
      <c r="AO78" s="44"/>
      <c r="AP78" s="44"/>
      <c r="AQ78" s="44"/>
      <c r="AR78" s="44"/>
      <c r="AS78" s="44"/>
      <c r="AT78" s="44"/>
      <c r="AU78" s="44"/>
      <c r="AV78" s="44"/>
      <c r="AW78" s="44"/>
      <c r="AX78" s="44"/>
      <c r="AY78" s="44"/>
      <c r="AZ78" s="44"/>
      <c r="BB78" s="44"/>
      <c r="BC78" s="44"/>
      <c r="BD78" s="44"/>
      <c r="BF78" s="44"/>
      <c r="BG78" s="44"/>
      <c r="BH78" s="44"/>
      <c r="BI78" s="44"/>
      <c r="BJ78" s="44"/>
      <c r="BL78" s="9"/>
      <c r="BM78" s="44"/>
      <c r="BN78" s="44"/>
      <c r="BO78" s="44"/>
      <c r="BP78" s="44"/>
      <c r="BR78" s="44"/>
      <c r="BS78" s="44"/>
      <c r="BT78" s="44"/>
      <c r="BU78" s="44"/>
      <c r="BX78" s="44"/>
      <c r="BY78" s="44"/>
      <c r="BZ78" s="44"/>
      <c r="CC78" s="44"/>
      <c r="CD78" s="44"/>
      <c r="CE78" s="44"/>
      <c r="CF78" s="44"/>
      <c r="CG78" s="44"/>
      <c r="CI78" s="44"/>
      <c r="CJ78" s="44"/>
      <c r="CK78" s="44"/>
      <c r="CL78" s="44"/>
      <c r="CM78" s="44"/>
      <c r="CN78" s="44"/>
      <c r="CO78" s="44"/>
      <c r="CP78" s="44"/>
      <c r="CQ78" s="44"/>
      <c r="CR78" s="44"/>
      <c r="CS78" s="44"/>
      <c r="CT78" s="44"/>
      <c r="CV78" s="44"/>
      <c r="CW78" s="44"/>
      <c r="CX78" s="44"/>
      <c r="CY78" s="44"/>
      <c r="CZ78" s="44"/>
      <c r="DA78" s="44"/>
      <c r="DB78" s="44"/>
      <c r="DC78" s="245"/>
      <c r="DE78" s="44"/>
      <c r="DF78" s="44"/>
      <c r="DG78" s="44"/>
      <c r="DH78" s="44"/>
      <c r="DI78" s="44"/>
      <c r="DJ78" s="44"/>
      <c r="DM78" s="44"/>
      <c r="DN78" s="44"/>
      <c r="DO78" s="44"/>
      <c r="DP78" s="44"/>
      <c r="DQ78" s="44"/>
      <c r="DR78" s="44"/>
      <c r="DT78" s="44"/>
      <c r="DU78" s="44"/>
      <c r="DV78" s="44"/>
      <c r="DW78" s="44"/>
      <c r="DX78" s="44"/>
      <c r="DY78" s="44"/>
      <c r="EH78" s="253"/>
      <c r="EI78" s="44"/>
      <c r="EJ78" s="44"/>
      <c r="EK78" s="44"/>
      <c r="EO78" s="44"/>
      <c r="EP78" s="44"/>
      <c r="EQ78" s="44"/>
      <c r="ES78" s="44"/>
      <c r="ET78" s="44"/>
      <c r="EU78" s="44"/>
      <c r="EV78" s="44"/>
      <c r="EW78" s="44"/>
      <c r="EX78" s="44"/>
      <c r="EY78" s="44"/>
    </row>
  </sheetData>
  <autoFilter ref="A4:EY55" xr:uid="{7607AF89-5E69-437C-BEF9-2E3CB7343E34}">
    <sortState xmlns:xlrd2="http://schemas.microsoft.com/office/spreadsheetml/2017/richdata2" ref="A5:EY55">
      <sortCondition descending="1" ref="EB4:EB55"/>
    </sortState>
  </autoFilter>
  <mergeCells count="33">
    <mergeCell ref="DE1:DT1"/>
    <mergeCell ref="DU1:EM1"/>
    <mergeCell ref="A3:C3"/>
    <mergeCell ref="H3:K3"/>
    <mergeCell ref="L3:S3"/>
    <mergeCell ref="T3:X3"/>
    <mergeCell ref="Y3:AD3"/>
    <mergeCell ref="AE3:AI3"/>
    <mergeCell ref="AJ3:AP3"/>
    <mergeCell ref="AQ3:AU3"/>
    <mergeCell ref="A1:C1"/>
    <mergeCell ref="H1:AI1"/>
    <mergeCell ref="AJ1:AU1"/>
    <mergeCell ref="AV1:BL1"/>
    <mergeCell ref="BM1:CB1"/>
    <mergeCell ref="CI1:DD1"/>
    <mergeCell ref="DM3:DT3"/>
    <mergeCell ref="AV3:BB3"/>
    <mergeCell ref="BC3:BF3"/>
    <mergeCell ref="BG3:BL3"/>
    <mergeCell ref="BM3:BR3"/>
    <mergeCell ref="BS3:BW3"/>
    <mergeCell ref="BX3:CB3"/>
    <mergeCell ref="CC3:CH3"/>
    <mergeCell ref="CI3:CO3"/>
    <mergeCell ref="CP3:CV3"/>
    <mergeCell ref="CW3:DD3"/>
    <mergeCell ref="DE3:DL3"/>
    <mergeCell ref="DU3:EA3"/>
    <mergeCell ref="EB3:EG3"/>
    <mergeCell ref="EH3:EM3"/>
    <mergeCell ref="EN3:ES3"/>
    <mergeCell ref="ET3:EY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68E6-B160-4236-BE0D-0808B2B813D5}">
  <sheetPr codeName="Sheet2"/>
  <dimension ref="A1:AF64"/>
  <sheetViews>
    <sheetView zoomScale="70" zoomScaleNormal="70" zoomScaleSheetLayoutView="100" zoomScalePageLayoutView="70" workbookViewId="0">
      <pane xSplit="1" ySplit="3" topLeftCell="B4" activePane="bottomRight" state="frozen"/>
      <selection pane="topRight" activeCell="B1" sqref="B1"/>
      <selection pane="bottomLeft" activeCell="A5" sqref="A5"/>
      <selection pane="bottomRight" activeCell="A3" sqref="A3"/>
    </sheetView>
  </sheetViews>
  <sheetFormatPr defaultColWidth="8.6640625" defaultRowHeight="13.8"/>
  <cols>
    <col min="1" max="1" width="25.77734375" style="31" customWidth="1"/>
    <col min="2" max="2" width="11.44140625" style="31" customWidth="1"/>
    <col min="3" max="6" width="12.44140625" style="31" customWidth="1"/>
    <col min="7" max="7" width="9.77734375" style="31" customWidth="1"/>
    <col min="8" max="8" width="36.44140625" style="31" bestFit="1" customWidth="1"/>
    <col min="9" max="9" width="14.88671875" style="31" bestFit="1" customWidth="1"/>
    <col min="10" max="10" width="19" style="129" bestFit="1" customWidth="1"/>
    <col min="11" max="11" width="14.33203125" style="129" customWidth="1"/>
    <col min="12" max="12" width="21.33203125" style="179" customWidth="1"/>
    <col min="13" max="14" width="18" style="179" customWidth="1"/>
    <col min="15" max="15" width="83.44140625" style="180" customWidth="1"/>
    <col min="16" max="17" width="38.77734375" style="180" customWidth="1"/>
    <col min="18" max="18" width="29.77734375" style="181" customWidth="1"/>
    <col min="19" max="19" width="22.44140625" style="31" customWidth="1"/>
    <col min="20" max="20" width="69.77734375" style="31" customWidth="1"/>
    <col min="21" max="21" width="35.6640625" style="31" customWidth="1"/>
    <col min="22" max="22" width="23" style="31" customWidth="1"/>
    <col min="23" max="23" width="28.33203125" style="129" customWidth="1"/>
    <col min="24" max="24" width="73.44140625" style="31" customWidth="1"/>
    <col min="25" max="25" width="38.77734375" style="31" customWidth="1"/>
    <col min="26" max="26" width="31" style="31" bestFit="1" customWidth="1"/>
    <col min="27" max="27" width="33.21875" style="31" bestFit="1" customWidth="1"/>
    <col min="28" max="28" width="38.77734375" style="31" customWidth="1"/>
    <col min="29" max="29" width="22.44140625" style="31" customWidth="1"/>
    <col min="30" max="30" width="31.6640625" style="31" customWidth="1"/>
    <col min="31" max="31" width="67.6640625" style="31" customWidth="1"/>
    <col min="32" max="32" width="15.44140625" style="31" customWidth="1"/>
    <col min="33" max="16384" width="8.6640625" style="31"/>
  </cols>
  <sheetData>
    <row r="1" spans="1:32" ht="23.7" customHeight="1">
      <c r="C1" s="199"/>
      <c r="D1" s="199"/>
      <c r="E1" s="199"/>
      <c r="L1" s="450" t="s">
        <v>465</v>
      </c>
      <c r="M1" s="450"/>
      <c r="N1" s="450"/>
      <c r="O1" s="450"/>
      <c r="P1" s="451"/>
      <c r="Q1" s="452" t="s">
        <v>42</v>
      </c>
      <c r="R1" s="453"/>
      <c r="S1" s="453"/>
      <c r="T1" s="453"/>
      <c r="U1" s="453"/>
      <c r="V1" s="453"/>
      <c r="W1" s="453"/>
      <c r="X1" s="453"/>
      <c r="Y1" s="454"/>
      <c r="Z1" s="455" t="s">
        <v>3142</v>
      </c>
      <c r="AA1" s="456"/>
      <c r="AB1" s="456"/>
      <c r="AC1" s="445" t="s">
        <v>24</v>
      </c>
      <c r="AD1" s="445"/>
      <c r="AE1" s="445"/>
      <c r="AF1" s="446"/>
    </row>
    <row r="2" spans="1:32" ht="54" customHeight="1">
      <c r="A2" s="308" t="s">
        <v>55</v>
      </c>
      <c r="B2" s="308"/>
      <c r="C2" s="308"/>
      <c r="D2" s="308"/>
      <c r="E2" s="200"/>
      <c r="F2" s="130"/>
      <c r="G2" s="130"/>
      <c r="H2" s="308"/>
      <c r="I2" s="130"/>
      <c r="J2" s="130"/>
      <c r="K2" s="130"/>
      <c r="L2" s="447" t="s">
        <v>274</v>
      </c>
      <c r="M2" s="447"/>
      <c r="N2" s="447"/>
      <c r="O2" s="447"/>
      <c r="P2" s="448"/>
      <c r="Q2" s="131"/>
      <c r="R2" s="447" t="s">
        <v>1849</v>
      </c>
      <c r="S2" s="447"/>
      <c r="T2" s="447"/>
      <c r="U2" s="447"/>
      <c r="V2" s="449" t="s">
        <v>1850</v>
      </c>
      <c r="W2" s="449"/>
      <c r="X2" s="449"/>
      <c r="Y2" s="449"/>
      <c r="Z2" s="457" t="s">
        <v>3143</v>
      </c>
      <c r="AA2" s="458"/>
      <c r="AB2" s="458"/>
      <c r="AC2" s="449" t="s">
        <v>466</v>
      </c>
      <c r="AD2" s="449"/>
      <c r="AE2" s="449"/>
      <c r="AF2" s="449"/>
    </row>
    <row r="3" spans="1:32" ht="80.7" customHeight="1">
      <c r="A3" s="132" t="s">
        <v>43</v>
      </c>
      <c r="B3" s="134" t="s">
        <v>265</v>
      </c>
      <c r="C3" s="134" t="s">
        <v>44</v>
      </c>
      <c r="D3" s="134" t="s">
        <v>85</v>
      </c>
      <c r="E3" s="134" t="s">
        <v>1863</v>
      </c>
      <c r="F3" s="134" t="s">
        <v>1649</v>
      </c>
      <c r="G3" s="136" t="s">
        <v>169</v>
      </c>
      <c r="H3" s="136" t="s">
        <v>3110</v>
      </c>
      <c r="I3" s="136" t="s">
        <v>195</v>
      </c>
      <c r="J3" s="136" t="s">
        <v>3103</v>
      </c>
      <c r="K3" s="136" t="s">
        <v>255</v>
      </c>
      <c r="L3" s="134" t="s">
        <v>276</v>
      </c>
      <c r="M3" s="134" t="s">
        <v>273</v>
      </c>
      <c r="N3" s="134" t="s">
        <v>275</v>
      </c>
      <c r="O3" s="134" t="s">
        <v>46</v>
      </c>
      <c r="P3" s="134" t="s">
        <v>45</v>
      </c>
      <c r="Q3" s="134" t="s">
        <v>382</v>
      </c>
      <c r="R3" s="134" t="s">
        <v>3102</v>
      </c>
      <c r="S3" s="134" t="s">
        <v>385</v>
      </c>
      <c r="T3" s="137" t="s">
        <v>46</v>
      </c>
      <c r="U3" s="134" t="s">
        <v>47</v>
      </c>
      <c r="V3" s="134" t="s">
        <v>3084</v>
      </c>
      <c r="W3" s="134" t="s">
        <v>386</v>
      </c>
      <c r="X3" s="134" t="s">
        <v>48</v>
      </c>
      <c r="Y3" s="134" t="s">
        <v>49</v>
      </c>
      <c r="Z3" s="136" t="s">
        <v>3133</v>
      </c>
      <c r="AA3" s="136" t="s">
        <v>3134</v>
      </c>
      <c r="AB3" s="136" t="s">
        <v>3135</v>
      </c>
      <c r="AC3" s="134" t="s">
        <v>277</v>
      </c>
      <c r="AD3" s="134" t="s">
        <v>3085</v>
      </c>
      <c r="AE3" s="134" t="s">
        <v>50</v>
      </c>
      <c r="AF3" s="134" t="s">
        <v>51</v>
      </c>
    </row>
    <row r="4" spans="1:32" s="349" customFormat="1" ht="14.4">
      <c r="A4" s="340" t="s">
        <v>170</v>
      </c>
      <c r="B4" s="341">
        <v>20.437110000000001</v>
      </c>
      <c r="C4" s="342" t="s">
        <v>67</v>
      </c>
      <c r="D4" s="312" t="s">
        <v>196</v>
      </c>
      <c r="E4" s="342" t="s">
        <v>1864</v>
      </c>
      <c r="F4" s="342" t="s">
        <v>52</v>
      </c>
      <c r="G4" s="63">
        <v>2020</v>
      </c>
      <c r="H4" s="343" t="s">
        <v>3104</v>
      </c>
      <c r="I4" s="344" t="s">
        <v>23</v>
      </c>
      <c r="J4" s="345" t="s">
        <v>53</v>
      </c>
      <c r="K4" s="346" t="s">
        <v>53</v>
      </c>
      <c r="L4" s="346" t="s">
        <v>53</v>
      </c>
      <c r="M4" s="346" t="s">
        <v>108</v>
      </c>
      <c r="N4" s="346" t="s">
        <v>53</v>
      </c>
      <c r="O4" s="171" t="s">
        <v>535</v>
      </c>
      <c r="P4" s="171" t="s">
        <v>108</v>
      </c>
      <c r="Q4" s="342" t="s">
        <v>108</v>
      </c>
      <c r="R4" s="343" t="s">
        <v>53</v>
      </c>
      <c r="S4" s="170" t="s">
        <v>3141</v>
      </c>
      <c r="T4" s="170" t="s">
        <v>108</v>
      </c>
      <c r="U4" s="170" t="s">
        <v>108</v>
      </c>
      <c r="V4" s="343" t="s">
        <v>53</v>
      </c>
      <c r="W4" s="66" t="s">
        <v>3141</v>
      </c>
      <c r="X4" s="347" t="s">
        <v>108</v>
      </c>
      <c r="Y4" s="347" t="s">
        <v>108</v>
      </c>
      <c r="Z4" s="141" t="s">
        <v>52</v>
      </c>
      <c r="AA4" s="141" t="s">
        <v>3136</v>
      </c>
      <c r="AB4" s="372" t="s">
        <v>3111</v>
      </c>
      <c r="AC4" s="348" t="s">
        <v>53</v>
      </c>
      <c r="AD4" s="348" t="s">
        <v>3141</v>
      </c>
      <c r="AE4" s="348" t="s">
        <v>108</v>
      </c>
      <c r="AF4" s="348" t="s">
        <v>108</v>
      </c>
    </row>
    <row r="5" spans="1:32" s="349" customFormat="1" ht="14.4">
      <c r="A5" s="350" t="s">
        <v>109</v>
      </c>
      <c r="B5" s="351">
        <v>805.48924</v>
      </c>
      <c r="C5" s="352" t="s">
        <v>66</v>
      </c>
      <c r="D5" s="262" t="s">
        <v>253</v>
      </c>
      <c r="E5" s="352" t="s">
        <v>1865</v>
      </c>
      <c r="F5" s="352" t="s">
        <v>53</v>
      </c>
      <c r="G5" s="63">
        <v>2018</v>
      </c>
      <c r="H5" s="63" t="s">
        <v>3105</v>
      </c>
      <c r="I5" s="344">
        <v>43.265653130626127</v>
      </c>
      <c r="J5" s="345" t="s">
        <v>52</v>
      </c>
      <c r="K5" s="344" t="s">
        <v>52</v>
      </c>
      <c r="L5" s="346" t="s">
        <v>52</v>
      </c>
      <c r="M5" s="346" t="s">
        <v>52</v>
      </c>
      <c r="N5" s="346" t="s">
        <v>53</v>
      </c>
      <c r="O5" s="171" t="s">
        <v>1933</v>
      </c>
      <c r="P5" s="171" t="s">
        <v>1932</v>
      </c>
      <c r="Q5" s="171" t="s">
        <v>812</v>
      </c>
      <c r="R5" s="346" t="s">
        <v>52</v>
      </c>
      <c r="S5" s="352" t="s">
        <v>52</v>
      </c>
      <c r="T5" s="155" t="s">
        <v>817</v>
      </c>
      <c r="U5" s="155" t="s">
        <v>818</v>
      </c>
      <c r="V5" s="346" t="s">
        <v>52</v>
      </c>
      <c r="W5" s="63" t="s">
        <v>52</v>
      </c>
      <c r="X5" s="348" t="s">
        <v>827</v>
      </c>
      <c r="Y5" s="348" t="s">
        <v>828</v>
      </c>
      <c r="Z5" s="141" t="s">
        <v>52</v>
      </c>
      <c r="AA5" s="141" t="s">
        <v>52</v>
      </c>
      <c r="AB5" s="372" t="s">
        <v>3149</v>
      </c>
      <c r="AC5" s="352" t="s">
        <v>52</v>
      </c>
      <c r="AD5" s="352" t="s">
        <v>53</v>
      </c>
      <c r="AE5" s="352" t="s">
        <v>833</v>
      </c>
      <c r="AF5" s="352" t="s">
        <v>818</v>
      </c>
    </row>
    <row r="6" spans="1:32" s="349" customFormat="1" ht="14.4">
      <c r="A6" s="354" t="s">
        <v>151</v>
      </c>
      <c r="B6" s="355">
        <v>28.326310000000003</v>
      </c>
      <c r="C6" s="348" t="s">
        <v>66</v>
      </c>
      <c r="D6" s="312" t="s">
        <v>197</v>
      </c>
      <c r="E6" s="348" t="s">
        <v>1866</v>
      </c>
      <c r="F6" s="348" t="s">
        <v>52</v>
      </c>
      <c r="G6" s="66">
        <v>2018</v>
      </c>
      <c r="H6" s="63" t="s">
        <v>3104</v>
      </c>
      <c r="I6" s="344">
        <v>15.600120024004799</v>
      </c>
      <c r="J6" s="345" t="s">
        <v>52</v>
      </c>
      <c r="K6" s="344" t="s">
        <v>52</v>
      </c>
      <c r="L6" s="346" t="s">
        <v>53</v>
      </c>
      <c r="M6" s="346" t="s">
        <v>108</v>
      </c>
      <c r="N6" s="346" t="s">
        <v>53</v>
      </c>
      <c r="O6" s="171" t="s">
        <v>535</v>
      </c>
      <c r="P6" s="171" t="s">
        <v>108</v>
      </c>
      <c r="Q6" s="367" t="s">
        <v>1070</v>
      </c>
      <c r="R6" s="346" t="s">
        <v>52</v>
      </c>
      <c r="S6" s="352" t="s">
        <v>52</v>
      </c>
      <c r="T6" s="155" t="s">
        <v>1073</v>
      </c>
      <c r="U6" s="155" t="s">
        <v>1074</v>
      </c>
      <c r="V6" s="346" t="s">
        <v>52</v>
      </c>
      <c r="W6" s="346" t="s">
        <v>52</v>
      </c>
      <c r="X6" s="348" t="s">
        <v>1073</v>
      </c>
      <c r="Y6" s="348" t="s">
        <v>1074</v>
      </c>
      <c r="Z6" s="141" t="s">
        <v>3136</v>
      </c>
      <c r="AA6" s="141" t="s">
        <v>3136</v>
      </c>
      <c r="AB6" s="372" t="s">
        <v>3112</v>
      </c>
      <c r="AC6" s="348" t="s">
        <v>53</v>
      </c>
      <c r="AD6" s="348" t="s">
        <v>3141</v>
      </c>
      <c r="AE6" s="348" t="s">
        <v>108</v>
      </c>
      <c r="AF6" s="348" t="s">
        <v>108</v>
      </c>
    </row>
    <row r="7" spans="1:32" s="349" customFormat="1" ht="14.4">
      <c r="A7" s="350" t="s">
        <v>152</v>
      </c>
      <c r="B7" s="351">
        <v>34.241289999999999</v>
      </c>
      <c r="C7" s="352" t="s">
        <v>66</v>
      </c>
      <c r="D7" s="312" t="s">
        <v>198</v>
      </c>
      <c r="E7" s="352" t="s">
        <v>1867</v>
      </c>
      <c r="F7" s="352" t="s">
        <v>52</v>
      </c>
      <c r="G7" s="63">
        <v>2018</v>
      </c>
      <c r="H7" s="63" t="s">
        <v>3104</v>
      </c>
      <c r="I7" s="344">
        <v>23.528705741148226</v>
      </c>
      <c r="J7" s="345" t="s">
        <v>52</v>
      </c>
      <c r="K7" s="344" t="s">
        <v>52</v>
      </c>
      <c r="L7" s="346" t="s">
        <v>53</v>
      </c>
      <c r="M7" s="346" t="s">
        <v>108</v>
      </c>
      <c r="N7" s="346" t="s">
        <v>53</v>
      </c>
      <c r="O7" s="170" t="s">
        <v>535</v>
      </c>
      <c r="P7" s="170" t="s">
        <v>108</v>
      </c>
      <c r="Q7" s="361" t="s">
        <v>980</v>
      </c>
      <c r="R7" s="346" t="s">
        <v>52</v>
      </c>
      <c r="S7" s="352" t="s">
        <v>52</v>
      </c>
      <c r="T7" s="160" t="s">
        <v>985</v>
      </c>
      <c r="U7" s="160" t="s">
        <v>986</v>
      </c>
      <c r="V7" s="346" t="s">
        <v>52</v>
      </c>
      <c r="W7" s="346" t="s">
        <v>52</v>
      </c>
      <c r="X7" s="347" t="s">
        <v>995</v>
      </c>
      <c r="Y7" s="347" t="s">
        <v>986</v>
      </c>
      <c r="Z7" s="141" t="s">
        <v>3136</v>
      </c>
      <c r="AA7" s="141" t="s">
        <v>3136</v>
      </c>
      <c r="AB7" s="372" t="s">
        <v>3113</v>
      </c>
      <c r="AC7" s="348" t="s">
        <v>53</v>
      </c>
      <c r="AD7" s="348" t="s">
        <v>3141</v>
      </c>
      <c r="AE7" s="348" t="s">
        <v>108</v>
      </c>
      <c r="AF7" s="348" t="s">
        <v>108</v>
      </c>
    </row>
    <row r="8" spans="1:32" s="349" customFormat="1" ht="14.4">
      <c r="A8" s="354" t="s">
        <v>113</v>
      </c>
      <c r="B8" s="355">
        <v>851.72579000000007</v>
      </c>
      <c r="C8" s="348" t="s">
        <v>66</v>
      </c>
      <c r="D8" s="312" t="s">
        <v>199</v>
      </c>
      <c r="E8" s="348" t="s">
        <v>1868</v>
      </c>
      <c r="F8" s="348" t="s">
        <v>53</v>
      </c>
      <c r="G8" s="66">
        <v>2016</v>
      </c>
      <c r="H8" s="63" t="s">
        <v>3106</v>
      </c>
      <c r="I8" s="344">
        <v>67.515003000600117</v>
      </c>
      <c r="J8" s="345" t="s">
        <v>52</v>
      </c>
      <c r="K8" s="344" t="s">
        <v>52</v>
      </c>
      <c r="L8" s="346" t="s">
        <v>53</v>
      </c>
      <c r="M8" s="346" t="s">
        <v>108</v>
      </c>
      <c r="N8" s="346" t="s">
        <v>53</v>
      </c>
      <c r="O8" s="171" t="s">
        <v>535</v>
      </c>
      <c r="P8" s="171" t="s">
        <v>108</v>
      </c>
      <c r="Q8" s="171" t="s">
        <v>901</v>
      </c>
      <c r="R8" s="346" t="s">
        <v>52</v>
      </c>
      <c r="S8" s="352" t="s">
        <v>52</v>
      </c>
      <c r="T8" s="348" t="s">
        <v>906</v>
      </c>
      <c r="U8" s="155" t="s">
        <v>907</v>
      </c>
      <c r="V8" s="346" t="s">
        <v>52</v>
      </c>
      <c r="W8" s="346" t="s">
        <v>52</v>
      </c>
      <c r="X8" s="348" t="s">
        <v>906</v>
      </c>
      <c r="Y8" s="155" t="s">
        <v>907</v>
      </c>
      <c r="Z8" s="141" t="s">
        <v>52</v>
      </c>
      <c r="AA8" s="141" t="s">
        <v>52</v>
      </c>
      <c r="AB8" s="138" t="s">
        <v>3150</v>
      </c>
      <c r="AC8" s="348" t="s">
        <v>53</v>
      </c>
      <c r="AD8" s="348" t="s">
        <v>3141</v>
      </c>
      <c r="AE8" s="348" t="s">
        <v>108</v>
      </c>
      <c r="AF8" s="348" t="s">
        <v>108</v>
      </c>
    </row>
    <row r="9" spans="1:32" s="349" customFormat="1" ht="14.4">
      <c r="A9" s="350" t="s">
        <v>153</v>
      </c>
      <c r="B9" s="351">
        <v>56.408190000000005</v>
      </c>
      <c r="C9" s="352" t="s">
        <v>66</v>
      </c>
      <c r="D9" s="312" t="s">
        <v>200</v>
      </c>
      <c r="E9" s="352" t="s">
        <v>1869</v>
      </c>
      <c r="F9" s="352" t="s">
        <v>52</v>
      </c>
      <c r="G9" s="63">
        <v>2018</v>
      </c>
      <c r="H9" s="63" t="s">
        <v>3107</v>
      </c>
      <c r="I9" s="344">
        <v>26.05421084216843</v>
      </c>
      <c r="J9" s="345" t="s">
        <v>52</v>
      </c>
      <c r="K9" s="344" t="s">
        <v>52</v>
      </c>
      <c r="L9" s="346" t="s">
        <v>53</v>
      </c>
      <c r="M9" s="346" t="s">
        <v>108</v>
      </c>
      <c r="N9" s="346" t="s">
        <v>53</v>
      </c>
      <c r="O9" s="171" t="s">
        <v>552</v>
      </c>
      <c r="P9" s="171" t="s">
        <v>108</v>
      </c>
      <c r="Q9" s="362" t="s">
        <v>663</v>
      </c>
      <c r="R9" s="346" t="s">
        <v>52</v>
      </c>
      <c r="S9" s="171" t="s">
        <v>53</v>
      </c>
      <c r="T9" s="347" t="s">
        <v>2730</v>
      </c>
      <c r="U9" s="171" t="s">
        <v>23</v>
      </c>
      <c r="V9" s="346" t="s">
        <v>52</v>
      </c>
      <c r="W9" s="346" t="s">
        <v>52</v>
      </c>
      <c r="X9" s="171" t="s">
        <v>664</v>
      </c>
      <c r="Y9" s="348" t="s">
        <v>665</v>
      </c>
      <c r="Z9" s="141" t="s">
        <v>3136</v>
      </c>
      <c r="AA9" s="141" t="s">
        <v>3136</v>
      </c>
      <c r="AB9" s="372" t="s">
        <v>3115</v>
      </c>
      <c r="AC9" s="348" t="s">
        <v>53</v>
      </c>
      <c r="AD9" s="348" t="s">
        <v>3141</v>
      </c>
      <c r="AE9" s="348" t="s">
        <v>108</v>
      </c>
      <c r="AF9" s="348" t="s">
        <v>108</v>
      </c>
    </row>
    <row r="10" spans="1:32" s="349" customFormat="1" ht="14.4">
      <c r="A10" s="340" t="s">
        <v>171</v>
      </c>
      <c r="B10" s="341">
        <v>20.16262</v>
      </c>
      <c r="C10" s="342" t="s">
        <v>66</v>
      </c>
      <c r="D10" s="312" t="s">
        <v>201</v>
      </c>
      <c r="E10" s="342" t="s">
        <v>1870</v>
      </c>
      <c r="F10" s="342" t="s">
        <v>53</v>
      </c>
      <c r="G10" s="63">
        <v>2020</v>
      </c>
      <c r="H10" s="63" t="s">
        <v>3107</v>
      </c>
      <c r="I10" s="344" t="s">
        <v>23</v>
      </c>
      <c r="J10" s="345" t="s">
        <v>52</v>
      </c>
      <c r="K10" s="346" t="s">
        <v>53</v>
      </c>
      <c r="L10" s="346" t="s">
        <v>53</v>
      </c>
      <c r="M10" s="346" t="s">
        <v>108</v>
      </c>
      <c r="N10" s="346" t="s">
        <v>53</v>
      </c>
      <c r="O10" s="171" t="s">
        <v>535</v>
      </c>
      <c r="P10" s="171" t="s">
        <v>108</v>
      </c>
      <c r="Q10" s="367" t="s">
        <v>1431</v>
      </c>
      <c r="R10" s="346" t="s">
        <v>52</v>
      </c>
      <c r="S10" s="342" t="s">
        <v>52</v>
      </c>
      <c r="T10" s="356" t="s">
        <v>2728</v>
      </c>
      <c r="U10" s="338" t="s">
        <v>2726</v>
      </c>
      <c r="V10" s="346" t="s">
        <v>52</v>
      </c>
      <c r="W10" s="346" t="s">
        <v>52</v>
      </c>
      <c r="X10" s="356" t="s">
        <v>2729</v>
      </c>
      <c r="Y10" s="348" t="s">
        <v>2727</v>
      </c>
      <c r="Z10" s="141" t="s">
        <v>52</v>
      </c>
      <c r="AA10" s="141" t="s">
        <v>52</v>
      </c>
      <c r="AB10" s="374" t="s">
        <v>3114</v>
      </c>
      <c r="AC10" s="348" t="s">
        <v>53</v>
      </c>
      <c r="AD10" s="348" t="s">
        <v>3141</v>
      </c>
      <c r="AE10" s="348" t="s">
        <v>108</v>
      </c>
      <c r="AF10" s="348" t="s">
        <v>108</v>
      </c>
    </row>
    <row r="11" spans="1:32" s="349" customFormat="1" ht="14.4">
      <c r="A11" s="354" t="s">
        <v>140</v>
      </c>
      <c r="B11" s="355">
        <v>87.269869999999997</v>
      </c>
      <c r="C11" s="348" t="s">
        <v>114</v>
      </c>
      <c r="D11" s="262" t="s">
        <v>202</v>
      </c>
      <c r="E11" s="348" t="s">
        <v>1871</v>
      </c>
      <c r="F11" s="348" t="s">
        <v>52</v>
      </c>
      <c r="G11" s="66">
        <v>2016</v>
      </c>
      <c r="H11" s="63" t="s">
        <v>3107</v>
      </c>
      <c r="I11" s="344">
        <v>17.911582316463289</v>
      </c>
      <c r="J11" s="345" t="s">
        <v>52</v>
      </c>
      <c r="K11" s="344" t="s">
        <v>52</v>
      </c>
      <c r="L11" s="346" t="s">
        <v>53</v>
      </c>
      <c r="M11" s="346" t="s">
        <v>108</v>
      </c>
      <c r="N11" s="346" t="s">
        <v>53</v>
      </c>
      <c r="O11" s="170" t="s">
        <v>535</v>
      </c>
      <c r="P11" s="170" t="s">
        <v>108</v>
      </c>
      <c r="Q11" s="361" t="s">
        <v>668</v>
      </c>
      <c r="R11" s="346" t="s">
        <v>52</v>
      </c>
      <c r="S11" s="170" t="s">
        <v>52</v>
      </c>
      <c r="T11" s="160" t="s">
        <v>1856</v>
      </c>
      <c r="U11" s="160" t="s">
        <v>669</v>
      </c>
      <c r="V11" s="346" t="s">
        <v>52</v>
      </c>
      <c r="W11" s="346" t="s">
        <v>52</v>
      </c>
      <c r="X11" s="363" t="s">
        <v>1832</v>
      </c>
      <c r="Y11" s="347" t="s">
        <v>670</v>
      </c>
      <c r="Z11" s="141" t="s">
        <v>3136</v>
      </c>
      <c r="AA11" s="141" t="s">
        <v>3136</v>
      </c>
      <c r="AB11" s="372" t="s">
        <v>3115</v>
      </c>
      <c r="AC11" s="347" t="s">
        <v>53</v>
      </c>
      <c r="AD11" s="348" t="s">
        <v>3141</v>
      </c>
      <c r="AE11" s="347" t="s">
        <v>108</v>
      </c>
      <c r="AF11" s="347" t="s">
        <v>108</v>
      </c>
    </row>
    <row r="12" spans="1:32" s="349" customFormat="1" ht="14.4">
      <c r="A12" s="340" t="s">
        <v>172</v>
      </c>
      <c r="B12" s="341">
        <v>21.35737</v>
      </c>
      <c r="C12" s="342" t="s">
        <v>66</v>
      </c>
      <c r="D12" s="312" t="s">
        <v>203</v>
      </c>
      <c r="E12" s="342" t="s">
        <v>1872</v>
      </c>
      <c r="F12" s="342" t="s">
        <v>53</v>
      </c>
      <c r="G12" s="63">
        <v>2020</v>
      </c>
      <c r="H12" s="63" t="s">
        <v>3108</v>
      </c>
      <c r="I12" s="344">
        <v>52.325965193038598</v>
      </c>
      <c r="J12" s="345" t="s">
        <v>52</v>
      </c>
      <c r="K12" s="344" t="s">
        <v>52</v>
      </c>
      <c r="L12" s="346" t="s">
        <v>53</v>
      </c>
      <c r="M12" s="346" t="s">
        <v>108</v>
      </c>
      <c r="N12" s="346" t="s">
        <v>53</v>
      </c>
      <c r="O12" s="171" t="s">
        <v>535</v>
      </c>
      <c r="P12" s="171" t="s">
        <v>108</v>
      </c>
      <c r="Q12" s="171" t="s">
        <v>784</v>
      </c>
      <c r="R12" s="346" t="s">
        <v>53</v>
      </c>
      <c r="S12" s="170" t="s">
        <v>3141</v>
      </c>
      <c r="T12" s="170" t="s">
        <v>108</v>
      </c>
      <c r="U12" s="170" t="s">
        <v>108</v>
      </c>
      <c r="V12" s="346" t="s">
        <v>52</v>
      </c>
      <c r="W12" s="346" t="s">
        <v>52</v>
      </c>
      <c r="X12" s="348" t="s">
        <v>785</v>
      </c>
      <c r="Y12" s="348" t="s">
        <v>786</v>
      </c>
      <c r="Z12" s="141" t="s">
        <v>52</v>
      </c>
      <c r="AA12" s="141" t="s">
        <v>3138</v>
      </c>
      <c r="AB12" s="372" t="s">
        <v>3116</v>
      </c>
      <c r="AC12" s="171" t="s">
        <v>52</v>
      </c>
      <c r="AD12" s="348" t="s">
        <v>53</v>
      </c>
      <c r="AE12" s="348" t="s">
        <v>787</v>
      </c>
      <c r="AF12" s="348" t="s">
        <v>788</v>
      </c>
    </row>
    <row r="13" spans="1:32" s="349" customFormat="1" ht="14.4">
      <c r="A13" s="350" t="s">
        <v>115</v>
      </c>
      <c r="B13" s="351">
        <v>33.373539999999998</v>
      </c>
      <c r="C13" s="352" t="s">
        <v>67</v>
      </c>
      <c r="D13" s="312" t="s">
        <v>204</v>
      </c>
      <c r="E13" s="352" t="s">
        <v>1873</v>
      </c>
      <c r="F13" s="352" t="s">
        <v>52</v>
      </c>
      <c r="G13" s="63">
        <v>2016</v>
      </c>
      <c r="H13" s="343" t="s">
        <v>3104</v>
      </c>
      <c r="I13" s="344">
        <v>4.5709141828365674</v>
      </c>
      <c r="J13" s="345" t="s">
        <v>53</v>
      </c>
      <c r="K13" s="344" t="s">
        <v>52</v>
      </c>
      <c r="L13" s="346" t="s">
        <v>53</v>
      </c>
      <c r="M13" s="346" t="s">
        <v>108</v>
      </c>
      <c r="N13" s="346" t="s">
        <v>53</v>
      </c>
      <c r="O13" s="171" t="s">
        <v>535</v>
      </c>
      <c r="P13" s="171" t="s">
        <v>108</v>
      </c>
      <c r="Q13" s="342" t="s">
        <v>108</v>
      </c>
      <c r="R13" s="346" t="s">
        <v>52</v>
      </c>
      <c r="S13" s="352" t="s">
        <v>53</v>
      </c>
      <c r="T13" s="347" t="s">
        <v>2730</v>
      </c>
      <c r="U13" s="356" t="s">
        <v>108</v>
      </c>
      <c r="V13" s="346" t="s">
        <v>52</v>
      </c>
      <c r="W13" s="63" t="s">
        <v>53</v>
      </c>
      <c r="X13" s="347" t="s">
        <v>2733</v>
      </c>
      <c r="Y13" s="348" t="s">
        <v>108</v>
      </c>
      <c r="Z13" s="141" t="s">
        <v>3136</v>
      </c>
      <c r="AA13" s="141" t="s">
        <v>3136</v>
      </c>
      <c r="AB13" s="372" t="s">
        <v>3115</v>
      </c>
      <c r="AC13" s="348" t="s">
        <v>53</v>
      </c>
      <c r="AD13" s="348" t="s">
        <v>3141</v>
      </c>
      <c r="AE13" s="348" t="s">
        <v>108</v>
      </c>
      <c r="AF13" s="348" t="s">
        <v>108</v>
      </c>
    </row>
    <row r="14" spans="1:32" s="349" customFormat="1" ht="14.4">
      <c r="A14" s="354" t="s">
        <v>116</v>
      </c>
      <c r="B14" s="355">
        <v>101.53417</v>
      </c>
      <c r="C14" s="348" t="s">
        <v>66</v>
      </c>
      <c r="D14" s="312" t="s">
        <v>205</v>
      </c>
      <c r="E14" s="348" t="s">
        <v>1874</v>
      </c>
      <c r="F14" s="348" t="s">
        <v>53</v>
      </c>
      <c r="G14" s="66">
        <v>2016</v>
      </c>
      <c r="H14" s="343" t="s">
        <v>3104</v>
      </c>
      <c r="I14" s="344">
        <v>9.6594318863772752</v>
      </c>
      <c r="J14" s="345" t="s">
        <v>53</v>
      </c>
      <c r="K14" s="344" t="s">
        <v>52</v>
      </c>
      <c r="L14" s="346" t="s">
        <v>53</v>
      </c>
      <c r="M14" s="346" t="s">
        <v>108</v>
      </c>
      <c r="N14" s="346" t="s">
        <v>53</v>
      </c>
      <c r="O14" s="171" t="s">
        <v>535</v>
      </c>
      <c r="P14" s="170" t="s">
        <v>108</v>
      </c>
      <c r="Q14" s="170" t="s">
        <v>588</v>
      </c>
      <c r="R14" s="346" t="s">
        <v>52</v>
      </c>
      <c r="S14" s="348" t="s">
        <v>52</v>
      </c>
      <c r="T14" s="168" t="s">
        <v>1839</v>
      </c>
      <c r="U14" s="168" t="s">
        <v>592</v>
      </c>
      <c r="V14" s="346" t="s">
        <v>52</v>
      </c>
      <c r="W14" s="63" t="s">
        <v>52</v>
      </c>
      <c r="X14" s="347" t="s">
        <v>599</v>
      </c>
      <c r="Y14" s="347" t="s">
        <v>592</v>
      </c>
      <c r="Z14" s="141" t="s">
        <v>52</v>
      </c>
      <c r="AA14" s="141" t="s">
        <v>3136</v>
      </c>
      <c r="AB14" s="372" t="s">
        <v>3117</v>
      </c>
      <c r="AC14" s="348" t="s">
        <v>53</v>
      </c>
      <c r="AD14" s="348" t="s">
        <v>3141</v>
      </c>
      <c r="AE14" s="348" t="s">
        <v>108</v>
      </c>
      <c r="AF14" s="348" t="s">
        <v>108</v>
      </c>
    </row>
    <row r="15" spans="1:32" s="349" customFormat="1" ht="14.4">
      <c r="A15" s="350" t="s">
        <v>117</v>
      </c>
      <c r="B15" s="351">
        <v>42.976910000000004</v>
      </c>
      <c r="C15" s="352" t="s">
        <v>68</v>
      </c>
      <c r="D15" s="312" t="s">
        <v>206</v>
      </c>
      <c r="E15" s="352" t="s">
        <v>1875</v>
      </c>
      <c r="F15" s="352" t="s">
        <v>52</v>
      </c>
      <c r="G15" s="63">
        <v>2016</v>
      </c>
      <c r="H15" s="63" t="s">
        <v>3105</v>
      </c>
      <c r="I15" s="344">
        <v>14.219843968793759</v>
      </c>
      <c r="J15" s="345" t="s">
        <v>52</v>
      </c>
      <c r="K15" s="344" t="s">
        <v>52</v>
      </c>
      <c r="L15" s="346" t="s">
        <v>53</v>
      </c>
      <c r="M15" s="346" t="s">
        <v>108</v>
      </c>
      <c r="N15" s="346" t="s">
        <v>53</v>
      </c>
      <c r="O15" s="171" t="s">
        <v>535</v>
      </c>
      <c r="P15" s="171" t="s">
        <v>108</v>
      </c>
      <c r="Q15" s="171" t="s">
        <v>589</v>
      </c>
      <c r="R15" s="346" t="s">
        <v>52</v>
      </c>
      <c r="S15" s="352" t="s">
        <v>384</v>
      </c>
      <c r="T15" s="155" t="s">
        <v>593</v>
      </c>
      <c r="U15" s="155" t="s">
        <v>594</v>
      </c>
      <c r="V15" s="346" t="s">
        <v>53</v>
      </c>
      <c r="W15" s="66" t="s">
        <v>3141</v>
      </c>
      <c r="X15" s="347" t="s">
        <v>108</v>
      </c>
      <c r="Y15" s="347" t="s">
        <v>108</v>
      </c>
      <c r="Z15" s="141" t="s">
        <v>3136</v>
      </c>
      <c r="AA15" s="141" t="s">
        <v>3136</v>
      </c>
      <c r="AB15" s="372" t="s">
        <v>3115</v>
      </c>
      <c r="AC15" s="348" t="s">
        <v>53</v>
      </c>
      <c r="AD15" s="348" t="s">
        <v>3141</v>
      </c>
      <c r="AE15" s="348" t="s">
        <v>108</v>
      </c>
      <c r="AF15" s="348" t="s">
        <v>108</v>
      </c>
    </row>
    <row r="16" spans="1:32" s="349" customFormat="1" ht="14.4">
      <c r="A16" s="354" t="s">
        <v>141</v>
      </c>
      <c r="B16" s="355">
        <v>205.35805999999999</v>
      </c>
      <c r="C16" s="348" t="s">
        <v>66</v>
      </c>
      <c r="D16" s="312" t="s">
        <v>207</v>
      </c>
      <c r="E16" s="348" t="s">
        <v>1876</v>
      </c>
      <c r="F16" s="348" t="s">
        <v>53</v>
      </c>
      <c r="G16" s="66">
        <v>2016</v>
      </c>
      <c r="H16" s="63" t="s">
        <v>3108</v>
      </c>
      <c r="I16" s="344">
        <v>50.575115023004592</v>
      </c>
      <c r="J16" s="345" t="s">
        <v>52</v>
      </c>
      <c r="K16" s="344" t="s">
        <v>52</v>
      </c>
      <c r="L16" s="346" t="s">
        <v>52</v>
      </c>
      <c r="M16" s="346" t="s">
        <v>52</v>
      </c>
      <c r="N16" s="346" t="s">
        <v>53</v>
      </c>
      <c r="O16" s="171" t="s">
        <v>3081</v>
      </c>
      <c r="P16" s="171" t="s">
        <v>2034</v>
      </c>
      <c r="Q16" s="361" t="s">
        <v>530</v>
      </c>
      <c r="R16" s="346" t="s">
        <v>52</v>
      </c>
      <c r="S16" s="364" t="s">
        <v>52</v>
      </c>
      <c r="T16" s="160" t="s">
        <v>531</v>
      </c>
      <c r="U16" s="160" t="s">
        <v>532</v>
      </c>
      <c r="V16" s="346" t="s">
        <v>52</v>
      </c>
      <c r="W16" s="66" t="s">
        <v>52</v>
      </c>
      <c r="X16" s="347" t="s">
        <v>533</v>
      </c>
      <c r="Y16" s="347" t="s">
        <v>532</v>
      </c>
      <c r="Z16" s="141" t="s">
        <v>52</v>
      </c>
      <c r="AA16" s="141" t="s">
        <v>3138</v>
      </c>
      <c r="AB16" s="372" t="s">
        <v>3118</v>
      </c>
      <c r="AC16" s="347" t="s">
        <v>53</v>
      </c>
      <c r="AD16" s="348" t="s">
        <v>3141</v>
      </c>
      <c r="AE16" s="347" t="s">
        <v>108</v>
      </c>
      <c r="AF16" s="347" t="s">
        <v>108</v>
      </c>
    </row>
    <row r="17" spans="1:32" s="349" customFormat="1" ht="14.4">
      <c r="A17" s="350" t="s">
        <v>154</v>
      </c>
      <c r="B17" s="351">
        <v>26.786759999999997</v>
      </c>
      <c r="C17" s="352" t="s">
        <v>66</v>
      </c>
      <c r="D17" s="312" t="s">
        <v>208</v>
      </c>
      <c r="E17" s="352" t="s">
        <v>1877</v>
      </c>
      <c r="F17" s="352" t="s">
        <v>52</v>
      </c>
      <c r="G17" s="63">
        <v>2018</v>
      </c>
      <c r="H17" s="63" t="s">
        <v>3108</v>
      </c>
      <c r="I17" s="344">
        <v>36.601320264052816</v>
      </c>
      <c r="J17" s="345" t="s">
        <v>53</v>
      </c>
      <c r="K17" s="344" t="s">
        <v>52</v>
      </c>
      <c r="L17" s="346" t="s">
        <v>52</v>
      </c>
      <c r="M17" s="346" t="s">
        <v>52</v>
      </c>
      <c r="N17" s="346" t="s">
        <v>53</v>
      </c>
      <c r="O17" s="171" t="s">
        <v>2721</v>
      </c>
      <c r="P17" s="171" t="s">
        <v>2035</v>
      </c>
      <c r="Q17" s="362" t="s">
        <v>981</v>
      </c>
      <c r="R17" s="346" t="s">
        <v>52</v>
      </c>
      <c r="S17" s="352" t="s">
        <v>52</v>
      </c>
      <c r="T17" s="155" t="s">
        <v>987</v>
      </c>
      <c r="U17" s="155" t="s">
        <v>988</v>
      </c>
      <c r="V17" s="346" t="s">
        <v>52</v>
      </c>
      <c r="W17" s="346" t="s">
        <v>52</v>
      </c>
      <c r="X17" s="348" t="s">
        <v>996</v>
      </c>
      <c r="Y17" s="348" t="s">
        <v>988</v>
      </c>
      <c r="Z17" s="141" t="s">
        <v>3136</v>
      </c>
      <c r="AA17" s="141" t="s">
        <v>3136</v>
      </c>
      <c r="AB17" s="372" t="s">
        <v>3115</v>
      </c>
      <c r="AC17" s="348" t="s">
        <v>53</v>
      </c>
      <c r="AD17" s="348" t="s">
        <v>3141</v>
      </c>
      <c r="AE17" s="348" t="s">
        <v>108</v>
      </c>
      <c r="AF17" s="348" t="s">
        <v>108</v>
      </c>
    </row>
    <row r="18" spans="1:32" s="349" customFormat="1" ht="14.4">
      <c r="A18" s="340" t="s">
        <v>173</v>
      </c>
      <c r="B18" s="341">
        <v>38.99</v>
      </c>
      <c r="C18" s="342" t="s">
        <v>66</v>
      </c>
      <c r="D18" s="312" t="s">
        <v>209</v>
      </c>
      <c r="E18" s="342" t="s">
        <v>1878</v>
      </c>
      <c r="F18" s="342" t="s">
        <v>52</v>
      </c>
      <c r="G18" s="63">
        <v>2020</v>
      </c>
      <c r="H18" s="343" t="s">
        <v>3108</v>
      </c>
      <c r="I18" s="344">
        <v>63.049609921984391</v>
      </c>
      <c r="J18" s="345" t="s">
        <v>52</v>
      </c>
      <c r="K18" s="344" t="s">
        <v>52</v>
      </c>
      <c r="L18" s="346" t="s">
        <v>52</v>
      </c>
      <c r="M18" s="346" t="s">
        <v>52</v>
      </c>
      <c r="N18" s="346" t="s">
        <v>52</v>
      </c>
      <c r="O18" s="171" t="s">
        <v>3083</v>
      </c>
      <c r="P18" s="171" t="s">
        <v>1351</v>
      </c>
      <c r="Q18" s="362" t="s">
        <v>1352</v>
      </c>
      <c r="R18" s="346" t="s">
        <v>52</v>
      </c>
      <c r="S18" s="342" t="s">
        <v>52</v>
      </c>
      <c r="T18" s="171" t="s">
        <v>1357</v>
      </c>
      <c r="U18" s="171" t="s">
        <v>1358</v>
      </c>
      <c r="V18" s="346" t="s">
        <v>52</v>
      </c>
      <c r="W18" s="346" t="s">
        <v>52</v>
      </c>
      <c r="X18" s="348" t="s">
        <v>1366</v>
      </c>
      <c r="Y18" s="348" t="s">
        <v>1358</v>
      </c>
      <c r="Z18" s="141" t="s">
        <v>52</v>
      </c>
      <c r="AA18" s="141" t="s">
        <v>52</v>
      </c>
      <c r="AB18" s="372" t="s">
        <v>3158</v>
      </c>
      <c r="AC18" s="348" t="s">
        <v>53</v>
      </c>
      <c r="AD18" s="348" t="s">
        <v>3141</v>
      </c>
      <c r="AE18" s="348" t="s">
        <v>108</v>
      </c>
      <c r="AF18" s="348" t="s">
        <v>108</v>
      </c>
    </row>
    <row r="19" spans="1:32" s="349" customFormat="1" ht="14.4">
      <c r="A19" s="340" t="s">
        <v>174</v>
      </c>
      <c r="B19" s="341">
        <v>16.664639999999999</v>
      </c>
      <c r="C19" s="342" t="s">
        <v>68</v>
      </c>
      <c r="D19" s="312" t="s">
        <v>210</v>
      </c>
      <c r="E19" s="342" t="s">
        <v>1879</v>
      </c>
      <c r="F19" s="342" t="s">
        <v>52</v>
      </c>
      <c r="G19" s="63">
        <v>2020</v>
      </c>
      <c r="H19" s="343" t="s">
        <v>3108</v>
      </c>
      <c r="I19" s="344" t="s">
        <v>23</v>
      </c>
      <c r="J19" s="345" t="s">
        <v>53</v>
      </c>
      <c r="K19" s="346" t="s">
        <v>53</v>
      </c>
      <c r="L19" s="346" t="s">
        <v>53</v>
      </c>
      <c r="M19" s="346" t="s">
        <v>108</v>
      </c>
      <c r="N19" s="346" t="s">
        <v>53</v>
      </c>
      <c r="O19" s="171" t="s">
        <v>535</v>
      </c>
      <c r="P19" s="171" t="s">
        <v>108</v>
      </c>
      <c r="Q19" s="342" t="s">
        <v>1432</v>
      </c>
      <c r="R19" s="346" t="s">
        <v>52</v>
      </c>
      <c r="S19" s="342" t="s">
        <v>384</v>
      </c>
      <c r="T19" s="342" t="s">
        <v>1433</v>
      </c>
      <c r="U19" s="342" t="s">
        <v>1434</v>
      </c>
      <c r="V19" s="346" t="s">
        <v>52</v>
      </c>
      <c r="W19" s="346" t="s">
        <v>384</v>
      </c>
      <c r="X19" s="348" t="s">
        <v>1443</v>
      </c>
      <c r="Y19" s="348" t="s">
        <v>1444</v>
      </c>
      <c r="Z19" s="141" t="s">
        <v>52</v>
      </c>
      <c r="AA19" s="141" t="s">
        <v>3138</v>
      </c>
      <c r="AB19" s="372" t="s">
        <v>3119</v>
      </c>
      <c r="AC19" s="348" t="s">
        <v>53</v>
      </c>
      <c r="AD19" s="348" t="s">
        <v>3141</v>
      </c>
      <c r="AE19" s="348" t="s">
        <v>108</v>
      </c>
      <c r="AF19" s="348" t="s">
        <v>108</v>
      </c>
    </row>
    <row r="20" spans="1:32" s="349" customFormat="1" ht="14.4">
      <c r="A20" s="340" t="s">
        <v>2800</v>
      </c>
      <c r="B20" s="341">
        <v>58.566609999999997</v>
      </c>
      <c r="C20" s="342" t="s">
        <v>67</v>
      </c>
      <c r="D20" s="312" t="s">
        <v>211</v>
      </c>
      <c r="E20" s="342" t="s">
        <v>1880</v>
      </c>
      <c r="F20" s="342" t="s">
        <v>52</v>
      </c>
      <c r="G20" s="63">
        <v>2020</v>
      </c>
      <c r="H20" s="343" t="s">
        <v>3104</v>
      </c>
      <c r="I20" s="344">
        <v>2.8605721144228839</v>
      </c>
      <c r="J20" s="345" t="s">
        <v>53</v>
      </c>
      <c r="K20" s="344" t="s">
        <v>52</v>
      </c>
      <c r="L20" s="346" t="s">
        <v>53</v>
      </c>
      <c r="M20" s="346" t="s">
        <v>108</v>
      </c>
      <c r="N20" s="346" t="s">
        <v>53</v>
      </c>
      <c r="O20" s="171" t="s">
        <v>535</v>
      </c>
      <c r="P20" s="171" t="s">
        <v>108</v>
      </c>
      <c r="Q20" s="342" t="s">
        <v>108</v>
      </c>
      <c r="R20" s="346" t="s">
        <v>52</v>
      </c>
      <c r="S20" s="342" t="s">
        <v>53</v>
      </c>
      <c r="T20" s="347" t="s">
        <v>2730</v>
      </c>
      <c r="U20" s="356" t="s">
        <v>108</v>
      </c>
      <c r="V20" s="343" t="s">
        <v>52</v>
      </c>
      <c r="W20" s="346" t="s">
        <v>53</v>
      </c>
      <c r="X20" s="347" t="s">
        <v>2733</v>
      </c>
      <c r="Y20" s="348" t="s">
        <v>108</v>
      </c>
      <c r="Z20" s="141" t="s">
        <v>3136</v>
      </c>
      <c r="AA20" s="141" t="s">
        <v>3136</v>
      </c>
      <c r="AB20" s="372" t="s">
        <v>3120</v>
      </c>
      <c r="AC20" s="348" t="s">
        <v>53</v>
      </c>
      <c r="AD20" s="348" t="s">
        <v>3141</v>
      </c>
      <c r="AE20" s="348" t="s">
        <v>108</v>
      </c>
      <c r="AF20" s="348" t="s">
        <v>108</v>
      </c>
    </row>
    <row r="21" spans="1:32" s="349" customFormat="1" ht="14.4">
      <c r="A21" s="354" t="s">
        <v>155</v>
      </c>
      <c r="B21" s="355">
        <v>26.139720000000001</v>
      </c>
      <c r="C21" s="348" t="s">
        <v>66</v>
      </c>
      <c r="D21" s="312" t="s">
        <v>212</v>
      </c>
      <c r="E21" s="348" t="s">
        <v>1881</v>
      </c>
      <c r="F21" s="342" t="s">
        <v>53</v>
      </c>
      <c r="G21" s="66">
        <v>2018</v>
      </c>
      <c r="H21" s="63" t="s">
        <v>3108</v>
      </c>
      <c r="I21" s="344">
        <v>69.94448889777955</v>
      </c>
      <c r="J21" s="345" t="s">
        <v>52</v>
      </c>
      <c r="K21" s="344" t="s">
        <v>52</v>
      </c>
      <c r="L21" s="346" t="s">
        <v>53</v>
      </c>
      <c r="M21" s="346" t="s">
        <v>108</v>
      </c>
      <c r="N21" s="346" t="s">
        <v>53</v>
      </c>
      <c r="O21" s="171" t="s">
        <v>535</v>
      </c>
      <c r="P21" s="171" t="s">
        <v>1827</v>
      </c>
      <c r="Q21" s="362" t="s">
        <v>982</v>
      </c>
      <c r="R21" s="346" t="s">
        <v>52</v>
      </c>
      <c r="S21" s="170" t="s">
        <v>52</v>
      </c>
      <c r="T21" s="155" t="s">
        <v>989</v>
      </c>
      <c r="U21" s="155" t="s">
        <v>990</v>
      </c>
      <c r="V21" s="346" t="s">
        <v>52</v>
      </c>
      <c r="W21" s="66" t="s">
        <v>52</v>
      </c>
      <c r="X21" s="348" t="s">
        <v>997</v>
      </c>
      <c r="Y21" s="348" t="s">
        <v>998</v>
      </c>
      <c r="Z21" s="141" t="s">
        <v>52</v>
      </c>
      <c r="AA21" s="141" t="s">
        <v>52</v>
      </c>
      <c r="AB21" s="372" t="s">
        <v>3151</v>
      </c>
      <c r="AC21" s="348" t="s">
        <v>53</v>
      </c>
      <c r="AD21" s="348" t="s">
        <v>3141</v>
      </c>
      <c r="AE21" s="348" t="s">
        <v>108</v>
      </c>
      <c r="AF21" s="348" t="s">
        <v>108</v>
      </c>
    </row>
    <row r="22" spans="1:32" s="349" customFormat="1" ht="14.4">
      <c r="A22" s="357" t="s">
        <v>176</v>
      </c>
      <c r="B22" s="358">
        <v>21.49945</v>
      </c>
      <c r="C22" s="339" t="s">
        <v>69</v>
      </c>
      <c r="D22" s="312" t="s">
        <v>213</v>
      </c>
      <c r="E22" s="339" t="s">
        <v>1882</v>
      </c>
      <c r="F22" s="339" t="s">
        <v>52</v>
      </c>
      <c r="G22" s="63">
        <v>2020</v>
      </c>
      <c r="H22" s="343" t="s">
        <v>3104</v>
      </c>
      <c r="I22" s="344">
        <v>8.4556911382276443</v>
      </c>
      <c r="J22" s="345" t="s">
        <v>53</v>
      </c>
      <c r="K22" s="344" t="s">
        <v>52</v>
      </c>
      <c r="L22" s="346" t="s">
        <v>53</v>
      </c>
      <c r="M22" s="346" t="s">
        <v>108</v>
      </c>
      <c r="N22" s="346" t="s">
        <v>53</v>
      </c>
      <c r="O22" s="171" t="s">
        <v>535</v>
      </c>
      <c r="P22" s="171" t="s">
        <v>108</v>
      </c>
      <c r="Q22" s="339" t="s">
        <v>1353</v>
      </c>
      <c r="R22" s="359" t="s">
        <v>52</v>
      </c>
      <c r="S22" s="339" t="s">
        <v>384</v>
      </c>
      <c r="T22" s="339" t="s">
        <v>1359</v>
      </c>
      <c r="U22" s="339" t="s">
        <v>1360</v>
      </c>
      <c r="V22" s="343" t="s">
        <v>53</v>
      </c>
      <c r="W22" s="66" t="s">
        <v>3141</v>
      </c>
      <c r="X22" s="347" t="s">
        <v>108</v>
      </c>
      <c r="Y22" s="347" t="s">
        <v>108</v>
      </c>
      <c r="Z22" s="141" t="s">
        <v>3136</v>
      </c>
      <c r="AA22" s="141" t="s">
        <v>3136</v>
      </c>
      <c r="AB22" s="372" t="s">
        <v>3115</v>
      </c>
      <c r="AC22" s="348" t="s">
        <v>53</v>
      </c>
      <c r="AD22" s="348" t="s">
        <v>3141</v>
      </c>
      <c r="AE22" s="348" t="s">
        <v>108</v>
      </c>
      <c r="AF22" s="348" t="s">
        <v>108</v>
      </c>
    </row>
    <row r="23" spans="1:32" s="349" customFormat="1" ht="14.4">
      <c r="A23" s="350" t="s">
        <v>142</v>
      </c>
      <c r="B23" s="351">
        <v>38.280680000000004</v>
      </c>
      <c r="C23" s="352" t="s">
        <v>68</v>
      </c>
      <c r="D23" s="312" t="s">
        <v>214</v>
      </c>
      <c r="E23" s="352" t="s">
        <v>1883</v>
      </c>
      <c r="F23" s="352" t="s">
        <v>52</v>
      </c>
      <c r="G23" s="63">
        <v>2016</v>
      </c>
      <c r="H23" s="63" t="s">
        <v>3108</v>
      </c>
      <c r="I23" s="344">
        <v>26.781856371274255</v>
      </c>
      <c r="J23" s="345" t="s">
        <v>53</v>
      </c>
      <c r="K23" s="344" t="s">
        <v>52</v>
      </c>
      <c r="L23" s="346" t="s">
        <v>53</v>
      </c>
      <c r="M23" s="346" t="s">
        <v>108</v>
      </c>
      <c r="N23" s="346" t="s">
        <v>53</v>
      </c>
      <c r="O23" s="171" t="s">
        <v>535</v>
      </c>
      <c r="P23" s="171" t="s">
        <v>108</v>
      </c>
      <c r="Q23" s="342" t="s">
        <v>1253</v>
      </c>
      <c r="R23" s="346" t="s">
        <v>52</v>
      </c>
      <c r="S23" s="352" t="s">
        <v>384</v>
      </c>
      <c r="T23" s="155" t="s">
        <v>1257</v>
      </c>
      <c r="U23" s="155" t="s">
        <v>1258</v>
      </c>
      <c r="V23" s="346" t="s">
        <v>53</v>
      </c>
      <c r="W23" s="66" t="s">
        <v>3141</v>
      </c>
      <c r="X23" s="347" t="s">
        <v>108</v>
      </c>
      <c r="Y23" s="347" t="s">
        <v>108</v>
      </c>
      <c r="Z23" s="141" t="s">
        <v>52</v>
      </c>
      <c r="AA23" s="141" t="s">
        <v>52</v>
      </c>
      <c r="AB23" s="372" t="s">
        <v>3159</v>
      </c>
      <c r="AC23" s="348" t="s">
        <v>53</v>
      </c>
      <c r="AD23" s="348" t="s">
        <v>3141</v>
      </c>
      <c r="AE23" s="348" t="s">
        <v>108</v>
      </c>
      <c r="AF23" s="348" t="s">
        <v>108</v>
      </c>
    </row>
    <row r="24" spans="1:32" s="349" customFormat="1" ht="14.4">
      <c r="A24" s="350" t="s">
        <v>143</v>
      </c>
      <c r="B24" s="351">
        <v>54.772129999999997</v>
      </c>
      <c r="C24" s="352" t="s">
        <v>70</v>
      </c>
      <c r="D24" s="312" t="s">
        <v>215</v>
      </c>
      <c r="E24" s="352" t="s">
        <v>1884</v>
      </c>
      <c r="F24" s="348" t="s">
        <v>52</v>
      </c>
      <c r="G24" s="63">
        <v>2016</v>
      </c>
      <c r="H24" s="63" t="s">
        <v>3108</v>
      </c>
      <c r="I24" s="344">
        <v>28.21864372874575</v>
      </c>
      <c r="J24" s="345" t="s">
        <v>52</v>
      </c>
      <c r="K24" s="344" t="s">
        <v>52</v>
      </c>
      <c r="L24" s="346" t="s">
        <v>53</v>
      </c>
      <c r="M24" s="346" t="s">
        <v>108</v>
      </c>
      <c r="N24" s="346" t="s">
        <v>53</v>
      </c>
      <c r="O24" s="171" t="s">
        <v>535</v>
      </c>
      <c r="P24" s="171" t="s">
        <v>108</v>
      </c>
      <c r="Q24" s="339" t="s">
        <v>108</v>
      </c>
      <c r="R24" s="359" t="s">
        <v>52</v>
      </c>
      <c r="S24" s="352" t="s">
        <v>53</v>
      </c>
      <c r="T24" s="347" t="s">
        <v>2730</v>
      </c>
      <c r="U24" s="356" t="s">
        <v>108</v>
      </c>
      <c r="V24" s="346" t="s">
        <v>52</v>
      </c>
      <c r="W24" s="63" t="s">
        <v>53</v>
      </c>
      <c r="X24" s="347" t="s">
        <v>2733</v>
      </c>
      <c r="Y24" s="348" t="s">
        <v>108</v>
      </c>
      <c r="Z24" s="141" t="s">
        <v>3136</v>
      </c>
      <c r="AA24" s="141" t="s">
        <v>3136</v>
      </c>
      <c r="AB24" s="372" t="s">
        <v>3121</v>
      </c>
      <c r="AC24" s="348" t="s">
        <v>53</v>
      </c>
      <c r="AD24" s="348" t="s">
        <v>3141</v>
      </c>
      <c r="AE24" s="348" t="s">
        <v>108</v>
      </c>
      <c r="AF24" s="348" t="s">
        <v>108</v>
      </c>
    </row>
    <row r="25" spans="1:32" s="349" customFormat="1" ht="14.4">
      <c r="A25" s="354" t="s">
        <v>156</v>
      </c>
      <c r="B25" s="355">
        <v>19.340310000000002</v>
      </c>
      <c r="C25" s="348" t="s">
        <v>68</v>
      </c>
      <c r="D25" s="312" t="s">
        <v>216</v>
      </c>
      <c r="E25" s="348" t="s">
        <v>1885</v>
      </c>
      <c r="F25" s="352" t="s">
        <v>52</v>
      </c>
      <c r="G25" s="66">
        <v>2018</v>
      </c>
      <c r="H25" s="63" t="s">
        <v>3107</v>
      </c>
      <c r="I25" s="344">
        <v>12.69653930786157</v>
      </c>
      <c r="J25" s="345" t="s">
        <v>53</v>
      </c>
      <c r="K25" s="344" t="s">
        <v>52</v>
      </c>
      <c r="L25" s="346" t="s">
        <v>53</v>
      </c>
      <c r="M25" s="346" t="s">
        <v>108</v>
      </c>
      <c r="N25" s="346" t="s">
        <v>53</v>
      </c>
      <c r="O25" s="171" t="s">
        <v>535</v>
      </c>
      <c r="P25" s="171" t="s">
        <v>108</v>
      </c>
      <c r="Q25" s="171" t="s">
        <v>590</v>
      </c>
      <c r="R25" s="359" t="s">
        <v>52</v>
      </c>
      <c r="S25" s="352" t="s">
        <v>52</v>
      </c>
      <c r="T25" s="155" t="s">
        <v>595</v>
      </c>
      <c r="U25" s="155" t="s">
        <v>596</v>
      </c>
      <c r="V25" s="346" t="s">
        <v>52</v>
      </c>
      <c r="W25" s="63" t="s">
        <v>52</v>
      </c>
      <c r="X25" s="348" t="s">
        <v>600</v>
      </c>
      <c r="Y25" s="348" t="s">
        <v>601</v>
      </c>
      <c r="Z25" s="141" t="s">
        <v>3136</v>
      </c>
      <c r="AA25" s="141" t="s">
        <v>3136</v>
      </c>
      <c r="AB25" s="372" t="s">
        <v>3122</v>
      </c>
      <c r="AC25" s="348" t="s">
        <v>53</v>
      </c>
      <c r="AD25" s="348" t="s">
        <v>3141</v>
      </c>
      <c r="AE25" s="348" t="s">
        <v>108</v>
      </c>
      <c r="AF25" s="348" t="s">
        <v>108</v>
      </c>
    </row>
    <row r="26" spans="1:32" s="349" customFormat="1" ht="14.4">
      <c r="A26" s="350" t="s">
        <v>118</v>
      </c>
      <c r="B26" s="351">
        <v>38.366730000000004</v>
      </c>
      <c r="C26" s="352" t="s">
        <v>66</v>
      </c>
      <c r="D26" s="312" t="s">
        <v>217</v>
      </c>
      <c r="E26" s="352" t="s">
        <v>1886</v>
      </c>
      <c r="F26" s="348" t="s">
        <v>53</v>
      </c>
      <c r="G26" s="63">
        <v>2016</v>
      </c>
      <c r="H26" s="63" t="s">
        <v>3108</v>
      </c>
      <c r="I26" s="344">
        <v>69.214092818563699</v>
      </c>
      <c r="J26" s="345" t="s">
        <v>52</v>
      </c>
      <c r="K26" s="344" t="s">
        <v>52</v>
      </c>
      <c r="L26" s="346" t="s">
        <v>52</v>
      </c>
      <c r="M26" s="346" t="s">
        <v>52</v>
      </c>
      <c r="N26" s="346" t="s">
        <v>53</v>
      </c>
      <c r="O26" s="171" t="s">
        <v>2185</v>
      </c>
      <c r="P26" s="171" t="s">
        <v>2186</v>
      </c>
      <c r="Q26" s="171" t="s">
        <v>902</v>
      </c>
      <c r="R26" s="346" t="s">
        <v>52</v>
      </c>
      <c r="S26" s="352" t="s">
        <v>52</v>
      </c>
      <c r="T26" s="160" t="s">
        <v>908</v>
      </c>
      <c r="U26" s="155" t="s">
        <v>909</v>
      </c>
      <c r="V26" s="346" t="s">
        <v>52</v>
      </c>
      <c r="W26" s="346" t="s">
        <v>52</v>
      </c>
      <c r="X26" s="348" t="s">
        <v>916</v>
      </c>
      <c r="Y26" s="348" t="s">
        <v>917</v>
      </c>
      <c r="Z26" s="141" t="s">
        <v>52</v>
      </c>
      <c r="AA26" s="141" t="s">
        <v>52</v>
      </c>
      <c r="AB26" s="372" t="s">
        <v>3152</v>
      </c>
      <c r="AC26" s="348" t="s">
        <v>53</v>
      </c>
      <c r="AD26" s="348" t="s">
        <v>3141</v>
      </c>
      <c r="AE26" s="348" t="s">
        <v>108</v>
      </c>
      <c r="AF26" s="348" t="s">
        <v>108</v>
      </c>
    </row>
    <row r="27" spans="1:32" s="349" customFormat="1" ht="14.4">
      <c r="A27" s="354" t="s">
        <v>119</v>
      </c>
      <c r="B27" s="355">
        <v>32.912059999999997</v>
      </c>
      <c r="C27" s="348" t="s">
        <v>71</v>
      </c>
      <c r="D27" s="312" t="s">
        <v>218</v>
      </c>
      <c r="E27" s="348" t="s">
        <v>1887</v>
      </c>
      <c r="F27" s="352" t="s">
        <v>52</v>
      </c>
      <c r="G27" s="66">
        <v>2018</v>
      </c>
      <c r="H27" s="63" t="s">
        <v>3107</v>
      </c>
      <c r="I27" s="344">
        <v>9.303360672134426</v>
      </c>
      <c r="J27" s="345" t="s">
        <v>268</v>
      </c>
      <c r="K27" s="344" t="s">
        <v>52</v>
      </c>
      <c r="L27" s="346" t="s">
        <v>53</v>
      </c>
      <c r="M27" s="346" t="s">
        <v>108</v>
      </c>
      <c r="N27" s="346" t="s">
        <v>53</v>
      </c>
      <c r="O27" s="171" t="s">
        <v>535</v>
      </c>
      <c r="P27" s="171" t="s">
        <v>108</v>
      </c>
      <c r="Q27" s="342" t="s">
        <v>1254</v>
      </c>
      <c r="R27" s="346" t="s">
        <v>52</v>
      </c>
      <c r="S27" s="352" t="s">
        <v>52</v>
      </c>
      <c r="T27" s="155" t="s">
        <v>1259</v>
      </c>
      <c r="U27" s="155" t="s">
        <v>1260</v>
      </c>
      <c r="V27" s="346" t="s">
        <v>52</v>
      </c>
      <c r="W27" s="66" t="s">
        <v>52</v>
      </c>
      <c r="X27" s="155" t="s">
        <v>1259</v>
      </c>
      <c r="Y27" s="155" t="s">
        <v>1260</v>
      </c>
      <c r="Z27" s="141" t="s">
        <v>3136</v>
      </c>
      <c r="AA27" s="141" t="s">
        <v>52</v>
      </c>
      <c r="AB27" s="372" t="s">
        <v>3160</v>
      </c>
      <c r="AC27" s="348" t="s">
        <v>53</v>
      </c>
      <c r="AD27" s="348" t="s">
        <v>3141</v>
      </c>
      <c r="AE27" s="348" t="s">
        <v>108</v>
      </c>
      <c r="AF27" s="348" t="s">
        <v>108</v>
      </c>
    </row>
    <row r="28" spans="1:32" s="349" customFormat="1" ht="14.4">
      <c r="A28" s="350" t="s">
        <v>144</v>
      </c>
      <c r="B28" s="351">
        <v>225.29520000000002</v>
      </c>
      <c r="C28" s="352" t="s">
        <v>66</v>
      </c>
      <c r="D28" s="312" t="s">
        <v>219</v>
      </c>
      <c r="E28" s="352" t="s">
        <v>1888</v>
      </c>
      <c r="F28" s="348" t="s">
        <v>52</v>
      </c>
      <c r="G28" s="63">
        <v>2016</v>
      </c>
      <c r="H28" s="63" t="s">
        <v>3108</v>
      </c>
      <c r="I28" s="344">
        <v>67.933586717343459</v>
      </c>
      <c r="J28" s="345" t="s">
        <v>52</v>
      </c>
      <c r="K28" s="344" t="s">
        <v>52</v>
      </c>
      <c r="L28" s="346" t="s">
        <v>52</v>
      </c>
      <c r="M28" s="346" t="s">
        <v>52</v>
      </c>
      <c r="N28" s="346" t="s">
        <v>53</v>
      </c>
      <c r="O28" s="171" t="s">
        <v>1973</v>
      </c>
      <c r="P28" s="171" t="s">
        <v>1972</v>
      </c>
      <c r="Q28" s="170" t="s">
        <v>763</v>
      </c>
      <c r="R28" s="346" t="s">
        <v>52</v>
      </c>
      <c r="S28" s="352" t="s">
        <v>52</v>
      </c>
      <c r="T28" s="155" t="s">
        <v>764</v>
      </c>
      <c r="U28" s="155" t="s">
        <v>765</v>
      </c>
      <c r="V28" s="346" t="s">
        <v>52</v>
      </c>
      <c r="W28" s="66" t="s">
        <v>52</v>
      </c>
      <c r="X28" s="348" t="s">
        <v>766</v>
      </c>
      <c r="Y28" s="155" t="s">
        <v>765</v>
      </c>
      <c r="Z28" s="141" t="s">
        <v>52</v>
      </c>
      <c r="AA28" s="141" t="s">
        <v>52</v>
      </c>
      <c r="AB28" s="375" t="s">
        <v>3161</v>
      </c>
      <c r="AC28" s="348" t="s">
        <v>53</v>
      </c>
      <c r="AD28" s="348" t="s">
        <v>3141</v>
      </c>
      <c r="AE28" s="348" t="s">
        <v>108</v>
      </c>
      <c r="AF28" s="348" t="s">
        <v>108</v>
      </c>
    </row>
    <row r="29" spans="1:32" s="349" customFormat="1" ht="14.4">
      <c r="A29" s="354" t="s">
        <v>145</v>
      </c>
      <c r="B29" s="355">
        <v>73.72563000000001</v>
      </c>
      <c r="C29" s="348" t="s">
        <v>68</v>
      </c>
      <c r="D29" s="312" t="s">
        <v>220</v>
      </c>
      <c r="E29" s="348" t="s">
        <v>1889</v>
      </c>
      <c r="F29" s="342" t="s">
        <v>53</v>
      </c>
      <c r="G29" s="66">
        <v>2016</v>
      </c>
      <c r="H29" s="63" t="s">
        <v>3107</v>
      </c>
      <c r="I29" s="344">
        <v>5.6126225245049</v>
      </c>
      <c r="J29" s="345" t="s">
        <v>53</v>
      </c>
      <c r="K29" s="344" t="s">
        <v>52</v>
      </c>
      <c r="L29" s="346" t="s">
        <v>53</v>
      </c>
      <c r="M29" s="346" t="s">
        <v>108</v>
      </c>
      <c r="N29" s="346" t="s">
        <v>53</v>
      </c>
      <c r="O29" s="171" t="s">
        <v>535</v>
      </c>
      <c r="P29" s="171" t="s">
        <v>108</v>
      </c>
      <c r="Q29" s="170" t="s">
        <v>767</v>
      </c>
      <c r="R29" s="346" t="s">
        <v>52</v>
      </c>
      <c r="S29" s="352" t="s">
        <v>52</v>
      </c>
      <c r="T29" s="155" t="s">
        <v>768</v>
      </c>
      <c r="U29" s="155" t="s">
        <v>769</v>
      </c>
      <c r="V29" s="346" t="s">
        <v>53</v>
      </c>
      <c r="W29" s="66" t="s">
        <v>3141</v>
      </c>
      <c r="X29" s="348" t="s">
        <v>108</v>
      </c>
      <c r="Y29" s="348" t="s">
        <v>108</v>
      </c>
      <c r="Z29" s="141" t="s">
        <v>3136</v>
      </c>
      <c r="AA29" s="141" t="s">
        <v>3136</v>
      </c>
      <c r="AB29" s="372" t="s">
        <v>3121</v>
      </c>
      <c r="AC29" s="348" t="s">
        <v>53</v>
      </c>
      <c r="AD29" s="348" t="s">
        <v>3141</v>
      </c>
      <c r="AE29" s="348" t="s">
        <v>108</v>
      </c>
      <c r="AF29" s="348" t="s">
        <v>108</v>
      </c>
    </row>
    <row r="30" spans="1:32" s="349" customFormat="1" ht="14.4">
      <c r="A30" s="340" t="s">
        <v>762</v>
      </c>
      <c r="B30" s="341">
        <v>17.19689</v>
      </c>
      <c r="C30" s="342" t="s">
        <v>66</v>
      </c>
      <c r="D30" s="312" t="s">
        <v>221</v>
      </c>
      <c r="E30" s="342" t="s">
        <v>1890</v>
      </c>
      <c r="F30" s="352" t="s">
        <v>52</v>
      </c>
      <c r="G30" s="63">
        <v>2020</v>
      </c>
      <c r="H30" s="343" t="s">
        <v>3107</v>
      </c>
      <c r="I30" s="344" t="s">
        <v>23</v>
      </c>
      <c r="J30" s="345" t="s">
        <v>52</v>
      </c>
      <c r="K30" s="346" t="s">
        <v>53</v>
      </c>
      <c r="L30" s="346" t="s">
        <v>53</v>
      </c>
      <c r="M30" s="346" t="s">
        <v>108</v>
      </c>
      <c r="N30" s="346" t="s">
        <v>53</v>
      </c>
      <c r="O30" s="171" t="s">
        <v>535</v>
      </c>
      <c r="P30" s="171" t="s">
        <v>108</v>
      </c>
      <c r="Q30" s="367" t="s">
        <v>1354</v>
      </c>
      <c r="R30" s="346" t="s">
        <v>52</v>
      </c>
      <c r="S30" s="342" t="s">
        <v>52</v>
      </c>
      <c r="T30" s="342" t="s">
        <v>1361</v>
      </c>
      <c r="U30" s="342" t="s">
        <v>1835</v>
      </c>
      <c r="V30" s="343" t="s">
        <v>52</v>
      </c>
      <c r="W30" s="346" t="s">
        <v>53</v>
      </c>
      <c r="X30" s="347" t="s">
        <v>2735</v>
      </c>
      <c r="Y30" s="342" t="s">
        <v>1836</v>
      </c>
      <c r="Z30" s="141" t="s">
        <v>3136</v>
      </c>
      <c r="AA30" s="141" t="s">
        <v>3136</v>
      </c>
      <c r="AB30" s="372" t="s">
        <v>3115</v>
      </c>
      <c r="AC30" s="348" t="s">
        <v>53</v>
      </c>
      <c r="AD30" s="348" t="s">
        <v>3141</v>
      </c>
      <c r="AE30" s="348" t="s">
        <v>108</v>
      </c>
      <c r="AF30" s="348" t="s">
        <v>108</v>
      </c>
    </row>
    <row r="31" spans="1:32" s="349" customFormat="1" ht="14.4">
      <c r="A31" s="350" t="s">
        <v>157</v>
      </c>
      <c r="B31" s="351">
        <v>24.401799999999998</v>
      </c>
      <c r="C31" s="352" t="s">
        <v>68</v>
      </c>
      <c r="D31" s="312" t="s">
        <v>222</v>
      </c>
      <c r="E31" s="352" t="s">
        <v>1891</v>
      </c>
      <c r="F31" s="348" t="s">
        <v>52</v>
      </c>
      <c r="G31" s="63">
        <v>2018</v>
      </c>
      <c r="H31" s="63" t="s">
        <v>3109</v>
      </c>
      <c r="I31" s="344">
        <v>10.457091418283657</v>
      </c>
      <c r="J31" s="345" t="s">
        <v>53</v>
      </c>
      <c r="K31" s="344" t="s">
        <v>52</v>
      </c>
      <c r="L31" s="346" t="s">
        <v>53</v>
      </c>
      <c r="M31" s="346" t="s">
        <v>108</v>
      </c>
      <c r="N31" s="346" t="s">
        <v>53</v>
      </c>
      <c r="O31" s="171" t="s">
        <v>535</v>
      </c>
      <c r="P31" s="170" t="s">
        <v>108</v>
      </c>
      <c r="Q31" s="361" t="s">
        <v>536</v>
      </c>
      <c r="R31" s="346" t="s">
        <v>52</v>
      </c>
      <c r="S31" s="364" t="s">
        <v>384</v>
      </c>
      <c r="T31" s="160" t="s">
        <v>537</v>
      </c>
      <c r="U31" s="160" t="s">
        <v>538</v>
      </c>
      <c r="V31" s="346" t="s">
        <v>52</v>
      </c>
      <c r="W31" s="63" t="s">
        <v>52</v>
      </c>
      <c r="X31" s="347" t="s">
        <v>2732</v>
      </c>
      <c r="Y31" s="347" t="s">
        <v>539</v>
      </c>
      <c r="Z31" s="141" t="s">
        <v>3136</v>
      </c>
      <c r="AA31" s="141" t="s">
        <v>3136</v>
      </c>
      <c r="AB31" s="372" t="s">
        <v>3115</v>
      </c>
      <c r="AC31" s="347" t="s">
        <v>53</v>
      </c>
      <c r="AD31" s="348" t="s">
        <v>3141</v>
      </c>
      <c r="AE31" s="347" t="s">
        <v>108</v>
      </c>
      <c r="AF31" s="347" t="s">
        <v>108</v>
      </c>
    </row>
    <row r="32" spans="1:32" s="349" customFormat="1" ht="14.4">
      <c r="A32" s="354" t="s">
        <v>158</v>
      </c>
      <c r="B32" s="355">
        <v>31.208659999999998</v>
      </c>
      <c r="C32" s="348" t="s">
        <v>66</v>
      </c>
      <c r="D32" s="312" t="s">
        <v>223</v>
      </c>
      <c r="E32" s="348" t="s">
        <v>1892</v>
      </c>
      <c r="F32" s="352" t="s">
        <v>52</v>
      </c>
      <c r="G32" s="66">
        <v>2018</v>
      </c>
      <c r="H32" s="63" t="s">
        <v>3108</v>
      </c>
      <c r="I32" s="344">
        <v>19.18333666733346</v>
      </c>
      <c r="J32" s="345" t="s">
        <v>52</v>
      </c>
      <c r="K32" s="344" t="s">
        <v>52</v>
      </c>
      <c r="L32" s="346" t="s">
        <v>53</v>
      </c>
      <c r="M32" s="346" t="s">
        <v>108</v>
      </c>
      <c r="N32" s="346" t="s">
        <v>53</v>
      </c>
      <c r="O32" s="171" t="s">
        <v>535</v>
      </c>
      <c r="P32" s="171" t="s">
        <v>108</v>
      </c>
      <c r="Q32" s="367" t="s">
        <v>983</v>
      </c>
      <c r="R32" s="346" t="s">
        <v>52</v>
      </c>
      <c r="S32" s="352" t="s">
        <v>52</v>
      </c>
      <c r="T32" s="155" t="s">
        <v>991</v>
      </c>
      <c r="U32" s="155" t="s">
        <v>992</v>
      </c>
      <c r="V32" s="346" t="s">
        <v>52</v>
      </c>
      <c r="W32" s="66" t="s">
        <v>52</v>
      </c>
      <c r="X32" s="348" t="s">
        <v>999</v>
      </c>
      <c r="Y32" s="348" t="s">
        <v>1000</v>
      </c>
      <c r="Z32" s="141" t="s">
        <v>3136</v>
      </c>
      <c r="AA32" s="141" t="s">
        <v>52</v>
      </c>
      <c r="AB32" s="372" t="s">
        <v>3162</v>
      </c>
      <c r="AC32" s="348" t="s">
        <v>53</v>
      </c>
      <c r="AD32" s="348" t="s">
        <v>3141</v>
      </c>
      <c r="AE32" s="348" t="s">
        <v>108</v>
      </c>
      <c r="AF32" s="348" t="s">
        <v>108</v>
      </c>
    </row>
    <row r="33" spans="1:32" s="349" customFormat="1" ht="14.4">
      <c r="A33" s="350" t="s">
        <v>159</v>
      </c>
      <c r="B33" s="351">
        <v>18.419150000000002</v>
      </c>
      <c r="C33" s="352" t="s">
        <v>70</v>
      </c>
      <c r="D33" s="312" t="s">
        <v>224</v>
      </c>
      <c r="E33" s="352" t="s">
        <v>1893</v>
      </c>
      <c r="F33" s="342" t="s">
        <v>52</v>
      </c>
      <c r="G33" s="63">
        <v>2018</v>
      </c>
      <c r="H33" s="63" t="s">
        <v>3104</v>
      </c>
      <c r="I33" s="344">
        <v>2.8605721144228839</v>
      </c>
      <c r="J33" s="345" t="s">
        <v>53</v>
      </c>
      <c r="K33" s="344" t="s">
        <v>52</v>
      </c>
      <c r="L33" s="346" t="s">
        <v>53</v>
      </c>
      <c r="M33" s="346" t="s">
        <v>108</v>
      </c>
      <c r="N33" s="346" t="s">
        <v>53</v>
      </c>
      <c r="O33" s="171" t="s">
        <v>535</v>
      </c>
      <c r="P33" s="171" t="s">
        <v>108</v>
      </c>
      <c r="Q33" s="342" t="s">
        <v>108</v>
      </c>
      <c r="R33" s="346" t="s">
        <v>53</v>
      </c>
      <c r="S33" s="170" t="s">
        <v>3141</v>
      </c>
      <c r="T33" s="170" t="s">
        <v>108</v>
      </c>
      <c r="U33" s="170" t="s">
        <v>108</v>
      </c>
      <c r="V33" s="346" t="s">
        <v>53</v>
      </c>
      <c r="W33" s="66" t="s">
        <v>3141</v>
      </c>
      <c r="X33" s="347" t="s">
        <v>108</v>
      </c>
      <c r="Y33" s="347" t="s">
        <v>108</v>
      </c>
      <c r="Z33" s="141" t="s">
        <v>3136</v>
      </c>
      <c r="AA33" s="141" t="s">
        <v>3136</v>
      </c>
      <c r="AB33" s="372" t="s">
        <v>3115</v>
      </c>
      <c r="AC33" s="348" t="s">
        <v>53</v>
      </c>
      <c r="AD33" s="348" t="s">
        <v>3141</v>
      </c>
      <c r="AE33" s="348" t="s">
        <v>108</v>
      </c>
      <c r="AF33" s="348" t="s">
        <v>108</v>
      </c>
    </row>
    <row r="34" spans="1:32" s="349" customFormat="1" ht="14.4">
      <c r="A34" s="340" t="s">
        <v>177</v>
      </c>
      <c r="B34" s="341">
        <v>16.31625</v>
      </c>
      <c r="C34" s="342" t="s">
        <v>123</v>
      </c>
      <c r="D34" s="312" t="s">
        <v>225</v>
      </c>
      <c r="E34" s="342" t="s">
        <v>1894</v>
      </c>
      <c r="F34" s="342" t="s">
        <v>52</v>
      </c>
      <c r="G34" s="63">
        <v>2020</v>
      </c>
      <c r="H34" s="343" t="s">
        <v>3107</v>
      </c>
      <c r="I34" s="344" t="s">
        <v>23</v>
      </c>
      <c r="J34" s="345" t="s">
        <v>52</v>
      </c>
      <c r="K34" s="346" t="s">
        <v>53</v>
      </c>
      <c r="L34" s="346" t="s">
        <v>52</v>
      </c>
      <c r="M34" s="346" t="s">
        <v>53</v>
      </c>
      <c r="N34" s="346" t="s">
        <v>53</v>
      </c>
      <c r="O34" s="171" t="s">
        <v>2722</v>
      </c>
      <c r="P34" s="171" t="s">
        <v>2524</v>
      </c>
      <c r="Q34" s="367" t="s">
        <v>1355</v>
      </c>
      <c r="R34" s="346" t="s">
        <v>52</v>
      </c>
      <c r="S34" s="342" t="s">
        <v>384</v>
      </c>
      <c r="T34" s="342" t="s">
        <v>1362</v>
      </c>
      <c r="U34" s="342" t="s">
        <v>1363</v>
      </c>
      <c r="V34" s="343" t="s">
        <v>53</v>
      </c>
      <c r="W34" s="66" t="s">
        <v>3141</v>
      </c>
      <c r="X34" s="347" t="s">
        <v>108</v>
      </c>
      <c r="Y34" s="347" t="s">
        <v>108</v>
      </c>
      <c r="Z34" s="141" t="s">
        <v>52</v>
      </c>
      <c r="AA34" s="141" t="s">
        <v>52</v>
      </c>
      <c r="AB34" s="372" t="s">
        <v>3163</v>
      </c>
      <c r="AC34" s="348" t="s">
        <v>53</v>
      </c>
      <c r="AD34" s="348" t="s">
        <v>3141</v>
      </c>
      <c r="AE34" s="348" t="s">
        <v>108</v>
      </c>
      <c r="AF34" s="348" t="s">
        <v>108</v>
      </c>
    </row>
    <row r="35" spans="1:32" s="349" customFormat="1" ht="14.4">
      <c r="A35" s="357" t="s">
        <v>178</v>
      </c>
      <c r="B35" s="358">
        <v>17.154060000000001</v>
      </c>
      <c r="C35" s="339" t="s">
        <v>66</v>
      </c>
      <c r="D35" s="312" t="s">
        <v>226</v>
      </c>
      <c r="E35" s="339" t="s">
        <v>1895</v>
      </c>
      <c r="F35" s="348" t="s">
        <v>52</v>
      </c>
      <c r="G35" s="63">
        <v>2020</v>
      </c>
      <c r="H35" s="343" t="s">
        <v>3107</v>
      </c>
      <c r="I35" s="344" t="s">
        <v>23</v>
      </c>
      <c r="J35" s="345" t="s">
        <v>53</v>
      </c>
      <c r="K35" s="346" t="s">
        <v>53</v>
      </c>
      <c r="L35" s="346" t="s">
        <v>53</v>
      </c>
      <c r="M35" s="346" t="s">
        <v>108</v>
      </c>
      <c r="N35" s="346" t="s">
        <v>53</v>
      </c>
      <c r="O35" s="171" t="s">
        <v>535</v>
      </c>
      <c r="P35" s="171" t="s">
        <v>108</v>
      </c>
      <c r="Q35" s="360" t="s">
        <v>1435</v>
      </c>
      <c r="R35" s="359" t="s">
        <v>52</v>
      </c>
      <c r="S35" s="339" t="s">
        <v>52</v>
      </c>
      <c r="T35" s="339" t="s">
        <v>1436</v>
      </c>
      <c r="U35" s="339" t="s">
        <v>1437</v>
      </c>
      <c r="V35" s="346" t="s">
        <v>52</v>
      </c>
      <c r="W35" s="346" t="s">
        <v>52</v>
      </c>
      <c r="X35" s="339" t="s">
        <v>1436</v>
      </c>
      <c r="Y35" s="339" t="s">
        <v>1445</v>
      </c>
      <c r="Z35" s="373" t="s">
        <v>52</v>
      </c>
      <c r="AA35" s="141" t="s">
        <v>52</v>
      </c>
      <c r="AB35" s="372" t="s">
        <v>3123</v>
      </c>
      <c r="AC35" s="348" t="s">
        <v>53</v>
      </c>
      <c r="AD35" s="348" t="s">
        <v>3141</v>
      </c>
      <c r="AE35" s="348" t="s">
        <v>108</v>
      </c>
      <c r="AF35" s="348" t="s">
        <v>108</v>
      </c>
    </row>
    <row r="36" spans="1:32" s="349" customFormat="1" ht="14.4">
      <c r="A36" s="354" t="s">
        <v>160</v>
      </c>
      <c r="B36" s="355">
        <v>22.272470000000002</v>
      </c>
      <c r="C36" s="348" t="s">
        <v>66</v>
      </c>
      <c r="D36" s="312" t="s">
        <v>227</v>
      </c>
      <c r="E36" s="348" t="s">
        <v>1896</v>
      </c>
      <c r="F36" s="352" t="s">
        <v>52</v>
      </c>
      <c r="G36" s="66">
        <v>2018</v>
      </c>
      <c r="H36" s="63" t="s">
        <v>3105</v>
      </c>
      <c r="I36" s="344">
        <v>9.1698339667933588</v>
      </c>
      <c r="J36" s="371" t="s">
        <v>2776</v>
      </c>
      <c r="K36" s="344" t="s">
        <v>52</v>
      </c>
      <c r="L36" s="346" t="s">
        <v>53</v>
      </c>
      <c r="M36" s="346" t="s">
        <v>108</v>
      </c>
      <c r="N36" s="346" t="s">
        <v>53</v>
      </c>
      <c r="O36" s="171" t="s">
        <v>535</v>
      </c>
      <c r="P36" s="171" t="s">
        <v>108</v>
      </c>
      <c r="Q36" s="171" t="s">
        <v>591</v>
      </c>
      <c r="R36" s="359" t="s">
        <v>52</v>
      </c>
      <c r="S36" s="352" t="s">
        <v>52</v>
      </c>
      <c r="T36" s="155" t="s">
        <v>597</v>
      </c>
      <c r="U36" s="155" t="s">
        <v>598</v>
      </c>
      <c r="V36" s="346" t="s">
        <v>52</v>
      </c>
      <c r="W36" s="346" t="s">
        <v>52</v>
      </c>
      <c r="X36" s="348" t="s">
        <v>602</v>
      </c>
      <c r="Y36" s="155" t="s">
        <v>598</v>
      </c>
      <c r="Z36" s="141" t="s">
        <v>3136</v>
      </c>
      <c r="AA36" s="141" t="s">
        <v>3136</v>
      </c>
      <c r="AB36" s="372" t="s">
        <v>3115</v>
      </c>
      <c r="AC36" s="348" t="s">
        <v>53</v>
      </c>
      <c r="AD36" s="348" t="s">
        <v>3141</v>
      </c>
      <c r="AE36" s="348" t="s">
        <v>108</v>
      </c>
      <c r="AF36" s="348" t="s">
        <v>108</v>
      </c>
    </row>
    <row r="37" spans="1:32" s="349" customFormat="1" ht="14.4">
      <c r="A37" s="350" t="s">
        <v>161</v>
      </c>
      <c r="B37" s="351">
        <v>50.554089999999995</v>
      </c>
      <c r="C37" s="352" t="s">
        <v>66</v>
      </c>
      <c r="D37" s="262" t="s">
        <v>228</v>
      </c>
      <c r="E37" s="352" t="s">
        <v>1897</v>
      </c>
      <c r="F37" s="348" t="s">
        <v>52</v>
      </c>
      <c r="G37" s="63">
        <v>2018</v>
      </c>
      <c r="H37" s="63" t="s">
        <v>3107</v>
      </c>
      <c r="I37" s="344">
        <v>40.898679735947177</v>
      </c>
      <c r="J37" s="345" t="s">
        <v>52</v>
      </c>
      <c r="K37" s="344" t="s">
        <v>52</v>
      </c>
      <c r="L37" s="346" t="s">
        <v>53</v>
      </c>
      <c r="M37" s="346" t="s">
        <v>108</v>
      </c>
      <c r="N37" s="346" t="s">
        <v>53</v>
      </c>
      <c r="O37" s="171" t="s">
        <v>535</v>
      </c>
      <c r="P37" s="170" t="s">
        <v>108</v>
      </c>
      <c r="Q37" s="361" t="s">
        <v>672</v>
      </c>
      <c r="R37" s="346" t="s">
        <v>52</v>
      </c>
      <c r="S37" s="364" t="s">
        <v>52</v>
      </c>
      <c r="T37" s="160" t="s">
        <v>673</v>
      </c>
      <c r="U37" s="160" t="s">
        <v>674</v>
      </c>
      <c r="V37" s="346" t="s">
        <v>52</v>
      </c>
      <c r="W37" s="346" t="s">
        <v>52</v>
      </c>
      <c r="X37" s="347" t="s">
        <v>675</v>
      </c>
      <c r="Y37" s="347" t="s">
        <v>674</v>
      </c>
      <c r="Z37" s="141" t="s">
        <v>3136</v>
      </c>
      <c r="AA37" s="141" t="s">
        <v>3136</v>
      </c>
      <c r="AB37" s="372" t="s">
        <v>3115</v>
      </c>
      <c r="AC37" s="347" t="s">
        <v>53</v>
      </c>
      <c r="AD37" s="348" t="s">
        <v>3141</v>
      </c>
      <c r="AE37" s="347" t="s">
        <v>108</v>
      </c>
      <c r="AF37" s="347" t="s">
        <v>108</v>
      </c>
    </row>
    <row r="38" spans="1:32" s="349" customFormat="1" ht="14.4">
      <c r="A38" s="376" t="s">
        <v>146</v>
      </c>
      <c r="B38" s="355">
        <v>731.55732</v>
      </c>
      <c r="C38" s="348" t="s">
        <v>66</v>
      </c>
      <c r="D38" s="312" t="s">
        <v>229</v>
      </c>
      <c r="E38" s="348" t="s">
        <v>1898</v>
      </c>
      <c r="F38" s="342" t="s">
        <v>53</v>
      </c>
      <c r="G38" s="66">
        <v>2016</v>
      </c>
      <c r="H38" s="63" t="s">
        <v>3107</v>
      </c>
      <c r="I38" s="344">
        <v>59.467393478695733</v>
      </c>
      <c r="J38" s="345" t="s">
        <v>52</v>
      </c>
      <c r="K38" s="344" t="s">
        <v>52</v>
      </c>
      <c r="L38" s="346" t="s">
        <v>53</v>
      </c>
      <c r="M38" s="346" t="s">
        <v>108</v>
      </c>
      <c r="N38" s="346" t="s">
        <v>53</v>
      </c>
      <c r="O38" s="171" t="s">
        <v>535</v>
      </c>
      <c r="P38" s="171" t="s">
        <v>108</v>
      </c>
      <c r="Q38" s="342" t="s">
        <v>1255</v>
      </c>
      <c r="R38" s="346" t="s">
        <v>52</v>
      </c>
      <c r="S38" s="352" t="s">
        <v>52</v>
      </c>
      <c r="T38" s="155" t="s">
        <v>1261</v>
      </c>
      <c r="U38" s="348" t="s">
        <v>1262</v>
      </c>
      <c r="V38" s="346" t="s">
        <v>52</v>
      </c>
      <c r="W38" s="63" t="s">
        <v>53</v>
      </c>
      <c r="X38" s="347" t="s">
        <v>2733</v>
      </c>
      <c r="Y38" s="348" t="s">
        <v>108</v>
      </c>
      <c r="Z38" s="141" t="s">
        <v>52</v>
      </c>
      <c r="AA38" s="141" t="s">
        <v>52</v>
      </c>
      <c r="AB38" s="375" t="s">
        <v>3153</v>
      </c>
      <c r="AC38" s="348" t="s">
        <v>53</v>
      </c>
      <c r="AD38" s="348" t="s">
        <v>3141</v>
      </c>
      <c r="AE38" s="348" t="s">
        <v>108</v>
      </c>
      <c r="AF38" s="348" t="s">
        <v>108</v>
      </c>
    </row>
    <row r="39" spans="1:32" s="349" customFormat="1" ht="14.4">
      <c r="A39" s="340" t="s">
        <v>467</v>
      </c>
      <c r="B39" s="175">
        <v>16.13513</v>
      </c>
      <c r="C39" s="342" t="s">
        <v>66</v>
      </c>
      <c r="D39" s="312" t="s">
        <v>468</v>
      </c>
      <c r="E39" s="342" t="s">
        <v>1899</v>
      </c>
      <c r="F39" s="339" t="s">
        <v>52</v>
      </c>
      <c r="G39" s="63">
        <v>2020</v>
      </c>
      <c r="H39" s="343" t="s">
        <v>3107</v>
      </c>
      <c r="I39" s="344" t="s">
        <v>23</v>
      </c>
      <c r="J39" s="345" t="s">
        <v>52</v>
      </c>
      <c r="K39" s="346" t="s">
        <v>53</v>
      </c>
      <c r="L39" s="346" t="s">
        <v>53</v>
      </c>
      <c r="M39" s="346" t="s">
        <v>108</v>
      </c>
      <c r="N39" s="346" t="s">
        <v>53</v>
      </c>
      <c r="O39" s="171" t="s">
        <v>535</v>
      </c>
      <c r="P39" s="171" t="s">
        <v>108</v>
      </c>
      <c r="Q39" s="171" t="s">
        <v>1115</v>
      </c>
      <c r="R39" s="359" t="s">
        <v>52</v>
      </c>
      <c r="S39" s="342" t="s">
        <v>52</v>
      </c>
      <c r="T39" s="171" t="s">
        <v>1120</v>
      </c>
      <c r="U39" s="171" t="s">
        <v>1121</v>
      </c>
      <c r="V39" s="346" t="s">
        <v>52</v>
      </c>
      <c r="W39" s="346" t="s">
        <v>52</v>
      </c>
      <c r="X39" s="348" t="s">
        <v>1120</v>
      </c>
      <c r="Y39" s="171" t="s">
        <v>1121</v>
      </c>
      <c r="Z39" s="141" t="s">
        <v>3136</v>
      </c>
      <c r="AA39" s="141" t="s">
        <v>3136</v>
      </c>
      <c r="AB39" s="372" t="s">
        <v>3115</v>
      </c>
      <c r="AC39" s="348" t="s">
        <v>53</v>
      </c>
      <c r="AD39" s="348" t="s">
        <v>3141</v>
      </c>
      <c r="AE39" s="348" t="s">
        <v>108</v>
      </c>
      <c r="AF39" s="348" t="s">
        <v>108</v>
      </c>
    </row>
    <row r="40" spans="1:32" s="349" customFormat="1" ht="14.4">
      <c r="A40" s="350" t="s">
        <v>147</v>
      </c>
      <c r="B40" s="351">
        <v>31.441759999999999</v>
      </c>
      <c r="C40" s="352" t="s">
        <v>68</v>
      </c>
      <c r="D40" s="262" t="s">
        <v>230</v>
      </c>
      <c r="E40" s="352" t="s">
        <v>1900</v>
      </c>
      <c r="F40" s="348" t="s">
        <v>52</v>
      </c>
      <c r="G40" s="63">
        <v>2016</v>
      </c>
      <c r="H40" s="63" t="s">
        <v>3108</v>
      </c>
      <c r="I40" s="344">
        <v>17.863572714542904</v>
      </c>
      <c r="J40" s="345" t="s">
        <v>53</v>
      </c>
      <c r="K40" s="344" t="s">
        <v>52</v>
      </c>
      <c r="L40" s="346" t="s">
        <v>53</v>
      </c>
      <c r="M40" s="346" t="s">
        <v>108</v>
      </c>
      <c r="N40" s="346" t="s">
        <v>53</v>
      </c>
      <c r="O40" s="171" t="s">
        <v>535</v>
      </c>
      <c r="P40" s="171" t="s">
        <v>108</v>
      </c>
      <c r="Q40" s="171" t="s">
        <v>813</v>
      </c>
      <c r="R40" s="359" t="s">
        <v>52</v>
      </c>
      <c r="S40" s="352" t="s">
        <v>52</v>
      </c>
      <c r="T40" s="155" t="s">
        <v>819</v>
      </c>
      <c r="U40" s="155" t="s">
        <v>820</v>
      </c>
      <c r="V40" s="346" t="s">
        <v>52</v>
      </c>
      <c r="W40" s="63" t="s">
        <v>52</v>
      </c>
      <c r="X40" s="348" t="s">
        <v>829</v>
      </c>
      <c r="Y40" s="348" t="s">
        <v>830</v>
      </c>
      <c r="Z40" s="141" t="s">
        <v>3136</v>
      </c>
      <c r="AA40" s="141" t="s">
        <v>3136</v>
      </c>
      <c r="AB40" s="372" t="s">
        <v>3115</v>
      </c>
      <c r="AC40" s="348" t="s">
        <v>53</v>
      </c>
      <c r="AD40" s="348" t="s">
        <v>3141</v>
      </c>
      <c r="AE40" s="348" t="s">
        <v>108</v>
      </c>
      <c r="AF40" s="348" t="s">
        <v>108</v>
      </c>
    </row>
    <row r="41" spans="1:32" s="349" customFormat="1" ht="14.4">
      <c r="A41" s="354" t="s">
        <v>162</v>
      </c>
      <c r="B41" s="355">
        <v>52.738309999999998</v>
      </c>
      <c r="C41" s="348" t="s">
        <v>68</v>
      </c>
      <c r="D41" s="312" t="s">
        <v>231</v>
      </c>
      <c r="E41" s="348" t="s">
        <v>1901</v>
      </c>
      <c r="F41" s="352" t="s">
        <v>52</v>
      </c>
      <c r="G41" s="66">
        <v>2018</v>
      </c>
      <c r="H41" s="63" t="s">
        <v>3108</v>
      </c>
      <c r="I41" s="344">
        <v>22.718543708741752</v>
      </c>
      <c r="J41" s="345" t="s">
        <v>53</v>
      </c>
      <c r="K41" s="344" t="s">
        <v>52</v>
      </c>
      <c r="L41" s="346" t="s">
        <v>53</v>
      </c>
      <c r="M41" s="346" t="s">
        <v>108</v>
      </c>
      <c r="N41" s="346" t="s">
        <v>53</v>
      </c>
      <c r="O41" s="171" t="s">
        <v>535</v>
      </c>
      <c r="P41" s="171" t="s">
        <v>108</v>
      </c>
      <c r="Q41" s="360" t="s">
        <v>1213</v>
      </c>
      <c r="R41" s="359" t="s">
        <v>52</v>
      </c>
      <c r="S41" s="170" t="s">
        <v>52</v>
      </c>
      <c r="T41" s="155" t="s">
        <v>1215</v>
      </c>
      <c r="U41" s="155" t="s">
        <v>1216</v>
      </c>
      <c r="V41" s="346" t="s">
        <v>53</v>
      </c>
      <c r="W41" s="66" t="s">
        <v>3141</v>
      </c>
      <c r="X41" s="347" t="s">
        <v>108</v>
      </c>
      <c r="Y41" s="347" t="s">
        <v>108</v>
      </c>
      <c r="Z41" s="141" t="s">
        <v>52</v>
      </c>
      <c r="AA41" s="141" t="s">
        <v>3136</v>
      </c>
      <c r="AB41" s="372" t="s">
        <v>3124</v>
      </c>
      <c r="AC41" s="348" t="s">
        <v>53</v>
      </c>
      <c r="AD41" s="348" t="s">
        <v>3141</v>
      </c>
      <c r="AE41" s="348" t="s">
        <v>108</v>
      </c>
      <c r="AF41" s="348" t="s">
        <v>108</v>
      </c>
    </row>
    <row r="42" spans="1:32" s="349" customFormat="1" ht="14.4">
      <c r="A42" s="350" t="s">
        <v>163</v>
      </c>
      <c r="B42" s="351">
        <v>26.963819999999998</v>
      </c>
      <c r="C42" s="352" t="s">
        <v>120</v>
      </c>
      <c r="D42" s="312" t="s">
        <v>232</v>
      </c>
      <c r="E42" s="352" t="s">
        <v>1902</v>
      </c>
      <c r="F42" s="348" t="s">
        <v>53</v>
      </c>
      <c r="G42" s="63">
        <v>2018</v>
      </c>
      <c r="H42" s="63" t="s">
        <v>3108</v>
      </c>
      <c r="I42" s="344">
        <v>45.172034406881373</v>
      </c>
      <c r="J42" s="345" t="s">
        <v>53</v>
      </c>
      <c r="K42" s="344" t="s">
        <v>52</v>
      </c>
      <c r="L42" s="346" t="s">
        <v>52</v>
      </c>
      <c r="M42" s="346" t="s">
        <v>52</v>
      </c>
      <c r="N42" s="346" t="s">
        <v>52</v>
      </c>
      <c r="O42" s="170" t="s">
        <v>1828</v>
      </c>
      <c r="P42" s="170" t="s">
        <v>1829</v>
      </c>
      <c r="Q42" s="361" t="s">
        <v>676</v>
      </c>
      <c r="R42" s="359" t="s">
        <v>52</v>
      </c>
      <c r="S42" s="364" t="s">
        <v>52</v>
      </c>
      <c r="T42" s="160" t="s">
        <v>677</v>
      </c>
      <c r="U42" s="160" t="s">
        <v>1833</v>
      </c>
      <c r="V42" s="346" t="s">
        <v>52</v>
      </c>
      <c r="W42" s="63" t="s">
        <v>53</v>
      </c>
      <c r="X42" s="347" t="s">
        <v>2734</v>
      </c>
      <c r="Y42" s="160" t="s">
        <v>1833</v>
      </c>
      <c r="Z42" s="373" t="s">
        <v>52</v>
      </c>
      <c r="AA42" s="141" t="s">
        <v>52</v>
      </c>
      <c r="AB42" s="372" t="s">
        <v>3125</v>
      </c>
      <c r="AC42" s="347" t="s">
        <v>53</v>
      </c>
      <c r="AD42" s="348" t="s">
        <v>3141</v>
      </c>
      <c r="AE42" s="347" t="s">
        <v>108</v>
      </c>
      <c r="AF42" s="347" t="s">
        <v>108</v>
      </c>
    </row>
    <row r="43" spans="1:32" s="349" customFormat="1" ht="14.4">
      <c r="A43" s="354" t="s">
        <v>164</v>
      </c>
      <c r="B43" s="355">
        <v>148.95479999999998</v>
      </c>
      <c r="C43" s="348" t="s">
        <v>66</v>
      </c>
      <c r="D43" s="312" t="s">
        <v>233</v>
      </c>
      <c r="E43" s="348" t="s">
        <v>1903</v>
      </c>
      <c r="F43" s="352" t="s">
        <v>53</v>
      </c>
      <c r="G43" s="66">
        <v>2018</v>
      </c>
      <c r="H43" s="63" t="s">
        <v>3108</v>
      </c>
      <c r="I43" s="344">
        <v>30.947689537907578</v>
      </c>
      <c r="J43" s="345" t="s">
        <v>52</v>
      </c>
      <c r="K43" s="344" t="s">
        <v>52</v>
      </c>
      <c r="L43" s="346" t="s">
        <v>52</v>
      </c>
      <c r="M43" s="346" t="s">
        <v>52</v>
      </c>
      <c r="N43" s="346" t="s">
        <v>52</v>
      </c>
      <c r="O43" s="170" t="s">
        <v>2723</v>
      </c>
      <c r="P43" s="170" t="s">
        <v>1069</v>
      </c>
      <c r="Q43" s="361" t="s">
        <v>1071</v>
      </c>
      <c r="R43" s="359" t="s">
        <v>52</v>
      </c>
      <c r="S43" s="352" t="s">
        <v>52</v>
      </c>
      <c r="T43" s="160" t="s">
        <v>1075</v>
      </c>
      <c r="U43" s="160" t="s">
        <v>1076</v>
      </c>
      <c r="V43" s="346" t="s">
        <v>53</v>
      </c>
      <c r="W43" s="66" t="s">
        <v>3141</v>
      </c>
      <c r="X43" s="347" t="s">
        <v>108</v>
      </c>
      <c r="Y43" s="347" t="s">
        <v>108</v>
      </c>
      <c r="Z43" s="141" t="s">
        <v>52</v>
      </c>
      <c r="AA43" s="141" t="s">
        <v>3136</v>
      </c>
      <c r="AB43" s="139" t="s">
        <v>3126</v>
      </c>
      <c r="AC43" s="348" t="s">
        <v>53</v>
      </c>
      <c r="AD43" s="348" t="s">
        <v>3141</v>
      </c>
      <c r="AE43" s="348" t="s">
        <v>108</v>
      </c>
      <c r="AF43" s="348" t="s">
        <v>108</v>
      </c>
    </row>
    <row r="44" spans="1:32" s="366" customFormat="1" ht="14.4">
      <c r="A44" s="350" t="s">
        <v>121</v>
      </c>
      <c r="B44" s="351">
        <v>40.792070000000002</v>
      </c>
      <c r="C44" s="352" t="s">
        <v>114</v>
      </c>
      <c r="D44" s="312" t="s">
        <v>234</v>
      </c>
      <c r="E44" s="352" t="s">
        <v>1904</v>
      </c>
      <c r="F44" s="342" t="s">
        <v>52</v>
      </c>
      <c r="G44" s="63">
        <v>2018</v>
      </c>
      <c r="H44" s="63" t="s">
        <v>3108</v>
      </c>
      <c r="I44" s="344">
        <v>58.454690938187625</v>
      </c>
      <c r="J44" s="345" t="s">
        <v>52</v>
      </c>
      <c r="K44" s="344" t="s">
        <v>52</v>
      </c>
      <c r="L44" s="346" t="s">
        <v>53</v>
      </c>
      <c r="M44" s="346" t="s">
        <v>108</v>
      </c>
      <c r="N44" s="346" t="s">
        <v>53</v>
      </c>
      <c r="O44" s="171" t="s">
        <v>535</v>
      </c>
      <c r="P44" s="171" t="s">
        <v>108</v>
      </c>
      <c r="Q44" s="171" t="s">
        <v>903</v>
      </c>
      <c r="R44" s="346" t="s">
        <v>52</v>
      </c>
      <c r="S44" s="170" t="s">
        <v>52</v>
      </c>
      <c r="T44" s="155" t="s">
        <v>910</v>
      </c>
      <c r="U44" s="155" t="s">
        <v>911</v>
      </c>
      <c r="V44" s="346" t="s">
        <v>52</v>
      </c>
      <c r="W44" s="66" t="s">
        <v>52</v>
      </c>
      <c r="X44" s="348" t="s">
        <v>910</v>
      </c>
      <c r="Y44" s="155" t="s">
        <v>911</v>
      </c>
      <c r="Z44" s="141" t="s">
        <v>52</v>
      </c>
      <c r="AA44" s="141" t="s">
        <v>52</v>
      </c>
      <c r="AB44" s="375" t="s">
        <v>3154</v>
      </c>
      <c r="AC44" s="348" t="s">
        <v>53</v>
      </c>
      <c r="AD44" s="348" t="s">
        <v>3141</v>
      </c>
      <c r="AE44" s="348" t="s">
        <v>108</v>
      </c>
      <c r="AF44" s="348" t="s">
        <v>108</v>
      </c>
    </row>
    <row r="45" spans="1:32" s="366" customFormat="1" ht="14.4">
      <c r="A45" s="340" t="s">
        <v>179</v>
      </c>
      <c r="B45" s="341">
        <v>34.559480000000001</v>
      </c>
      <c r="C45" s="342" t="s">
        <v>68</v>
      </c>
      <c r="D45" s="312" t="s">
        <v>235</v>
      </c>
      <c r="E45" s="342" t="s">
        <v>1905</v>
      </c>
      <c r="F45" s="342" t="s">
        <v>52</v>
      </c>
      <c r="G45" s="63">
        <v>2020</v>
      </c>
      <c r="H45" s="343" t="s">
        <v>3108</v>
      </c>
      <c r="I45" s="344">
        <v>13.3376675335067</v>
      </c>
      <c r="J45" s="345" t="s">
        <v>53</v>
      </c>
      <c r="K45" s="344" t="s">
        <v>52</v>
      </c>
      <c r="L45" s="346" t="s">
        <v>53</v>
      </c>
      <c r="M45" s="346" t="s">
        <v>108</v>
      </c>
      <c r="N45" s="346" t="s">
        <v>53</v>
      </c>
      <c r="O45" s="171" t="s">
        <v>535</v>
      </c>
      <c r="P45" s="171" t="s">
        <v>108</v>
      </c>
      <c r="Q45" s="362" t="s">
        <v>1356</v>
      </c>
      <c r="R45" s="346" t="s">
        <v>52</v>
      </c>
      <c r="S45" s="342" t="s">
        <v>384</v>
      </c>
      <c r="T45" s="171" t="s">
        <v>1364</v>
      </c>
      <c r="U45" s="171" t="s">
        <v>1365</v>
      </c>
      <c r="V45" s="346" t="s">
        <v>52</v>
      </c>
      <c r="W45" s="346" t="s">
        <v>384</v>
      </c>
      <c r="X45" s="171" t="s">
        <v>1367</v>
      </c>
      <c r="Y45" s="171" t="s">
        <v>1368</v>
      </c>
      <c r="Z45" s="141" t="s">
        <v>52</v>
      </c>
      <c r="AA45" s="141" t="s">
        <v>52</v>
      </c>
      <c r="AB45" s="372" t="s">
        <v>3164</v>
      </c>
      <c r="AC45" s="348" t="s">
        <v>53</v>
      </c>
      <c r="AD45" s="348" t="s">
        <v>3141</v>
      </c>
      <c r="AE45" s="348" t="s">
        <v>108</v>
      </c>
      <c r="AF45" s="348" t="s">
        <v>108</v>
      </c>
    </row>
    <row r="46" spans="1:32" s="366" customFormat="1" ht="14.4">
      <c r="A46" s="354" t="s">
        <v>148</v>
      </c>
      <c r="B46" s="355">
        <v>101.0348</v>
      </c>
      <c r="C46" s="348" t="s">
        <v>66</v>
      </c>
      <c r="D46" s="312" t="s">
        <v>236</v>
      </c>
      <c r="E46" s="348" t="s">
        <v>1906</v>
      </c>
      <c r="F46" s="342" t="s">
        <v>52</v>
      </c>
      <c r="G46" s="66">
        <v>2016</v>
      </c>
      <c r="H46" s="63" t="s">
        <v>3108</v>
      </c>
      <c r="I46" s="344">
        <v>36.363272654530896</v>
      </c>
      <c r="J46" s="345" t="s">
        <v>52</v>
      </c>
      <c r="K46" s="344" t="s">
        <v>52</v>
      </c>
      <c r="L46" s="346" t="s">
        <v>53</v>
      </c>
      <c r="M46" s="346" t="s">
        <v>108</v>
      </c>
      <c r="N46" s="346" t="s">
        <v>53</v>
      </c>
      <c r="O46" s="171" t="s">
        <v>535</v>
      </c>
      <c r="P46" s="171" t="s">
        <v>108</v>
      </c>
      <c r="Q46" s="171" t="s">
        <v>814</v>
      </c>
      <c r="R46" s="346" t="s">
        <v>52</v>
      </c>
      <c r="S46" s="170" t="s">
        <v>52</v>
      </c>
      <c r="T46" s="155" t="s">
        <v>821</v>
      </c>
      <c r="U46" s="348" t="s">
        <v>822</v>
      </c>
      <c r="V46" s="346" t="s">
        <v>53</v>
      </c>
      <c r="W46" s="66" t="s">
        <v>3141</v>
      </c>
      <c r="X46" s="347" t="s">
        <v>108</v>
      </c>
      <c r="Y46" s="347" t="s">
        <v>108</v>
      </c>
      <c r="Z46" s="141" t="s">
        <v>52</v>
      </c>
      <c r="AA46" s="141" t="s">
        <v>3136</v>
      </c>
      <c r="AB46" s="372" t="s">
        <v>3155</v>
      </c>
      <c r="AC46" s="348" t="s">
        <v>53</v>
      </c>
      <c r="AD46" s="348" t="s">
        <v>3141</v>
      </c>
      <c r="AE46" s="348" t="s">
        <v>108</v>
      </c>
      <c r="AF46" s="348" t="s">
        <v>108</v>
      </c>
    </row>
    <row r="47" spans="1:32" s="366" customFormat="1" ht="14.4">
      <c r="A47" s="357" t="s">
        <v>180</v>
      </c>
      <c r="B47" s="358">
        <v>19.576330000000002</v>
      </c>
      <c r="C47" s="339" t="s">
        <v>68</v>
      </c>
      <c r="D47" s="312" t="s">
        <v>237</v>
      </c>
      <c r="E47" s="339" t="s">
        <v>1907</v>
      </c>
      <c r="F47" s="339" t="s">
        <v>52</v>
      </c>
      <c r="G47" s="63">
        <v>2020</v>
      </c>
      <c r="H47" s="343" t="s">
        <v>3109</v>
      </c>
      <c r="I47" s="344" t="s">
        <v>23</v>
      </c>
      <c r="J47" s="345" t="s">
        <v>53</v>
      </c>
      <c r="K47" s="346" t="s">
        <v>53</v>
      </c>
      <c r="L47" s="346" t="s">
        <v>53</v>
      </c>
      <c r="M47" s="346" t="s">
        <v>108</v>
      </c>
      <c r="N47" s="346" t="s">
        <v>53</v>
      </c>
      <c r="O47" s="171" t="s">
        <v>535</v>
      </c>
      <c r="P47" s="171" t="s">
        <v>108</v>
      </c>
      <c r="Q47" s="360" t="s">
        <v>1438</v>
      </c>
      <c r="R47" s="359" t="s">
        <v>52</v>
      </c>
      <c r="S47" s="339" t="s">
        <v>384</v>
      </c>
      <c r="T47" s="339" t="s">
        <v>1439</v>
      </c>
      <c r="U47" s="339" t="s">
        <v>1440</v>
      </c>
      <c r="V47" s="343" t="s">
        <v>52</v>
      </c>
      <c r="W47" s="346" t="s">
        <v>53</v>
      </c>
      <c r="X47" s="347" t="s">
        <v>2733</v>
      </c>
      <c r="Y47" s="339" t="s">
        <v>108</v>
      </c>
      <c r="Z47" s="141" t="s">
        <v>3136</v>
      </c>
      <c r="AA47" s="141" t="s">
        <v>3136</v>
      </c>
      <c r="AB47" s="372" t="s">
        <v>3121</v>
      </c>
      <c r="AC47" s="348" t="s">
        <v>53</v>
      </c>
      <c r="AD47" s="348" t="s">
        <v>3141</v>
      </c>
      <c r="AE47" s="348" t="s">
        <v>108</v>
      </c>
      <c r="AF47" s="348" t="s">
        <v>108</v>
      </c>
    </row>
    <row r="48" spans="1:32" s="366" customFormat="1" ht="14.4">
      <c r="A48" s="350" t="s">
        <v>122</v>
      </c>
      <c r="B48" s="351">
        <v>309.60737999999998</v>
      </c>
      <c r="C48" s="352" t="s">
        <v>123</v>
      </c>
      <c r="D48" s="312" t="s">
        <v>238</v>
      </c>
      <c r="E48" s="352" t="s">
        <v>1908</v>
      </c>
      <c r="F48" s="342" t="s">
        <v>52</v>
      </c>
      <c r="G48" s="63">
        <v>2016</v>
      </c>
      <c r="H48" s="63" t="s">
        <v>3108</v>
      </c>
      <c r="I48" s="344">
        <v>69.123824764953</v>
      </c>
      <c r="J48" s="345" t="s">
        <v>52</v>
      </c>
      <c r="K48" s="344" t="s">
        <v>52</v>
      </c>
      <c r="L48" s="346" t="s">
        <v>53</v>
      </c>
      <c r="M48" s="346" t="s">
        <v>108</v>
      </c>
      <c r="N48" s="346" t="s">
        <v>53</v>
      </c>
      <c r="O48" s="171" t="s">
        <v>535</v>
      </c>
      <c r="P48" s="171" t="s">
        <v>108</v>
      </c>
      <c r="Q48" s="171" t="s">
        <v>904</v>
      </c>
      <c r="R48" s="346" t="s">
        <v>52</v>
      </c>
      <c r="S48" s="352" t="s">
        <v>384</v>
      </c>
      <c r="T48" s="155" t="s">
        <v>912</v>
      </c>
      <c r="U48" s="155" t="s">
        <v>913</v>
      </c>
      <c r="V48" s="63" t="s">
        <v>53</v>
      </c>
      <c r="W48" s="66" t="s">
        <v>3141</v>
      </c>
      <c r="X48" s="347" t="s">
        <v>108</v>
      </c>
      <c r="Y48" s="348" t="s">
        <v>108</v>
      </c>
      <c r="Z48" s="141" t="s">
        <v>52</v>
      </c>
      <c r="AA48" s="141" t="s">
        <v>52</v>
      </c>
      <c r="AB48" s="375" t="s">
        <v>3156</v>
      </c>
      <c r="AC48" s="348" t="s">
        <v>53</v>
      </c>
      <c r="AD48" s="348" t="s">
        <v>3141</v>
      </c>
      <c r="AE48" s="348" t="s">
        <v>108</v>
      </c>
      <c r="AF48" s="348" t="s">
        <v>108</v>
      </c>
    </row>
    <row r="49" spans="1:32" s="365" customFormat="1" ht="14.4">
      <c r="A49" s="357" t="s">
        <v>181</v>
      </c>
      <c r="B49" s="358">
        <v>18.637360000000001</v>
      </c>
      <c r="C49" s="339" t="s">
        <v>68</v>
      </c>
      <c r="D49" s="312" t="s">
        <v>239</v>
      </c>
      <c r="E49" s="339" t="s">
        <v>1909</v>
      </c>
      <c r="F49" s="348" t="s">
        <v>52</v>
      </c>
      <c r="G49" s="63">
        <v>2020</v>
      </c>
      <c r="H49" s="343" t="s">
        <v>3107</v>
      </c>
      <c r="I49" s="344" t="s">
        <v>23</v>
      </c>
      <c r="J49" s="345" t="s">
        <v>53</v>
      </c>
      <c r="K49" s="346" t="s">
        <v>53</v>
      </c>
      <c r="L49" s="346" t="s">
        <v>53</v>
      </c>
      <c r="M49" s="346" t="s">
        <v>108</v>
      </c>
      <c r="N49" s="346" t="s">
        <v>53</v>
      </c>
      <c r="O49" s="171" t="s">
        <v>535</v>
      </c>
      <c r="P49" s="171" t="s">
        <v>108</v>
      </c>
      <c r="Q49" s="171" t="s">
        <v>1116</v>
      </c>
      <c r="R49" s="359" t="s">
        <v>52</v>
      </c>
      <c r="S49" s="339" t="s">
        <v>384</v>
      </c>
      <c r="T49" s="171" t="s">
        <v>1122</v>
      </c>
      <c r="U49" s="171" t="s">
        <v>1123</v>
      </c>
      <c r="V49" s="343" t="s">
        <v>53</v>
      </c>
      <c r="W49" s="66" t="s">
        <v>3141</v>
      </c>
      <c r="X49" s="347" t="s">
        <v>108</v>
      </c>
      <c r="Y49" s="347" t="s">
        <v>108</v>
      </c>
      <c r="Z49" s="373" t="s">
        <v>52</v>
      </c>
      <c r="AA49" s="141" t="s">
        <v>52</v>
      </c>
      <c r="AB49" s="372" t="s">
        <v>3127</v>
      </c>
      <c r="AC49" s="348" t="s">
        <v>53</v>
      </c>
      <c r="AD49" s="348" t="s">
        <v>3141</v>
      </c>
      <c r="AE49" s="348" t="s">
        <v>108</v>
      </c>
      <c r="AF49" s="348" t="s">
        <v>108</v>
      </c>
    </row>
    <row r="50" spans="1:32" s="365" customFormat="1" ht="14.4">
      <c r="A50" s="354" t="s">
        <v>124</v>
      </c>
      <c r="B50" s="355">
        <v>48.557989999999997</v>
      </c>
      <c r="C50" s="348" t="s">
        <v>123</v>
      </c>
      <c r="D50" s="312" t="s">
        <v>240</v>
      </c>
      <c r="E50" s="348" t="s">
        <v>1910</v>
      </c>
      <c r="F50" s="352" t="s">
        <v>52</v>
      </c>
      <c r="G50" s="66">
        <v>2016</v>
      </c>
      <c r="H50" s="343" t="s">
        <v>3104</v>
      </c>
      <c r="I50" s="344">
        <v>13.615223044608921</v>
      </c>
      <c r="J50" s="345" t="s">
        <v>52</v>
      </c>
      <c r="K50" s="344" t="s">
        <v>52</v>
      </c>
      <c r="L50" s="346" t="s">
        <v>53</v>
      </c>
      <c r="M50" s="346" t="s">
        <v>108</v>
      </c>
      <c r="N50" s="346" t="s">
        <v>53</v>
      </c>
      <c r="O50" s="171" t="s">
        <v>535</v>
      </c>
      <c r="P50" s="171" t="s">
        <v>108</v>
      </c>
      <c r="Q50" s="360" t="s">
        <v>1214</v>
      </c>
      <c r="R50" s="359" t="s">
        <v>52</v>
      </c>
      <c r="S50" s="348" t="s">
        <v>52</v>
      </c>
      <c r="T50" s="155" t="s">
        <v>1217</v>
      </c>
      <c r="U50" s="155" t="s">
        <v>1218</v>
      </c>
      <c r="V50" s="346" t="s">
        <v>52</v>
      </c>
      <c r="W50" s="63" t="s">
        <v>52</v>
      </c>
      <c r="X50" s="348" t="s">
        <v>1219</v>
      </c>
      <c r="Y50" s="348" t="s">
        <v>1218</v>
      </c>
      <c r="Z50" s="141" t="s">
        <v>3136</v>
      </c>
      <c r="AA50" s="141" t="s">
        <v>3136</v>
      </c>
      <c r="AB50" s="372" t="s">
        <v>3115</v>
      </c>
      <c r="AC50" s="348" t="s">
        <v>53</v>
      </c>
      <c r="AD50" s="348" t="s">
        <v>3141</v>
      </c>
      <c r="AE50" s="348" t="s">
        <v>108</v>
      </c>
      <c r="AF50" s="348" t="s">
        <v>108</v>
      </c>
    </row>
    <row r="51" spans="1:32" s="366" customFormat="1" ht="14.4">
      <c r="A51" s="350" t="s">
        <v>165</v>
      </c>
      <c r="B51" s="351">
        <v>17.737669999999998</v>
      </c>
      <c r="C51" s="352" t="s">
        <v>66</v>
      </c>
      <c r="D51" s="312" t="s">
        <v>241</v>
      </c>
      <c r="E51" s="352" t="s">
        <v>1911</v>
      </c>
      <c r="F51" s="339" t="s">
        <v>52</v>
      </c>
      <c r="G51" s="63">
        <v>2018</v>
      </c>
      <c r="H51" s="63" t="s">
        <v>3107</v>
      </c>
      <c r="I51" s="344">
        <v>29.384876975395077</v>
      </c>
      <c r="J51" s="345" t="s">
        <v>52</v>
      </c>
      <c r="K51" s="344" t="s">
        <v>52</v>
      </c>
      <c r="L51" s="346" t="s">
        <v>53</v>
      </c>
      <c r="M51" s="346" t="s">
        <v>108</v>
      </c>
      <c r="N51" s="346" t="s">
        <v>53</v>
      </c>
      <c r="O51" s="171" t="s">
        <v>535</v>
      </c>
      <c r="P51" s="171" t="s">
        <v>108</v>
      </c>
      <c r="Q51" s="171" t="s">
        <v>815</v>
      </c>
      <c r="R51" s="359" t="s">
        <v>52</v>
      </c>
      <c r="S51" s="352" t="s">
        <v>52</v>
      </c>
      <c r="T51" s="155" t="s">
        <v>823</v>
      </c>
      <c r="U51" s="155" t="s">
        <v>824</v>
      </c>
      <c r="V51" s="346" t="s">
        <v>52</v>
      </c>
      <c r="W51" s="346" t="s">
        <v>52</v>
      </c>
      <c r="X51" s="155" t="s">
        <v>823</v>
      </c>
      <c r="Y51" s="155" t="s">
        <v>824</v>
      </c>
      <c r="Z51" s="373" t="s">
        <v>52</v>
      </c>
      <c r="AA51" s="141" t="s">
        <v>52</v>
      </c>
      <c r="AB51" s="372" t="s">
        <v>3128</v>
      </c>
      <c r="AC51" s="348" t="s">
        <v>53</v>
      </c>
      <c r="AD51" s="348" t="s">
        <v>3141</v>
      </c>
      <c r="AE51" s="348" t="s">
        <v>108</v>
      </c>
      <c r="AF51" s="348" t="s">
        <v>108</v>
      </c>
    </row>
    <row r="52" spans="1:32" s="366" customFormat="1" ht="14.4">
      <c r="A52" s="340" t="s">
        <v>182</v>
      </c>
      <c r="B52" s="341">
        <v>60.285470000000004</v>
      </c>
      <c r="C52" s="342" t="s">
        <v>68</v>
      </c>
      <c r="D52" s="262" t="s">
        <v>242</v>
      </c>
      <c r="E52" s="342" t="s">
        <v>1912</v>
      </c>
      <c r="F52" s="342" t="s">
        <v>52</v>
      </c>
      <c r="G52" s="63">
        <v>2020</v>
      </c>
      <c r="H52" s="343" t="s">
        <v>3105</v>
      </c>
      <c r="I52" s="344">
        <v>36.243248649729942</v>
      </c>
      <c r="J52" s="345" t="s">
        <v>52</v>
      </c>
      <c r="K52" s="344" t="s">
        <v>52</v>
      </c>
      <c r="L52" s="346" t="s">
        <v>53</v>
      </c>
      <c r="M52" s="346" t="s">
        <v>108</v>
      </c>
      <c r="N52" s="346" t="s">
        <v>53</v>
      </c>
      <c r="O52" s="171" t="s">
        <v>535</v>
      </c>
      <c r="P52" s="171" t="s">
        <v>108</v>
      </c>
      <c r="Q52" s="171" t="s">
        <v>1117</v>
      </c>
      <c r="R52" s="346" t="s">
        <v>52</v>
      </c>
      <c r="S52" s="342" t="s">
        <v>52</v>
      </c>
      <c r="T52" s="171" t="s">
        <v>1124</v>
      </c>
      <c r="U52" s="171" t="s">
        <v>1125</v>
      </c>
      <c r="V52" s="343" t="s">
        <v>53</v>
      </c>
      <c r="W52" s="66" t="s">
        <v>3141</v>
      </c>
      <c r="X52" s="347" t="s">
        <v>108</v>
      </c>
      <c r="Y52" s="347" t="s">
        <v>108</v>
      </c>
      <c r="Z52" s="141" t="s">
        <v>52</v>
      </c>
      <c r="AA52" s="141" t="s">
        <v>52</v>
      </c>
      <c r="AB52" s="372" t="s">
        <v>3157</v>
      </c>
      <c r="AC52" s="348" t="s">
        <v>53</v>
      </c>
      <c r="AD52" s="348" t="s">
        <v>3141</v>
      </c>
      <c r="AE52" s="348" t="s">
        <v>108</v>
      </c>
      <c r="AF52" s="348" t="s">
        <v>108</v>
      </c>
    </row>
    <row r="53" spans="1:32" s="366" customFormat="1" ht="14.4">
      <c r="A53" s="340" t="s">
        <v>183</v>
      </c>
      <c r="B53" s="341">
        <v>21.447230000000001</v>
      </c>
      <c r="C53" s="342" t="s">
        <v>126</v>
      </c>
      <c r="D53" s="312" t="s">
        <v>243</v>
      </c>
      <c r="E53" s="342" t="s">
        <v>1913</v>
      </c>
      <c r="F53" s="348" t="s">
        <v>52</v>
      </c>
      <c r="G53" s="63">
        <v>2020</v>
      </c>
      <c r="H53" s="343" t="s">
        <v>3108</v>
      </c>
      <c r="I53" s="344">
        <v>30.14702940588117</v>
      </c>
      <c r="J53" s="345" t="s">
        <v>52</v>
      </c>
      <c r="K53" s="344" t="s">
        <v>52</v>
      </c>
      <c r="L53" s="346" t="s">
        <v>52</v>
      </c>
      <c r="M53" s="346" t="s">
        <v>52</v>
      </c>
      <c r="N53" s="346" t="s">
        <v>53</v>
      </c>
      <c r="O53" s="171" t="s">
        <v>2187</v>
      </c>
      <c r="P53" s="171" t="s">
        <v>1118</v>
      </c>
      <c r="Q53" s="171" t="s">
        <v>108</v>
      </c>
      <c r="R53" s="346" t="s">
        <v>53</v>
      </c>
      <c r="S53" s="170" t="s">
        <v>3141</v>
      </c>
      <c r="T53" s="170" t="s">
        <v>2942</v>
      </c>
      <c r="U53" s="170" t="s">
        <v>2188</v>
      </c>
      <c r="V53" s="343" t="s">
        <v>53</v>
      </c>
      <c r="W53" s="66" t="s">
        <v>3141</v>
      </c>
      <c r="X53" s="347" t="s">
        <v>108</v>
      </c>
      <c r="Y53" s="171" t="s">
        <v>108</v>
      </c>
      <c r="Z53" s="141" t="s">
        <v>3136</v>
      </c>
      <c r="AA53" s="141" t="s">
        <v>52</v>
      </c>
      <c r="AB53" s="372" t="s">
        <v>3165</v>
      </c>
      <c r="AC53" s="348" t="s">
        <v>53</v>
      </c>
      <c r="AD53" s="348" t="s">
        <v>3141</v>
      </c>
      <c r="AE53" s="348" t="s">
        <v>108</v>
      </c>
      <c r="AF53" s="348" t="s">
        <v>108</v>
      </c>
    </row>
    <row r="54" spans="1:32" s="366" customFormat="1" ht="14.4">
      <c r="A54" s="354" t="s">
        <v>149</v>
      </c>
      <c r="B54" s="355">
        <v>226.70301000000001</v>
      </c>
      <c r="C54" s="348" t="s">
        <v>70</v>
      </c>
      <c r="D54" s="312" t="s">
        <v>244</v>
      </c>
      <c r="E54" s="348" t="s">
        <v>1914</v>
      </c>
      <c r="F54" s="352" t="s">
        <v>52</v>
      </c>
      <c r="G54" s="66">
        <v>2016</v>
      </c>
      <c r="H54" s="63" t="s">
        <v>3107</v>
      </c>
      <c r="I54" s="344">
        <v>31.267253450690138</v>
      </c>
      <c r="J54" s="345" t="s">
        <v>52</v>
      </c>
      <c r="K54" s="344" t="s">
        <v>52</v>
      </c>
      <c r="L54" s="346" t="s">
        <v>52</v>
      </c>
      <c r="M54" s="346" t="s">
        <v>52</v>
      </c>
      <c r="N54" s="346" t="s">
        <v>52</v>
      </c>
      <c r="O54" s="356" t="s">
        <v>3080</v>
      </c>
      <c r="P54" s="170" t="s">
        <v>1830</v>
      </c>
      <c r="Q54" s="342" t="s">
        <v>108</v>
      </c>
      <c r="R54" s="346" t="s">
        <v>53</v>
      </c>
      <c r="S54" s="170" t="s">
        <v>3141</v>
      </c>
      <c r="T54" s="170" t="s">
        <v>108</v>
      </c>
      <c r="U54" s="170" t="s">
        <v>108</v>
      </c>
      <c r="V54" s="346" t="s">
        <v>53</v>
      </c>
      <c r="W54" s="66" t="s">
        <v>3141</v>
      </c>
      <c r="X54" s="347" t="s">
        <v>108</v>
      </c>
      <c r="Y54" s="347" t="s">
        <v>108</v>
      </c>
      <c r="Z54" s="141" t="s">
        <v>52</v>
      </c>
      <c r="AA54" s="141" t="s">
        <v>52</v>
      </c>
      <c r="AB54" s="372" t="s">
        <v>3166</v>
      </c>
      <c r="AC54" s="347" t="s">
        <v>53</v>
      </c>
      <c r="AD54" s="348" t="s">
        <v>3141</v>
      </c>
      <c r="AE54" s="347" t="s">
        <v>108</v>
      </c>
      <c r="AF54" s="347" t="s">
        <v>108</v>
      </c>
    </row>
    <row r="55" spans="1:32" s="365" customFormat="1" ht="14.4">
      <c r="A55" s="350" t="s">
        <v>125</v>
      </c>
      <c r="B55" s="351">
        <v>36.009190000000004</v>
      </c>
      <c r="C55" s="352" t="s">
        <v>126</v>
      </c>
      <c r="D55" s="312" t="s">
        <v>245</v>
      </c>
      <c r="E55" s="352" t="s">
        <v>1915</v>
      </c>
      <c r="F55" s="348" t="s">
        <v>52</v>
      </c>
      <c r="G55" s="63">
        <v>2018</v>
      </c>
      <c r="H55" s="63" t="s">
        <v>3108</v>
      </c>
      <c r="I55" s="344">
        <v>17.994098819763956</v>
      </c>
      <c r="J55" s="345" t="s">
        <v>53</v>
      </c>
      <c r="K55" s="344" t="s">
        <v>52</v>
      </c>
      <c r="L55" s="346" t="s">
        <v>52</v>
      </c>
      <c r="M55" s="346" t="s">
        <v>52</v>
      </c>
      <c r="N55" s="346" t="s">
        <v>53</v>
      </c>
      <c r="O55" s="171" t="s">
        <v>1937</v>
      </c>
      <c r="P55" s="171" t="s">
        <v>1938</v>
      </c>
      <c r="Q55" s="171" t="s">
        <v>816</v>
      </c>
      <c r="R55" s="359" t="s">
        <v>52</v>
      </c>
      <c r="S55" s="352" t="s">
        <v>384</v>
      </c>
      <c r="T55" s="155" t="s">
        <v>825</v>
      </c>
      <c r="U55" s="155" t="s">
        <v>826</v>
      </c>
      <c r="V55" s="346" t="s">
        <v>52</v>
      </c>
      <c r="W55" s="346" t="s">
        <v>52</v>
      </c>
      <c r="X55" s="348" t="s">
        <v>827</v>
      </c>
      <c r="Y55" s="348" t="s">
        <v>831</v>
      </c>
      <c r="Z55" s="141" t="s">
        <v>3136</v>
      </c>
      <c r="AA55" s="141" t="s">
        <v>3136</v>
      </c>
      <c r="AB55" s="372" t="s">
        <v>3115</v>
      </c>
      <c r="AC55" s="348" t="s">
        <v>53</v>
      </c>
      <c r="AD55" s="348" t="s">
        <v>3141</v>
      </c>
      <c r="AE55" s="348" t="s">
        <v>108</v>
      </c>
      <c r="AF55" s="348" t="s">
        <v>108</v>
      </c>
    </row>
    <row r="56" spans="1:32" s="366" customFormat="1" ht="14.4">
      <c r="A56" s="354" t="s">
        <v>168</v>
      </c>
      <c r="B56" s="355">
        <v>21.12416</v>
      </c>
      <c r="C56" s="348" t="s">
        <v>69</v>
      </c>
      <c r="D56" s="312" t="s">
        <v>246</v>
      </c>
      <c r="E56" s="348" t="s">
        <v>1916</v>
      </c>
      <c r="F56" s="348" t="s">
        <v>52</v>
      </c>
      <c r="G56" s="66">
        <v>2016</v>
      </c>
      <c r="H56" s="63" t="s">
        <v>3108</v>
      </c>
      <c r="I56" s="344">
        <v>54.813962792558506</v>
      </c>
      <c r="J56" s="345" t="s">
        <v>52</v>
      </c>
      <c r="K56" s="344" t="s">
        <v>52</v>
      </c>
      <c r="L56" s="346" t="s">
        <v>52</v>
      </c>
      <c r="M56" s="346" t="s">
        <v>52</v>
      </c>
      <c r="N56" s="346" t="s">
        <v>53</v>
      </c>
      <c r="O56" s="171" t="s">
        <v>2725</v>
      </c>
      <c r="P56" s="171" t="s">
        <v>1831</v>
      </c>
      <c r="Q56" s="362" t="s">
        <v>1072</v>
      </c>
      <c r="R56" s="359" t="s">
        <v>52</v>
      </c>
      <c r="S56" s="170" t="s">
        <v>52</v>
      </c>
      <c r="T56" s="155" t="s">
        <v>1077</v>
      </c>
      <c r="U56" s="155" t="s">
        <v>1078</v>
      </c>
      <c r="V56" s="343" t="s">
        <v>53</v>
      </c>
      <c r="W56" s="66" t="s">
        <v>3141</v>
      </c>
      <c r="X56" s="347" t="s">
        <v>108</v>
      </c>
      <c r="Y56" s="347" t="s">
        <v>108</v>
      </c>
      <c r="Z56" s="141" t="s">
        <v>52</v>
      </c>
      <c r="AA56" s="141" t="s">
        <v>3136</v>
      </c>
      <c r="AB56" s="372" t="s">
        <v>3129</v>
      </c>
      <c r="AC56" s="348" t="s">
        <v>53</v>
      </c>
      <c r="AD56" s="348" t="s">
        <v>3141</v>
      </c>
      <c r="AE56" s="348" t="s">
        <v>108</v>
      </c>
      <c r="AF56" s="348" t="s">
        <v>108</v>
      </c>
    </row>
    <row r="57" spans="1:32" s="366" customFormat="1" ht="14.4">
      <c r="A57" s="354" t="s">
        <v>150</v>
      </c>
      <c r="B57" s="355">
        <v>107.82302</v>
      </c>
      <c r="C57" s="348" t="s">
        <v>66</v>
      </c>
      <c r="D57" s="312" t="s">
        <v>247</v>
      </c>
      <c r="E57" s="348" t="s">
        <v>1917</v>
      </c>
      <c r="F57" s="352" t="s">
        <v>52</v>
      </c>
      <c r="G57" s="66">
        <v>2016</v>
      </c>
      <c r="H57" s="63" t="s">
        <v>3106</v>
      </c>
      <c r="I57" s="344">
        <v>31.601320264052806</v>
      </c>
      <c r="J57" s="345" t="s">
        <v>52</v>
      </c>
      <c r="K57" s="344" t="s">
        <v>52</v>
      </c>
      <c r="L57" s="346" t="s">
        <v>53</v>
      </c>
      <c r="M57" s="346" t="s">
        <v>108</v>
      </c>
      <c r="N57" s="346" t="s">
        <v>53</v>
      </c>
      <c r="O57" s="171" t="s">
        <v>535</v>
      </c>
      <c r="P57" s="171" t="s">
        <v>108</v>
      </c>
      <c r="Q57" s="342" t="s">
        <v>1256</v>
      </c>
      <c r="R57" s="346" t="s">
        <v>52</v>
      </c>
      <c r="S57" s="352" t="s">
        <v>52</v>
      </c>
      <c r="T57" s="155" t="s">
        <v>1263</v>
      </c>
      <c r="U57" s="155" t="s">
        <v>1264</v>
      </c>
      <c r="V57" s="346" t="s">
        <v>52</v>
      </c>
      <c r="W57" s="346" t="s">
        <v>52</v>
      </c>
      <c r="X57" s="155" t="s">
        <v>1263</v>
      </c>
      <c r="Y57" s="155" t="s">
        <v>1264</v>
      </c>
      <c r="Z57" s="141" t="s">
        <v>3136</v>
      </c>
      <c r="AA57" s="141" t="s">
        <v>52</v>
      </c>
      <c r="AB57" s="372" t="s">
        <v>3167</v>
      </c>
      <c r="AC57" s="348" t="s">
        <v>53</v>
      </c>
      <c r="AD57" s="348" t="s">
        <v>3141</v>
      </c>
      <c r="AE57" s="348" t="s">
        <v>108</v>
      </c>
      <c r="AF57" s="348" t="s">
        <v>108</v>
      </c>
    </row>
    <row r="58" spans="1:32" s="366" customFormat="1" ht="14.4">
      <c r="A58" s="350" t="s">
        <v>166</v>
      </c>
      <c r="B58" s="351">
        <v>30.728830000000002</v>
      </c>
      <c r="C58" s="352" t="s">
        <v>68</v>
      </c>
      <c r="D58" s="312" t="s">
        <v>248</v>
      </c>
      <c r="E58" s="352" t="s">
        <v>1918</v>
      </c>
      <c r="F58" s="342" t="s">
        <v>52</v>
      </c>
      <c r="G58" s="63">
        <v>2018</v>
      </c>
      <c r="H58" s="63" t="s">
        <v>3108</v>
      </c>
      <c r="I58" s="344">
        <v>15.804660932186435</v>
      </c>
      <c r="J58" s="345" t="s">
        <v>52</v>
      </c>
      <c r="K58" s="344" t="s">
        <v>52</v>
      </c>
      <c r="L58" s="346" t="s">
        <v>52</v>
      </c>
      <c r="M58" s="346" t="s">
        <v>53</v>
      </c>
      <c r="N58" s="346" t="s">
        <v>53</v>
      </c>
      <c r="O58" s="170" t="s">
        <v>2720</v>
      </c>
      <c r="P58" s="170" t="s">
        <v>979</v>
      </c>
      <c r="Q58" s="361" t="s">
        <v>984</v>
      </c>
      <c r="R58" s="346" t="s">
        <v>52</v>
      </c>
      <c r="S58" s="352" t="s">
        <v>384</v>
      </c>
      <c r="T58" s="160" t="s">
        <v>993</v>
      </c>
      <c r="U58" s="160" t="s">
        <v>994</v>
      </c>
      <c r="V58" s="346" t="s">
        <v>53</v>
      </c>
      <c r="W58" s="66" t="s">
        <v>3141</v>
      </c>
      <c r="X58" s="347" t="s">
        <v>108</v>
      </c>
      <c r="Y58" s="347" t="s">
        <v>108</v>
      </c>
      <c r="Z58" s="141" t="s">
        <v>3136</v>
      </c>
      <c r="AA58" s="141" t="s">
        <v>3136</v>
      </c>
      <c r="AB58" s="372" t="s">
        <v>3130</v>
      </c>
      <c r="AC58" s="348" t="s">
        <v>53</v>
      </c>
      <c r="AD58" s="348" t="s">
        <v>3141</v>
      </c>
      <c r="AE58" s="348" t="s">
        <v>108</v>
      </c>
      <c r="AF58" s="348" t="s">
        <v>108</v>
      </c>
    </row>
    <row r="59" spans="1:32" s="366" customFormat="1" ht="14.4">
      <c r="A59" s="340" t="s">
        <v>112</v>
      </c>
      <c r="B59" s="341">
        <v>315.78985999999998</v>
      </c>
      <c r="C59" s="342" t="s">
        <v>66</v>
      </c>
      <c r="D59" s="319" t="s">
        <v>254</v>
      </c>
      <c r="E59" s="342" t="s">
        <v>1919</v>
      </c>
      <c r="F59" s="348" t="s">
        <v>53</v>
      </c>
      <c r="G59" s="63">
        <v>2020</v>
      </c>
      <c r="H59" s="343" t="s">
        <v>3106</v>
      </c>
      <c r="I59" s="344">
        <v>46.315263052610511</v>
      </c>
      <c r="J59" s="345" t="s">
        <v>52</v>
      </c>
      <c r="K59" s="344" t="s">
        <v>52</v>
      </c>
      <c r="L59" s="346" t="s">
        <v>53</v>
      </c>
      <c r="M59" s="346" t="s">
        <v>108</v>
      </c>
      <c r="N59" s="346" t="s">
        <v>53</v>
      </c>
      <c r="O59" s="171" t="s">
        <v>535</v>
      </c>
      <c r="P59" s="171" t="s">
        <v>108</v>
      </c>
      <c r="Q59" s="171" t="s">
        <v>1119</v>
      </c>
      <c r="R59" s="346" t="s">
        <v>52</v>
      </c>
      <c r="S59" s="342" t="s">
        <v>384</v>
      </c>
      <c r="T59" s="171" t="s">
        <v>1126</v>
      </c>
      <c r="U59" s="171" t="s">
        <v>1127</v>
      </c>
      <c r="V59" s="346" t="s">
        <v>52</v>
      </c>
      <c r="W59" s="346" t="s">
        <v>52</v>
      </c>
      <c r="X59" s="171" t="s">
        <v>1128</v>
      </c>
      <c r="Y59" s="171" t="s">
        <v>1129</v>
      </c>
      <c r="Z59" s="141" t="s">
        <v>52</v>
      </c>
      <c r="AA59" s="141" t="s">
        <v>3137</v>
      </c>
      <c r="AB59" s="372" t="s">
        <v>3168</v>
      </c>
      <c r="AC59" s="171" t="s">
        <v>52</v>
      </c>
      <c r="AD59" s="171" t="s">
        <v>53</v>
      </c>
      <c r="AE59" s="171" t="s">
        <v>3082</v>
      </c>
      <c r="AF59" s="171" t="s">
        <v>1130</v>
      </c>
    </row>
    <row r="60" spans="1:32" s="366" customFormat="1" ht="14.4">
      <c r="A60" s="354" t="s">
        <v>167</v>
      </c>
      <c r="B60" s="355">
        <v>26.319089999999999</v>
      </c>
      <c r="C60" s="348" t="s">
        <v>66</v>
      </c>
      <c r="D60" s="312" t="s">
        <v>249</v>
      </c>
      <c r="E60" s="348" t="s">
        <v>1920</v>
      </c>
      <c r="F60" s="342" t="s">
        <v>52</v>
      </c>
      <c r="G60" s="66">
        <v>2018</v>
      </c>
      <c r="H60" s="63" t="s">
        <v>3104</v>
      </c>
      <c r="I60" s="344">
        <v>14.852470494098817</v>
      </c>
      <c r="J60" s="345" t="s">
        <v>52</v>
      </c>
      <c r="K60" s="344" t="s">
        <v>52</v>
      </c>
      <c r="L60" s="346" t="s">
        <v>53</v>
      </c>
      <c r="M60" s="346" t="s">
        <v>108</v>
      </c>
      <c r="N60" s="346" t="s">
        <v>53</v>
      </c>
      <c r="O60" s="171" t="s">
        <v>535</v>
      </c>
      <c r="P60" s="171" t="s">
        <v>108</v>
      </c>
      <c r="Q60" s="171" t="s">
        <v>905</v>
      </c>
      <c r="R60" s="346" t="s">
        <v>52</v>
      </c>
      <c r="S60" s="352" t="s">
        <v>52</v>
      </c>
      <c r="T60" s="155" t="s">
        <v>914</v>
      </c>
      <c r="U60" s="155" t="s">
        <v>915</v>
      </c>
      <c r="V60" s="346" t="s">
        <v>52</v>
      </c>
      <c r="W60" s="346" t="s">
        <v>52</v>
      </c>
      <c r="X60" s="348" t="s">
        <v>914</v>
      </c>
      <c r="Y60" s="155" t="s">
        <v>915</v>
      </c>
      <c r="Z60" s="141" t="s">
        <v>3136</v>
      </c>
      <c r="AA60" s="141" t="s">
        <v>3136</v>
      </c>
      <c r="AB60" s="372" t="s">
        <v>3130</v>
      </c>
      <c r="AC60" s="348" t="s">
        <v>53</v>
      </c>
      <c r="AD60" s="348" t="s">
        <v>3141</v>
      </c>
      <c r="AE60" s="348" t="s">
        <v>108</v>
      </c>
      <c r="AF60" s="348" t="s">
        <v>108</v>
      </c>
    </row>
    <row r="61" spans="1:32" s="365" customFormat="1" ht="14.4">
      <c r="A61" s="357" t="s">
        <v>184</v>
      </c>
      <c r="B61" s="358">
        <v>37.439</v>
      </c>
      <c r="C61" s="339" t="s">
        <v>67</v>
      </c>
      <c r="D61" s="312" t="s">
        <v>250</v>
      </c>
      <c r="E61" s="339" t="s">
        <v>1921</v>
      </c>
      <c r="F61" s="339" t="s">
        <v>52</v>
      </c>
      <c r="G61" s="63">
        <v>2020</v>
      </c>
      <c r="H61" s="343" t="s">
        <v>3104</v>
      </c>
      <c r="I61" s="344">
        <v>0</v>
      </c>
      <c r="J61" s="345" t="s">
        <v>53</v>
      </c>
      <c r="K61" s="344" t="s">
        <v>52</v>
      </c>
      <c r="L61" s="346" t="s">
        <v>53</v>
      </c>
      <c r="M61" s="346" t="s">
        <v>108</v>
      </c>
      <c r="N61" s="346" t="s">
        <v>53</v>
      </c>
      <c r="O61" s="171" t="s">
        <v>535</v>
      </c>
      <c r="P61" s="171" t="s">
        <v>108</v>
      </c>
      <c r="Q61" s="353" t="s">
        <v>108</v>
      </c>
      <c r="R61" s="359" t="s">
        <v>52</v>
      </c>
      <c r="S61" s="339" t="s">
        <v>53</v>
      </c>
      <c r="T61" s="347" t="s">
        <v>2730</v>
      </c>
      <c r="U61" s="356" t="s">
        <v>108</v>
      </c>
      <c r="V61" s="343" t="s">
        <v>53</v>
      </c>
      <c r="W61" s="66" t="s">
        <v>3141</v>
      </c>
      <c r="X61" s="347" t="s">
        <v>108</v>
      </c>
      <c r="Y61" s="347" t="s">
        <v>108</v>
      </c>
      <c r="Z61" s="141" t="s">
        <v>52</v>
      </c>
      <c r="AA61" s="141" t="s">
        <v>3136</v>
      </c>
      <c r="AB61" s="372" t="s">
        <v>3131</v>
      </c>
      <c r="AC61" s="348" t="s">
        <v>53</v>
      </c>
      <c r="AD61" s="348" t="s">
        <v>3141</v>
      </c>
      <c r="AE61" s="348" t="s">
        <v>108</v>
      </c>
      <c r="AF61" s="348" t="s">
        <v>108</v>
      </c>
    </row>
    <row r="62" spans="1:32" s="365" customFormat="1" ht="14.4">
      <c r="A62" s="357" t="s">
        <v>185</v>
      </c>
      <c r="B62" s="358">
        <v>18.60661</v>
      </c>
      <c r="C62" s="339" t="s">
        <v>66</v>
      </c>
      <c r="D62" s="312" t="s">
        <v>251</v>
      </c>
      <c r="E62" s="339" t="s">
        <v>1922</v>
      </c>
      <c r="F62" s="339" t="s">
        <v>53</v>
      </c>
      <c r="G62" s="63">
        <v>2020</v>
      </c>
      <c r="H62" s="343" t="s">
        <v>3104</v>
      </c>
      <c r="I62" s="344" t="s">
        <v>23</v>
      </c>
      <c r="J62" s="345" t="s">
        <v>53</v>
      </c>
      <c r="K62" s="346" t="s">
        <v>53</v>
      </c>
      <c r="L62" s="346" t="s">
        <v>53</v>
      </c>
      <c r="M62" s="346" t="s">
        <v>108</v>
      </c>
      <c r="N62" s="346" t="s">
        <v>53</v>
      </c>
      <c r="O62" s="171" t="s">
        <v>535</v>
      </c>
      <c r="P62" s="171" t="s">
        <v>108</v>
      </c>
      <c r="Q62" s="360" t="s">
        <v>1441</v>
      </c>
      <c r="R62" s="359" t="s">
        <v>52</v>
      </c>
      <c r="S62" s="339" t="s">
        <v>52</v>
      </c>
      <c r="T62" s="339" t="s">
        <v>1446</v>
      </c>
      <c r="U62" s="339" t="s">
        <v>1442</v>
      </c>
      <c r="V62" s="346" t="s">
        <v>52</v>
      </c>
      <c r="W62" s="346" t="s">
        <v>52</v>
      </c>
      <c r="X62" s="339" t="s">
        <v>1446</v>
      </c>
      <c r="Y62" s="339" t="s">
        <v>1442</v>
      </c>
      <c r="Z62" s="141" t="s">
        <v>3137</v>
      </c>
      <c r="AA62" s="141" t="s">
        <v>3138</v>
      </c>
      <c r="AB62" s="372" t="s">
        <v>3132</v>
      </c>
      <c r="AC62" s="348" t="s">
        <v>53</v>
      </c>
      <c r="AD62" s="348" t="s">
        <v>3141</v>
      </c>
      <c r="AE62" s="348" t="s">
        <v>108</v>
      </c>
      <c r="AF62" s="348" t="s">
        <v>108</v>
      </c>
    </row>
    <row r="63" spans="1:32" s="366" customFormat="1" ht="14.4">
      <c r="A63" s="340" t="s">
        <v>186</v>
      </c>
      <c r="B63" s="341">
        <v>19.765650000000001</v>
      </c>
      <c r="C63" s="342" t="s">
        <v>67</v>
      </c>
      <c r="D63" s="312" t="s">
        <v>252</v>
      </c>
      <c r="E63" s="342" t="s">
        <v>1923</v>
      </c>
      <c r="F63" s="342" t="s">
        <v>52</v>
      </c>
      <c r="G63" s="63">
        <v>2020</v>
      </c>
      <c r="H63" s="343" t="s">
        <v>3107</v>
      </c>
      <c r="I63" s="344" t="s">
        <v>23</v>
      </c>
      <c r="J63" s="345" t="s">
        <v>267</v>
      </c>
      <c r="K63" s="346" t="s">
        <v>53</v>
      </c>
      <c r="L63" s="346" t="s">
        <v>53</v>
      </c>
      <c r="M63" s="346" t="s">
        <v>108</v>
      </c>
      <c r="N63" s="346" t="s">
        <v>53</v>
      </c>
      <c r="O63" s="171" t="s">
        <v>535</v>
      </c>
      <c r="P63" s="171" t="s">
        <v>108</v>
      </c>
      <c r="Q63" s="342" t="s">
        <v>108</v>
      </c>
      <c r="R63" s="346" t="s">
        <v>52</v>
      </c>
      <c r="S63" s="342" t="s">
        <v>53</v>
      </c>
      <c r="T63" s="347" t="s">
        <v>2730</v>
      </c>
      <c r="U63" s="356" t="s">
        <v>108</v>
      </c>
      <c r="V63" s="343" t="s">
        <v>52</v>
      </c>
      <c r="W63" s="346" t="s">
        <v>53</v>
      </c>
      <c r="X63" s="347" t="s">
        <v>2733</v>
      </c>
      <c r="Y63" s="342" t="s">
        <v>108</v>
      </c>
      <c r="Z63" s="141" t="s">
        <v>52</v>
      </c>
      <c r="AA63" s="141" t="s">
        <v>3136</v>
      </c>
      <c r="AB63" s="372" t="s">
        <v>3144</v>
      </c>
      <c r="AC63" s="348" t="s">
        <v>53</v>
      </c>
      <c r="AD63" s="348" t="s">
        <v>3141</v>
      </c>
      <c r="AE63" s="348" t="s">
        <v>108</v>
      </c>
      <c r="AF63" s="348" t="s">
        <v>108</v>
      </c>
    </row>
    <row r="64" spans="1:32">
      <c r="B64" s="178"/>
    </row>
  </sheetData>
  <autoFilter ref="A3:AF63" xr:uid="{00000000-0009-0000-0000-000005000000}">
    <sortState xmlns:xlrd2="http://schemas.microsoft.com/office/spreadsheetml/2017/richdata2" ref="A4:AF63">
      <sortCondition ref="A3:A63"/>
    </sortState>
  </autoFilter>
  <mergeCells count="9">
    <mergeCell ref="AC1:AF1"/>
    <mergeCell ref="L2:P2"/>
    <mergeCell ref="R2:U2"/>
    <mergeCell ref="V2:Y2"/>
    <mergeCell ref="L1:P1"/>
    <mergeCell ref="AC2:AF2"/>
    <mergeCell ref="Q1:Y1"/>
    <mergeCell ref="Z1:AB1"/>
    <mergeCell ref="Z2:AB2"/>
  </mergeCells>
  <hyperlinks>
    <hyperlink ref="Q31" r:id="rId1" xr:uid="{158E16A9-EF1C-40B2-987F-DE51887D8510}"/>
    <hyperlink ref="Q9" r:id="rId2" xr:uid="{98F4C4B0-B055-4F80-8A10-4B8A13637E09}"/>
    <hyperlink ref="Q11" r:id="rId3" xr:uid="{5707C162-A8E9-45DF-A3DF-92CCB39904EA}"/>
    <hyperlink ref="Q37" r:id="rId4" xr:uid="{DBF5E310-EBAF-4BB2-98B6-E04580B112FD}"/>
    <hyperlink ref="Q28" r:id="rId5" xr:uid="{81FF5821-0273-4F47-87A1-0C9F40D5DEBE}"/>
    <hyperlink ref="Q7" r:id="rId6" xr:uid="{5A47A585-D531-4A94-A5A6-28B5D957A4A3}"/>
    <hyperlink ref="Q6" r:id="rId7" xr:uid="{DA3989AB-F498-4098-8F6B-B7B0FC7B477C}"/>
    <hyperlink ref="Q50" r:id="rId8" xr:uid="{F9E288EE-C6BE-40EE-90F4-4047622958A7}"/>
    <hyperlink ref="Q30" r:id="rId9" xr:uid="{3A942177-D80C-4371-89C7-37428DB15587}"/>
    <hyperlink ref="Q34" r:id="rId10" xr:uid="{F24132FB-D853-4497-AC8F-2F74DA3590D9}"/>
    <hyperlink ref="Q10" r:id="rId11" xr:uid="{F6146EAA-19FA-4E0E-9C48-D12E41DA8E39}"/>
    <hyperlink ref="Q35" r:id="rId12" xr:uid="{941A4465-8131-468E-807C-1AF248E7F8CB}"/>
    <hyperlink ref="Q47" r:id="rId13" xr:uid="{8DCCF13A-F58B-4837-9839-156C135D551E}"/>
    <hyperlink ref="Q62" r:id="rId14" xr:uid="{4D7CBE86-A342-4FD9-92E2-C368B8070BF8}"/>
    <hyperlink ref="Q16" r:id="rId15" xr:uid="{A56E47B6-CE51-4ECD-A63E-AA4FA51229AD}"/>
    <hyperlink ref="Q42" r:id="rId16" xr:uid="{6FF581F2-E4EA-48A7-9508-0764BDA9C940}"/>
    <hyperlink ref="Q17" r:id="rId17" xr:uid="{CFB93454-A01E-4A1C-A9B2-AFF0D484F408}"/>
    <hyperlink ref="Q21" r:id="rId18" xr:uid="{E7AB6D16-26E3-412A-AD1A-99FA96E70C2D}"/>
    <hyperlink ref="Q32" r:id="rId19" xr:uid="{E6E1780C-862C-4FDD-963F-ACA6B0F963BE}"/>
    <hyperlink ref="Q58" r:id="rId20" xr:uid="{2904D40A-59E5-4276-A00B-BCDDFD3D2705}"/>
    <hyperlink ref="Q43" r:id="rId21" xr:uid="{BD98CFBF-AF89-47F8-8157-7625E336DF52}"/>
    <hyperlink ref="Q56" r:id="rId22" xr:uid="{51AC2284-8EFE-4DFE-95EF-D1E94ACC79BA}"/>
    <hyperlink ref="Q41" r:id="rId23" xr:uid="{4C7ED65D-6B85-47FF-97E7-D2CE8D853C9A}"/>
    <hyperlink ref="Q45" r:id="rId24" xr:uid="{78EEC738-44BF-4684-A2FD-0C40F1BC0E4E}"/>
    <hyperlink ref="Q18" r:id="rId25" xr:uid="{21D1D1A0-7FB0-452F-AC6C-45590FA26827}"/>
    <hyperlink ref="AB43" r:id="rId26" display="http://www.byd.com/en/CompanyIntro.html" xr:uid="{E50F250D-666B-475E-A1B3-3E06908ECD43}"/>
  </hyperlinks>
  <pageMargins left="0.7" right="0.7" top="0.75" bottom="0.75" header="0.3" footer="0.3"/>
  <pageSetup orientation="portrait" horizontalDpi="360" verticalDpi="360"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BC6F-AC43-4B8E-B19B-87BB4F7CA12C}">
  <dimension ref="A1:AG62"/>
  <sheetViews>
    <sheetView zoomScale="70" zoomScaleNormal="70" zoomScaleSheetLayoutView="100" zoomScalePageLayoutView="70" workbookViewId="0">
      <pane xSplit="1" ySplit="4" topLeftCell="AC35" activePane="bottomRight" state="frozen"/>
      <selection pane="topRight" activeCell="B1" sqref="B1"/>
      <selection pane="bottomLeft" activeCell="A5" sqref="A5"/>
      <selection pane="bottomRight" activeCell="AE49" sqref="AE49"/>
    </sheetView>
  </sheetViews>
  <sheetFormatPr defaultColWidth="8.6640625" defaultRowHeight="13.8"/>
  <cols>
    <col min="1" max="1" width="25.77734375" style="31" customWidth="1"/>
    <col min="2" max="2" width="22.109375" style="31" customWidth="1"/>
    <col min="3" max="3" width="11.44140625" style="31" customWidth="1"/>
    <col min="4" max="6" width="12.44140625" style="31" customWidth="1"/>
    <col min="7" max="7" width="9.77734375" style="31" customWidth="1"/>
    <col min="8" max="8" width="20.33203125" style="31" customWidth="1"/>
    <col min="9" max="9" width="23.44140625" style="31" customWidth="1"/>
    <col min="10" max="10" width="19" style="129" bestFit="1" customWidth="1"/>
    <col min="11" max="11" width="14.33203125" style="129" customWidth="1"/>
    <col min="12" max="12" width="18.44140625" style="31" customWidth="1"/>
    <col min="13" max="13" width="21.33203125" style="179" customWidth="1"/>
    <col min="14" max="15" width="18" style="179" customWidth="1"/>
    <col min="16" max="16" width="83.44140625" style="180" customWidth="1"/>
    <col min="17" max="18" width="38.77734375" style="180" customWidth="1"/>
    <col min="19" max="19" width="29.77734375" style="181" customWidth="1"/>
    <col min="20" max="20" width="22.44140625" style="31" customWidth="1"/>
    <col min="21" max="21" width="69.77734375" style="31" customWidth="1"/>
    <col min="22" max="22" width="35.6640625" style="31" customWidth="1"/>
    <col min="23" max="23" width="23" style="31" customWidth="1"/>
    <col min="24" max="24" width="28.33203125" style="129" customWidth="1"/>
    <col min="25" max="25" width="73.44140625" style="31" customWidth="1"/>
    <col min="26" max="26" width="38.77734375" style="31" customWidth="1"/>
    <col min="27" max="27" width="22.44140625" style="31" customWidth="1"/>
    <col min="28" max="28" width="55.109375" style="180" customWidth="1"/>
    <col min="29" max="29" width="53.109375" style="31" customWidth="1"/>
    <col min="30" max="30" width="22.44140625" style="31" customWidth="1"/>
    <col min="31" max="31" width="31.6640625" style="31" customWidth="1"/>
    <col min="32" max="32" width="67.6640625" style="31" customWidth="1"/>
    <col min="33" max="33" width="15.44140625" style="31" customWidth="1"/>
    <col min="34" max="16384" width="8.6640625" style="31"/>
  </cols>
  <sheetData>
    <row r="1" spans="1:33" s="128" customFormat="1" hidden="1">
      <c r="A1" s="128">
        <v>1</v>
      </c>
      <c r="B1" s="128">
        <v>2</v>
      </c>
      <c r="C1" s="128">
        <v>3</v>
      </c>
      <c r="D1" s="128">
        <v>4</v>
      </c>
      <c r="E1" s="128">
        <v>5</v>
      </c>
      <c r="F1" s="128">
        <v>6</v>
      </c>
      <c r="G1" s="128">
        <v>7</v>
      </c>
      <c r="H1" s="128">
        <v>8</v>
      </c>
      <c r="I1" s="128">
        <v>9</v>
      </c>
      <c r="J1" s="128">
        <v>10</v>
      </c>
      <c r="K1" s="128">
        <v>11</v>
      </c>
      <c r="L1" s="128">
        <v>12</v>
      </c>
      <c r="M1" s="128">
        <v>13</v>
      </c>
      <c r="N1" s="128">
        <v>14</v>
      </c>
      <c r="O1" s="128">
        <v>15</v>
      </c>
      <c r="P1" s="128">
        <v>16</v>
      </c>
      <c r="Q1" s="128">
        <v>17</v>
      </c>
      <c r="R1" s="128">
        <v>18</v>
      </c>
      <c r="S1" s="128">
        <v>19</v>
      </c>
      <c r="T1" s="128">
        <v>20</v>
      </c>
      <c r="U1" s="128">
        <v>21</v>
      </c>
      <c r="V1" s="128">
        <v>22</v>
      </c>
      <c r="W1" s="128">
        <v>23</v>
      </c>
      <c r="X1" s="128">
        <v>24</v>
      </c>
      <c r="Y1" s="128">
        <v>25</v>
      </c>
      <c r="Z1" s="128">
        <v>26</v>
      </c>
      <c r="AA1" s="128">
        <v>27</v>
      </c>
      <c r="AB1" s="128">
        <v>28</v>
      </c>
      <c r="AC1" s="128">
        <v>29</v>
      </c>
      <c r="AD1" s="128">
        <v>30</v>
      </c>
      <c r="AE1" s="128">
        <v>31</v>
      </c>
      <c r="AF1" s="128">
        <v>32</v>
      </c>
      <c r="AG1" s="128">
        <v>33</v>
      </c>
    </row>
    <row r="2" spans="1:33" ht="23.7" customHeight="1">
      <c r="D2" s="199"/>
      <c r="E2" s="199"/>
      <c r="M2" s="450" t="s">
        <v>465</v>
      </c>
      <c r="N2" s="450"/>
      <c r="O2" s="450"/>
      <c r="P2" s="450"/>
      <c r="Q2" s="451"/>
      <c r="R2" s="452" t="s">
        <v>42</v>
      </c>
      <c r="S2" s="453"/>
      <c r="T2" s="453"/>
      <c r="U2" s="453"/>
      <c r="V2" s="453"/>
      <c r="W2" s="453"/>
      <c r="X2" s="453"/>
      <c r="Y2" s="453"/>
      <c r="Z2" s="454"/>
      <c r="AA2" s="459" t="s">
        <v>130</v>
      </c>
      <c r="AB2" s="445"/>
      <c r="AC2" s="445"/>
      <c r="AD2" s="445" t="s">
        <v>24</v>
      </c>
      <c r="AE2" s="445"/>
      <c r="AF2" s="445"/>
      <c r="AG2" s="446"/>
    </row>
    <row r="3" spans="1:33" ht="54" customHeight="1">
      <c r="A3" s="450" t="s">
        <v>55</v>
      </c>
      <c r="B3" s="450"/>
      <c r="C3" s="450"/>
      <c r="D3" s="450"/>
      <c r="E3" s="284"/>
      <c r="F3" s="284"/>
      <c r="G3" s="284"/>
      <c r="H3" s="284"/>
      <c r="I3" s="284"/>
      <c r="J3" s="284"/>
      <c r="K3" s="284"/>
      <c r="L3" s="284"/>
      <c r="M3" s="447" t="s">
        <v>274</v>
      </c>
      <c r="N3" s="447"/>
      <c r="O3" s="447"/>
      <c r="P3" s="447"/>
      <c r="Q3" s="448"/>
      <c r="R3" s="131"/>
      <c r="S3" s="460" t="s">
        <v>1849</v>
      </c>
      <c r="T3" s="461"/>
      <c r="U3" s="461"/>
      <c r="V3" s="462"/>
      <c r="W3" s="463" t="s">
        <v>1850</v>
      </c>
      <c r="X3" s="464"/>
      <c r="Y3" s="464"/>
      <c r="Z3" s="465"/>
      <c r="AA3" s="466" t="s">
        <v>387</v>
      </c>
      <c r="AB3" s="466"/>
      <c r="AC3" s="466"/>
      <c r="AD3" s="467" t="s">
        <v>466</v>
      </c>
      <c r="AE3" s="467"/>
      <c r="AF3" s="467"/>
      <c r="AG3" s="467"/>
    </row>
    <row r="4" spans="1:33" ht="80.7" customHeight="1">
      <c r="A4" s="132" t="s">
        <v>43</v>
      </c>
      <c r="B4" s="133" t="s">
        <v>415</v>
      </c>
      <c r="C4" s="134" t="s">
        <v>265</v>
      </c>
      <c r="D4" s="134" t="s">
        <v>44</v>
      </c>
      <c r="E4" s="134" t="s">
        <v>1863</v>
      </c>
      <c r="F4" s="135" t="s">
        <v>1649</v>
      </c>
      <c r="G4" s="136" t="s">
        <v>169</v>
      </c>
      <c r="H4" s="136" t="s">
        <v>2032</v>
      </c>
      <c r="I4" s="136" t="s">
        <v>195</v>
      </c>
      <c r="J4" s="136" t="s">
        <v>266</v>
      </c>
      <c r="K4" s="136" t="s">
        <v>255</v>
      </c>
      <c r="L4" s="134" t="s">
        <v>76</v>
      </c>
      <c r="M4" s="134" t="s">
        <v>276</v>
      </c>
      <c r="N4" s="134" t="s">
        <v>273</v>
      </c>
      <c r="O4" s="134" t="s">
        <v>275</v>
      </c>
      <c r="P4" s="134" t="s">
        <v>46</v>
      </c>
      <c r="Q4" s="134" t="s">
        <v>45</v>
      </c>
      <c r="R4" s="134" t="s">
        <v>382</v>
      </c>
      <c r="S4" s="134" t="s">
        <v>1851</v>
      </c>
      <c r="T4" s="134" t="s">
        <v>385</v>
      </c>
      <c r="U4" s="137" t="s">
        <v>46</v>
      </c>
      <c r="V4" s="134" t="s">
        <v>47</v>
      </c>
      <c r="W4" s="134" t="s">
        <v>1852</v>
      </c>
      <c r="X4" s="134" t="s">
        <v>386</v>
      </c>
      <c r="Y4" s="134" t="s">
        <v>48</v>
      </c>
      <c r="Z4" s="134" t="s">
        <v>49</v>
      </c>
      <c r="AA4" s="136" t="s">
        <v>131</v>
      </c>
      <c r="AB4" s="136" t="s">
        <v>132</v>
      </c>
      <c r="AC4" s="136" t="s">
        <v>133</v>
      </c>
      <c r="AD4" s="134" t="s">
        <v>277</v>
      </c>
      <c r="AE4" s="134" t="s">
        <v>1853</v>
      </c>
      <c r="AF4" s="134" t="s">
        <v>50</v>
      </c>
      <c r="AG4" s="134" t="s">
        <v>51</v>
      </c>
    </row>
    <row r="5" spans="1:33" s="150" customFormat="1">
      <c r="A5" s="151" t="s">
        <v>109</v>
      </c>
      <c r="B5" s="152" t="s">
        <v>416</v>
      </c>
      <c r="C5" s="153">
        <v>805.48924</v>
      </c>
      <c r="D5" s="154" t="s">
        <v>66</v>
      </c>
      <c r="E5" s="154" t="s">
        <v>1865</v>
      </c>
      <c r="F5" s="154" t="s">
        <v>53</v>
      </c>
      <c r="G5" s="140">
        <v>2018</v>
      </c>
      <c r="H5" s="140" t="s">
        <v>100</v>
      </c>
      <c r="I5" s="141" t="e">
        <f t="shared" ref="I5:I36" si="0">VLOOKUP(A5,FullScores,37,FALSE)</f>
        <v>#REF!</v>
      </c>
      <c r="J5" s="141" t="s">
        <v>52</v>
      </c>
      <c r="K5" s="141" t="s">
        <v>52</v>
      </c>
      <c r="L5" s="154"/>
      <c r="M5" s="142" t="s">
        <v>52</v>
      </c>
      <c r="N5" s="142" t="s">
        <v>52</v>
      </c>
      <c r="O5" s="142" t="s">
        <v>53</v>
      </c>
      <c r="P5" s="143" t="s">
        <v>1933</v>
      </c>
      <c r="Q5" s="143" t="s">
        <v>1932</v>
      </c>
      <c r="R5" s="143" t="s">
        <v>812</v>
      </c>
      <c r="S5" s="142" t="s">
        <v>383</v>
      </c>
      <c r="T5" s="154" t="s">
        <v>52</v>
      </c>
      <c r="U5" s="155" t="s">
        <v>817</v>
      </c>
      <c r="V5" s="155" t="s">
        <v>818</v>
      </c>
      <c r="W5" s="142" t="s">
        <v>52</v>
      </c>
      <c r="X5" s="140" t="s">
        <v>52</v>
      </c>
      <c r="Y5" s="148" t="s">
        <v>827</v>
      </c>
      <c r="Z5" s="148" t="s">
        <v>828</v>
      </c>
      <c r="AA5" s="148" t="s">
        <v>52</v>
      </c>
      <c r="AB5" s="148" t="s">
        <v>832</v>
      </c>
      <c r="AC5" s="148" t="s">
        <v>818</v>
      </c>
      <c r="AD5" s="154" t="s">
        <v>52</v>
      </c>
      <c r="AE5" s="154" t="s">
        <v>53</v>
      </c>
      <c r="AF5" s="154" t="s">
        <v>833</v>
      </c>
      <c r="AG5" s="154" t="s">
        <v>818</v>
      </c>
    </row>
    <row r="6" spans="1:33" s="150" customFormat="1">
      <c r="A6" s="156" t="s">
        <v>151</v>
      </c>
      <c r="B6" s="152" t="s">
        <v>418</v>
      </c>
      <c r="C6" s="157">
        <v>28.326310000000003</v>
      </c>
      <c r="D6" s="148" t="s">
        <v>66</v>
      </c>
      <c r="E6" s="148" t="s">
        <v>1866</v>
      </c>
      <c r="F6" s="148" t="s">
        <v>52</v>
      </c>
      <c r="G6" s="146">
        <v>2018</v>
      </c>
      <c r="H6" s="202" t="s">
        <v>53</v>
      </c>
      <c r="I6" s="141" t="e">
        <f t="shared" si="0"/>
        <v>#REF!</v>
      </c>
      <c r="J6" s="141" t="s">
        <v>52</v>
      </c>
      <c r="K6" s="141" t="s">
        <v>52</v>
      </c>
      <c r="L6" s="148"/>
      <c r="M6" s="142" t="s">
        <v>53</v>
      </c>
      <c r="N6" s="142" t="s">
        <v>108</v>
      </c>
      <c r="O6" s="142" t="s">
        <v>53</v>
      </c>
      <c r="P6" s="143" t="s">
        <v>535</v>
      </c>
      <c r="Q6" s="143" t="s">
        <v>108</v>
      </c>
      <c r="R6" s="158" t="s">
        <v>1070</v>
      </c>
      <c r="S6" s="142" t="s">
        <v>383</v>
      </c>
      <c r="T6" s="154" t="s">
        <v>52</v>
      </c>
      <c r="U6" s="155" t="s">
        <v>1073</v>
      </c>
      <c r="V6" s="155" t="s">
        <v>1074</v>
      </c>
      <c r="W6" s="142" t="s">
        <v>52</v>
      </c>
      <c r="X6" s="142" t="s">
        <v>52</v>
      </c>
      <c r="Y6" s="148" t="s">
        <v>1073</v>
      </c>
      <c r="Z6" s="148" t="s">
        <v>1074</v>
      </c>
      <c r="AA6" s="148" t="s">
        <v>53</v>
      </c>
      <c r="AB6" s="149" t="s">
        <v>535</v>
      </c>
      <c r="AC6" s="148" t="s">
        <v>108</v>
      </c>
      <c r="AD6" s="148" t="s">
        <v>53</v>
      </c>
      <c r="AE6" s="148" t="s">
        <v>108</v>
      </c>
      <c r="AF6" s="148" t="s">
        <v>108</v>
      </c>
      <c r="AG6" s="148" t="s">
        <v>108</v>
      </c>
    </row>
    <row r="7" spans="1:33" s="150" customFormat="1">
      <c r="A7" s="151" t="s">
        <v>152</v>
      </c>
      <c r="B7" s="143" t="s">
        <v>440</v>
      </c>
      <c r="C7" s="153">
        <v>34.241289999999999</v>
      </c>
      <c r="D7" s="154" t="s">
        <v>66</v>
      </c>
      <c r="E7" s="154" t="s">
        <v>1867</v>
      </c>
      <c r="F7" s="154" t="s">
        <v>52</v>
      </c>
      <c r="G7" s="140">
        <v>2018</v>
      </c>
      <c r="H7" s="202" t="s">
        <v>53</v>
      </c>
      <c r="I7" s="141" t="e">
        <f t="shared" si="0"/>
        <v>#REF!</v>
      </c>
      <c r="J7" s="141" t="s">
        <v>52</v>
      </c>
      <c r="K7" s="141" t="s">
        <v>52</v>
      </c>
      <c r="L7" s="154"/>
      <c r="M7" s="142" t="s">
        <v>53</v>
      </c>
      <c r="N7" s="142" t="s">
        <v>108</v>
      </c>
      <c r="O7" s="142" t="s">
        <v>53</v>
      </c>
      <c r="P7" s="145" t="s">
        <v>535</v>
      </c>
      <c r="Q7" s="145" t="s">
        <v>108</v>
      </c>
      <c r="R7" s="159" t="s">
        <v>980</v>
      </c>
      <c r="S7" s="142" t="s">
        <v>383</v>
      </c>
      <c r="T7" s="154" t="s">
        <v>52</v>
      </c>
      <c r="U7" s="160" t="s">
        <v>985</v>
      </c>
      <c r="V7" s="160" t="s">
        <v>986</v>
      </c>
      <c r="W7" s="142" t="s">
        <v>52</v>
      </c>
      <c r="X7" s="142" t="s">
        <v>52</v>
      </c>
      <c r="Y7" s="147" t="s">
        <v>995</v>
      </c>
      <c r="Z7" s="147" t="s">
        <v>986</v>
      </c>
      <c r="AA7" s="148" t="s">
        <v>53</v>
      </c>
      <c r="AB7" s="149" t="s">
        <v>535</v>
      </c>
      <c r="AC7" s="147" t="s">
        <v>986</v>
      </c>
      <c r="AD7" s="148" t="s">
        <v>53</v>
      </c>
      <c r="AE7" s="148" t="s">
        <v>108</v>
      </c>
      <c r="AF7" s="148" t="s">
        <v>108</v>
      </c>
      <c r="AG7" s="148" t="s">
        <v>108</v>
      </c>
    </row>
    <row r="8" spans="1:33" s="150" customFormat="1">
      <c r="A8" s="156" t="s">
        <v>113</v>
      </c>
      <c r="B8" s="152" t="s">
        <v>419</v>
      </c>
      <c r="C8" s="157">
        <v>851.72579000000007</v>
      </c>
      <c r="D8" s="148" t="s">
        <v>66</v>
      </c>
      <c r="E8" s="148" t="s">
        <v>1868</v>
      </c>
      <c r="F8" s="148" t="s">
        <v>53</v>
      </c>
      <c r="G8" s="146">
        <v>2016</v>
      </c>
      <c r="H8" s="140" t="s">
        <v>53</v>
      </c>
      <c r="I8" s="141" t="e">
        <f t="shared" si="0"/>
        <v>#REF!</v>
      </c>
      <c r="J8" s="141" t="s">
        <v>52</v>
      </c>
      <c r="K8" s="141" t="s">
        <v>52</v>
      </c>
      <c r="L8" s="148"/>
      <c r="M8" s="142" t="s">
        <v>53</v>
      </c>
      <c r="N8" s="142" t="s">
        <v>108</v>
      </c>
      <c r="O8" s="142" t="s">
        <v>53</v>
      </c>
      <c r="P8" s="143" t="s">
        <v>535</v>
      </c>
      <c r="Q8" s="143" t="s">
        <v>108</v>
      </c>
      <c r="R8" s="143" t="s">
        <v>901</v>
      </c>
      <c r="S8" s="142" t="s">
        <v>383</v>
      </c>
      <c r="T8" s="154" t="s">
        <v>52</v>
      </c>
      <c r="U8" s="148" t="s">
        <v>906</v>
      </c>
      <c r="V8" s="155" t="s">
        <v>907</v>
      </c>
      <c r="W8" s="142" t="s">
        <v>52</v>
      </c>
      <c r="X8" s="142" t="s">
        <v>52</v>
      </c>
      <c r="Y8" s="148" t="s">
        <v>906</v>
      </c>
      <c r="Z8" s="155" t="s">
        <v>907</v>
      </c>
      <c r="AA8" s="148" t="s">
        <v>53</v>
      </c>
      <c r="AB8" s="149" t="s">
        <v>535</v>
      </c>
      <c r="AC8" s="148" t="s">
        <v>108</v>
      </c>
      <c r="AD8" s="148" t="s">
        <v>53</v>
      </c>
      <c r="AE8" s="148" t="s">
        <v>108</v>
      </c>
      <c r="AF8" s="148" t="s">
        <v>108</v>
      </c>
      <c r="AG8" s="148" t="s">
        <v>108</v>
      </c>
    </row>
    <row r="9" spans="1:33" s="150" customFormat="1">
      <c r="A9" s="151" t="s">
        <v>153</v>
      </c>
      <c r="B9" s="152" t="s">
        <v>425</v>
      </c>
      <c r="C9" s="153">
        <v>56.408190000000005</v>
      </c>
      <c r="D9" s="154" t="s">
        <v>66</v>
      </c>
      <c r="E9" s="154" t="s">
        <v>1869</v>
      </c>
      <c r="F9" s="154" t="s">
        <v>52</v>
      </c>
      <c r="G9" s="140">
        <v>2018</v>
      </c>
      <c r="H9" s="202" t="s">
        <v>53</v>
      </c>
      <c r="I9" s="141" t="e">
        <f t="shared" si="0"/>
        <v>#REF!</v>
      </c>
      <c r="J9" s="141" t="s">
        <v>52</v>
      </c>
      <c r="K9" s="141" t="s">
        <v>52</v>
      </c>
      <c r="L9" s="154"/>
      <c r="M9" s="142" t="s">
        <v>53</v>
      </c>
      <c r="N9" s="142" t="s">
        <v>108</v>
      </c>
      <c r="O9" s="142" t="s">
        <v>53</v>
      </c>
      <c r="P9" s="143" t="s">
        <v>552</v>
      </c>
      <c r="Q9" s="143" t="s">
        <v>108</v>
      </c>
      <c r="R9" s="161" t="s">
        <v>663</v>
      </c>
      <c r="S9" s="142" t="s">
        <v>52</v>
      </c>
      <c r="T9" s="152" t="s">
        <v>53</v>
      </c>
      <c r="U9" s="274" t="s">
        <v>2730</v>
      </c>
      <c r="V9" s="143" t="s">
        <v>23</v>
      </c>
      <c r="W9" s="142" t="s">
        <v>52</v>
      </c>
      <c r="X9" s="142" t="s">
        <v>52</v>
      </c>
      <c r="Y9" s="152" t="s">
        <v>664</v>
      </c>
      <c r="Z9" s="148" t="s">
        <v>665</v>
      </c>
      <c r="AA9" s="148" t="s">
        <v>53</v>
      </c>
      <c r="AB9" s="149" t="s">
        <v>535</v>
      </c>
      <c r="AC9" s="148" t="s">
        <v>666</v>
      </c>
      <c r="AD9" s="148" t="s">
        <v>53</v>
      </c>
      <c r="AE9" s="148" t="s">
        <v>108</v>
      </c>
      <c r="AF9" s="148" t="s">
        <v>108</v>
      </c>
      <c r="AG9" s="148" t="s">
        <v>108</v>
      </c>
    </row>
    <row r="10" spans="1:33" s="150" customFormat="1">
      <c r="A10" s="156" t="s">
        <v>140</v>
      </c>
      <c r="B10" s="152" t="s">
        <v>417</v>
      </c>
      <c r="C10" s="157">
        <v>87.269869999999997</v>
      </c>
      <c r="D10" s="148" t="s">
        <v>114</v>
      </c>
      <c r="E10" s="148" t="s">
        <v>1871</v>
      </c>
      <c r="F10" s="148" t="s">
        <v>52</v>
      </c>
      <c r="G10" s="146">
        <v>2016</v>
      </c>
      <c r="H10" s="202" t="s">
        <v>53</v>
      </c>
      <c r="I10" s="141" t="e">
        <f t="shared" si="0"/>
        <v>#REF!</v>
      </c>
      <c r="J10" s="141" t="s">
        <v>52</v>
      </c>
      <c r="K10" s="141" t="s">
        <v>52</v>
      </c>
      <c r="L10" s="147"/>
      <c r="M10" s="142" t="s">
        <v>53</v>
      </c>
      <c r="N10" s="142" t="s">
        <v>108</v>
      </c>
      <c r="O10" s="142" t="s">
        <v>53</v>
      </c>
      <c r="P10" s="145" t="s">
        <v>535</v>
      </c>
      <c r="Q10" s="145" t="s">
        <v>108</v>
      </c>
      <c r="R10" s="159" t="s">
        <v>668</v>
      </c>
      <c r="S10" s="142" t="s">
        <v>383</v>
      </c>
      <c r="T10" s="170" t="s">
        <v>52</v>
      </c>
      <c r="U10" s="160" t="s">
        <v>1856</v>
      </c>
      <c r="V10" s="165" t="s">
        <v>669</v>
      </c>
      <c r="W10" s="142" t="s">
        <v>52</v>
      </c>
      <c r="X10" s="142" t="s">
        <v>52</v>
      </c>
      <c r="Y10" s="198" t="s">
        <v>1832</v>
      </c>
      <c r="Z10" s="147" t="s">
        <v>670</v>
      </c>
      <c r="AA10" s="148" t="s">
        <v>53</v>
      </c>
      <c r="AB10" s="138" t="s">
        <v>535</v>
      </c>
      <c r="AC10" s="147" t="s">
        <v>667</v>
      </c>
      <c r="AD10" s="147" t="s">
        <v>53</v>
      </c>
      <c r="AE10" s="147" t="s">
        <v>108</v>
      </c>
      <c r="AF10" s="147" t="s">
        <v>108</v>
      </c>
      <c r="AG10" s="147" t="s">
        <v>108</v>
      </c>
    </row>
    <row r="11" spans="1:33" s="150" customFormat="1">
      <c r="A11" s="162" t="s">
        <v>172</v>
      </c>
      <c r="B11" s="152" t="s">
        <v>427</v>
      </c>
      <c r="C11" s="163">
        <v>21.35737</v>
      </c>
      <c r="D11" s="139" t="s">
        <v>66</v>
      </c>
      <c r="E11" s="139" t="s">
        <v>1872</v>
      </c>
      <c r="F11" s="139" t="s">
        <v>53</v>
      </c>
      <c r="G11" s="140">
        <v>2020</v>
      </c>
      <c r="H11" s="140" t="s">
        <v>52</v>
      </c>
      <c r="I11" s="141" t="e">
        <f t="shared" si="0"/>
        <v>#REF!</v>
      </c>
      <c r="J11" s="142" t="s">
        <v>52</v>
      </c>
      <c r="K11" s="141" t="s">
        <v>52</v>
      </c>
      <c r="L11" s="139"/>
      <c r="M11" s="142" t="s">
        <v>53</v>
      </c>
      <c r="N11" s="142" t="s">
        <v>108</v>
      </c>
      <c r="O11" s="142" t="s">
        <v>53</v>
      </c>
      <c r="P11" s="143" t="s">
        <v>535</v>
      </c>
      <c r="Q11" s="143" t="s">
        <v>108</v>
      </c>
      <c r="R11" s="143" t="s">
        <v>784</v>
      </c>
      <c r="S11" s="166" t="s">
        <v>53</v>
      </c>
      <c r="T11" s="145" t="s">
        <v>108</v>
      </c>
      <c r="U11" s="145" t="s">
        <v>108</v>
      </c>
      <c r="V11" s="145" t="s">
        <v>108</v>
      </c>
      <c r="W11" s="144" t="s">
        <v>383</v>
      </c>
      <c r="X11" s="142" t="s">
        <v>52</v>
      </c>
      <c r="Y11" s="148" t="s">
        <v>785</v>
      </c>
      <c r="Z11" s="148" t="s">
        <v>786</v>
      </c>
      <c r="AA11" s="148" t="s">
        <v>53</v>
      </c>
      <c r="AB11" s="149" t="s">
        <v>535</v>
      </c>
      <c r="AC11" s="143" t="s">
        <v>108</v>
      </c>
      <c r="AD11" s="143" t="s">
        <v>52</v>
      </c>
      <c r="AE11" s="148" t="s">
        <v>53</v>
      </c>
      <c r="AF11" s="148" t="s">
        <v>787</v>
      </c>
      <c r="AG11" s="148" t="s">
        <v>788</v>
      </c>
    </row>
    <row r="12" spans="1:33" s="150" customFormat="1">
      <c r="A12" s="151" t="s">
        <v>115</v>
      </c>
      <c r="B12" s="143" t="s">
        <v>420</v>
      </c>
      <c r="C12" s="153">
        <v>33.373539999999998</v>
      </c>
      <c r="D12" s="154" t="s">
        <v>67</v>
      </c>
      <c r="E12" s="154" t="s">
        <v>1873</v>
      </c>
      <c r="F12" s="154" t="s">
        <v>52</v>
      </c>
      <c r="G12" s="140">
        <v>2016</v>
      </c>
      <c r="H12" s="144" t="s">
        <v>53</v>
      </c>
      <c r="I12" s="141" t="e">
        <f t="shared" si="0"/>
        <v>#REF!</v>
      </c>
      <c r="J12" s="141" t="s">
        <v>53</v>
      </c>
      <c r="K12" s="141" t="s">
        <v>52</v>
      </c>
      <c r="L12" s="154"/>
      <c r="M12" s="142" t="s">
        <v>53</v>
      </c>
      <c r="N12" s="142" t="s">
        <v>108</v>
      </c>
      <c r="O12" s="142" t="s">
        <v>53</v>
      </c>
      <c r="P12" s="143" t="s">
        <v>535</v>
      </c>
      <c r="Q12" s="143" t="s">
        <v>108</v>
      </c>
      <c r="R12" s="139" t="s">
        <v>108</v>
      </c>
      <c r="S12" s="142" t="s">
        <v>52</v>
      </c>
      <c r="T12" s="154" t="s">
        <v>53</v>
      </c>
      <c r="U12" s="274" t="s">
        <v>2730</v>
      </c>
      <c r="V12" s="167" t="s">
        <v>108</v>
      </c>
      <c r="W12" s="142" t="s">
        <v>52</v>
      </c>
      <c r="X12" s="140" t="s">
        <v>53</v>
      </c>
      <c r="Y12" s="274" t="s">
        <v>2733</v>
      </c>
      <c r="Z12" s="148" t="s">
        <v>108</v>
      </c>
      <c r="AA12" s="148" t="s">
        <v>53</v>
      </c>
      <c r="AB12" s="149" t="s">
        <v>535</v>
      </c>
      <c r="AC12" s="148" t="s">
        <v>108</v>
      </c>
      <c r="AD12" s="148" t="s">
        <v>53</v>
      </c>
      <c r="AE12" s="148" t="s">
        <v>108</v>
      </c>
      <c r="AF12" s="148" t="s">
        <v>108</v>
      </c>
      <c r="AG12" s="148" t="s">
        <v>108</v>
      </c>
    </row>
    <row r="13" spans="1:33" s="150" customFormat="1">
      <c r="A13" s="156" t="s">
        <v>116</v>
      </c>
      <c r="B13" s="152" t="s">
        <v>421</v>
      </c>
      <c r="C13" s="157">
        <v>101.53417</v>
      </c>
      <c r="D13" s="148" t="s">
        <v>66</v>
      </c>
      <c r="E13" s="148" t="s">
        <v>1874</v>
      </c>
      <c r="F13" s="148" t="s">
        <v>53</v>
      </c>
      <c r="G13" s="146">
        <v>2016</v>
      </c>
      <c r="H13" s="144" t="s">
        <v>53</v>
      </c>
      <c r="I13" s="141" t="e">
        <f t="shared" si="0"/>
        <v>#REF!</v>
      </c>
      <c r="J13" s="141" t="s">
        <v>53</v>
      </c>
      <c r="K13" s="141" t="s">
        <v>52</v>
      </c>
      <c r="L13" s="148"/>
      <c r="M13" s="142" t="s">
        <v>53</v>
      </c>
      <c r="N13" s="142" t="s">
        <v>108</v>
      </c>
      <c r="O13" s="142" t="s">
        <v>53</v>
      </c>
      <c r="P13" s="143" t="s">
        <v>535</v>
      </c>
      <c r="Q13" s="145" t="s">
        <v>108</v>
      </c>
      <c r="R13" s="145" t="s">
        <v>588</v>
      </c>
      <c r="S13" s="142" t="s">
        <v>52</v>
      </c>
      <c r="T13" s="148" t="s">
        <v>52</v>
      </c>
      <c r="U13" s="168" t="s">
        <v>1839</v>
      </c>
      <c r="V13" s="168" t="s">
        <v>592</v>
      </c>
      <c r="W13" s="142" t="s">
        <v>52</v>
      </c>
      <c r="X13" s="140" t="s">
        <v>52</v>
      </c>
      <c r="Y13" s="147" t="s">
        <v>599</v>
      </c>
      <c r="Z13" s="147" t="s">
        <v>592</v>
      </c>
      <c r="AA13" s="148" t="s">
        <v>53</v>
      </c>
      <c r="AB13" s="149" t="s">
        <v>535</v>
      </c>
      <c r="AC13" s="147" t="s">
        <v>108</v>
      </c>
      <c r="AD13" s="148" t="s">
        <v>53</v>
      </c>
      <c r="AE13" s="148" t="s">
        <v>108</v>
      </c>
      <c r="AF13" s="148" t="s">
        <v>108</v>
      </c>
      <c r="AG13" s="148" t="s">
        <v>108</v>
      </c>
    </row>
    <row r="14" spans="1:33" s="181" customFormat="1">
      <c r="A14" s="151" t="s">
        <v>117</v>
      </c>
      <c r="B14" s="152" t="s">
        <v>422</v>
      </c>
      <c r="C14" s="153">
        <v>42.976910000000004</v>
      </c>
      <c r="D14" s="154" t="s">
        <v>68</v>
      </c>
      <c r="E14" s="154" t="s">
        <v>1875</v>
      </c>
      <c r="F14" s="154" t="s">
        <v>52</v>
      </c>
      <c r="G14" s="140">
        <v>2016</v>
      </c>
      <c r="H14" s="140" t="s">
        <v>100</v>
      </c>
      <c r="I14" s="141" t="e">
        <f t="shared" si="0"/>
        <v>#REF!</v>
      </c>
      <c r="J14" s="141" t="s">
        <v>53</v>
      </c>
      <c r="K14" s="141" t="s">
        <v>52</v>
      </c>
      <c r="L14" s="154"/>
      <c r="M14" s="142" t="s">
        <v>53</v>
      </c>
      <c r="N14" s="142" t="s">
        <v>108</v>
      </c>
      <c r="O14" s="142" t="s">
        <v>53</v>
      </c>
      <c r="P14" s="143" t="s">
        <v>535</v>
      </c>
      <c r="Q14" s="143" t="s">
        <v>108</v>
      </c>
      <c r="R14" s="143" t="s">
        <v>589</v>
      </c>
      <c r="S14" s="142" t="s">
        <v>383</v>
      </c>
      <c r="T14" s="154" t="s">
        <v>384</v>
      </c>
      <c r="U14" s="155" t="s">
        <v>593</v>
      </c>
      <c r="V14" s="155" t="s">
        <v>594</v>
      </c>
      <c r="W14" s="142" t="s">
        <v>53</v>
      </c>
      <c r="X14" s="146" t="s">
        <v>108</v>
      </c>
      <c r="Y14" s="147" t="s">
        <v>108</v>
      </c>
      <c r="Z14" s="147" t="s">
        <v>108</v>
      </c>
      <c r="AA14" s="148" t="s">
        <v>53</v>
      </c>
      <c r="AB14" s="149" t="s">
        <v>535</v>
      </c>
      <c r="AC14" s="148" t="s">
        <v>108</v>
      </c>
      <c r="AD14" s="148" t="s">
        <v>53</v>
      </c>
      <c r="AE14" s="148" t="s">
        <v>108</v>
      </c>
      <c r="AF14" s="148" t="s">
        <v>108</v>
      </c>
      <c r="AG14" s="148" t="s">
        <v>108</v>
      </c>
    </row>
    <row r="15" spans="1:33" s="150" customFormat="1">
      <c r="A15" s="156" t="s">
        <v>141</v>
      </c>
      <c r="B15" s="152" t="s">
        <v>423</v>
      </c>
      <c r="C15" s="157">
        <v>205.35805999999999</v>
      </c>
      <c r="D15" s="148" t="s">
        <v>66</v>
      </c>
      <c r="E15" s="148" t="s">
        <v>1876</v>
      </c>
      <c r="F15" s="148" t="s">
        <v>53</v>
      </c>
      <c r="G15" s="146">
        <v>2016</v>
      </c>
      <c r="H15" s="140" t="s">
        <v>52</v>
      </c>
      <c r="I15" s="141" t="e">
        <f t="shared" si="0"/>
        <v>#REF!</v>
      </c>
      <c r="J15" s="141" t="s">
        <v>52</v>
      </c>
      <c r="K15" s="141" t="s">
        <v>52</v>
      </c>
      <c r="L15" s="148"/>
      <c r="M15" s="142" t="s">
        <v>52</v>
      </c>
      <c r="N15" s="142" t="s">
        <v>52</v>
      </c>
      <c r="O15" s="142" t="s">
        <v>53</v>
      </c>
      <c r="P15" s="143" t="s">
        <v>2033</v>
      </c>
      <c r="Q15" s="143" t="s">
        <v>2034</v>
      </c>
      <c r="R15" s="159" t="s">
        <v>530</v>
      </c>
      <c r="S15" s="142" t="s">
        <v>383</v>
      </c>
      <c r="T15" s="169" t="s">
        <v>52</v>
      </c>
      <c r="U15" s="160" t="s">
        <v>531</v>
      </c>
      <c r="V15" s="160" t="s">
        <v>532</v>
      </c>
      <c r="W15" s="142" t="s">
        <v>52</v>
      </c>
      <c r="X15" s="146" t="s">
        <v>52</v>
      </c>
      <c r="Y15" s="147" t="s">
        <v>533</v>
      </c>
      <c r="Z15" s="147" t="s">
        <v>532</v>
      </c>
      <c r="AA15" s="148" t="s">
        <v>53</v>
      </c>
      <c r="AB15" s="147" t="s">
        <v>1559</v>
      </c>
      <c r="AC15" s="147" t="s">
        <v>534</v>
      </c>
      <c r="AD15" s="147" t="s">
        <v>53</v>
      </c>
      <c r="AE15" s="147" t="s">
        <v>108</v>
      </c>
      <c r="AF15" s="147" t="s">
        <v>108</v>
      </c>
      <c r="AG15" s="147" t="s">
        <v>108</v>
      </c>
    </row>
    <row r="16" spans="1:33" s="150" customFormat="1">
      <c r="A16" s="151" t="s">
        <v>154</v>
      </c>
      <c r="B16" s="152" t="s">
        <v>424</v>
      </c>
      <c r="C16" s="153">
        <v>26.786759999999997</v>
      </c>
      <c r="D16" s="154" t="s">
        <v>66</v>
      </c>
      <c r="E16" s="154" t="s">
        <v>1877</v>
      </c>
      <c r="F16" s="154" t="s">
        <v>52</v>
      </c>
      <c r="G16" s="140">
        <v>2018</v>
      </c>
      <c r="H16" s="140" t="s">
        <v>52</v>
      </c>
      <c r="I16" s="141" t="e">
        <f t="shared" si="0"/>
        <v>#REF!</v>
      </c>
      <c r="J16" s="141" t="s">
        <v>53</v>
      </c>
      <c r="K16" s="141" t="s">
        <v>52</v>
      </c>
      <c r="L16" s="154"/>
      <c r="M16" s="142" t="s">
        <v>52</v>
      </c>
      <c r="N16" s="142" t="s">
        <v>52</v>
      </c>
      <c r="O16" s="142" t="s">
        <v>53</v>
      </c>
      <c r="P16" s="273" t="s">
        <v>2721</v>
      </c>
      <c r="Q16" s="143" t="s">
        <v>2035</v>
      </c>
      <c r="R16" s="161" t="s">
        <v>981</v>
      </c>
      <c r="S16" s="142" t="s">
        <v>383</v>
      </c>
      <c r="T16" s="154" t="s">
        <v>52</v>
      </c>
      <c r="U16" s="155" t="s">
        <v>987</v>
      </c>
      <c r="V16" s="155" t="s">
        <v>988</v>
      </c>
      <c r="W16" s="142" t="s">
        <v>52</v>
      </c>
      <c r="X16" s="142" t="s">
        <v>52</v>
      </c>
      <c r="Y16" s="148" t="s">
        <v>996</v>
      </c>
      <c r="Z16" s="148" t="s">
        <v>988</v>
      </c>
      <c r="AA16" s="148" t="s">
        <v>52</v>
      </c>
      <c r="AB16" s="148" t="s">
        <v>1001</v>
      </c>
      <c r="AC16" s="148" t="s">
        <v>1002</v>
      </c>
      <c r="AD16" s="148" t="s">
        <v>53</v>
      </c>
      <c r="AE16" s="148" t="s">
        <v>108</v>
      </c>
      <c r="AF16" s="148" t="s">
        <v>108</v>
      </c>
      <c r="AG16" s="148" t="s">
        <v>108</v>
      </c>
    </row>
    <row r="17" spans="1:33" s="150" customFormat="1">
      <c r="A17" s="162" t="s">
        <v>173</v>
      </c>
      <c r="B17" s="152" t="s">
        <v>426</v>
      </c>
      <c r="C17" s="163">
        <v>38.99</v>
      </c>
      <c r="D17" s="139" t="s">
        <v>66</v>
      </c>
      <c r="E17" s="139" t="s">
        <v>1878</v>
      </c>
      <c r="F17" s="139" t="s">
        <v>52</v>
      </c>
      <c r="G17" s="140">
        <v>2020</v>
      </c>
      <c r="H17" s="203" t="s">
        <v>52</v>
      </c>
      <c r="I17" s="141" t="e">
        <f t="shared" si="0"/>
        <v>#REF!</v>
      </c>
      <c r="J17" s="142" t="s">
        <v>52</v>
      </c>
      <c r="K17" s="141" t="s">
        <v>52</v>
      </c>
      <c r="L17" s="139"/>
      <c r="M17" s="142" t="s">
        <v>52</v>
      </c>
      <c r="N17" s="142" t="s">
        <v>52</v>
      </c>
      <c r="O17" s="142" t="s">
        <v>52</v>
      </c>
      <c r="P17" s="143" t="s">
        <v>1854</v>
      </c>
      <c r="Q17" s="143" t="s">
        <v>1351</v>
      </c>
      <c r="R17" s="161" t="s">
        <v>1352</v>
      </c>
      <c r="S17" s="166" t="s">
        <v>383</v>
      </c>
      <c r="T17" s="139" t="s">
        <v>52</v>
      </c>
      <c r="U17" s="143" t="s">
        <v>1357</v>
      </c>
      <c r="V17" s="143" t="s">
        <v>1358</v>
      </c>
      <c r="W17" s="144" t="s">
        <v>383</v>
      </c>
      <c r="X17" s="142" t="s">
        <v>52</v>
      </c>
      <c r="Y17" s="148" t="s">
        <v>1366</v>
      </c>
      <c r="Z17" s="148" t="s">
        <v>1358</v>
      </c>
      <c r="AA17" s="148" t="s">
        <v>53</v>
      </c>
      <c r="AB17" s="149" t="s">
        <v>535</v>
      </c>
      <c r="AC17" s="143" t="s">
        <v>108</v>
      </c>
      <c r="AD17" s="148" t="s">
        <v>53</v>
      </c>
      <c r="AE17" s="148" t="s">
        <v>108</v>
      </c>
      <c r="AF17" s="148" t="s">
        <v>108</v>
      </c>
      <c r="AG17" s="148" t="s">
        <v>108</v>
      </c>
    </row>
    <row r="18" spans="1:33" s="150" customFormat="1">
      <c r="A18" s="162" t="s">
        <v>175</v>
      </c>
      <c r="B18" s="143" t="s">
        <v>464</v>
      </c>
      <c r="C18" s="163">
        <v>58.566609999999997</v>
      </c>
      <c r="D18" s="139" t="s">
        <v>67</v>
      </c>
      <c r="E18" s="139" t="s">
        <v>1880</v>
      </c>
      <c r="F18" s="139" t="s">
        <v>52</v>
      </c>
      <c r="G18" s="140">
        <v>2020</v>
      </c>
      <c r="H18" s="144" t="s">
        <v>53</v>
      </c>
      <c r="I18" s="141" t="e">
        <f t="shared" si="0"/>
        <v>#N/A</v>
      </c>
      <c r="J18" s="142" t="s">
        <v>53</v>
      </c>
      <c r="K18" s="141" t="s">
        <v>52</v>
      </c>
      <c r="L18" s="139"/>
      <c r="M18" s="142" t="s">
        <v>53</v>
      </c>
      <c r="N18" s="142" t="s">
        <v>108</v>
      </c>
      <c r="O18" s="142" t="s">
        <v>53</v>
      </c>
      <c r="P18" s="152" t="s">
        <v>535</v>
      </c>
      <c r="Q18" s="143" t="s">
        <v>108</v>
      </c>
      <c r="R18" s="149" t="s">
        <v>108</v>
      </c>
      <c r="S18" s="166" t="s">
        <v>52</v>
      </c>
      <c r="T18" s="139" t="s">
        <v>53</v>
      </c>
      <c r="U18" s="274" t="s">
        <v>2730</v>
      </c>
      <c r="V18" s="167" t="s">
        <v>108</v>
      </c>
      <c r="W18" s="144" t="s">
        <v>52</v>
      </c>
      <c r="X18" s="142" t="s">
        <v>53</v>
      </c>
      <c r="Y18" s="274" t="s">
        <v>2733</v>
      </c>
      <c r="Z18" s="148" t="s">
        <v>108</v>
      </c>
      <c r="AA18" s="148" t="s">
        <v>53</v>
      </c>
      <c r="AB18" s="149" t="s">
        <v>535</v>
      </c>
      <c r="AC18" s="139" t="s">
        <v>108</v>
      </c>
      <c r="AD18" s="148" t="s">
        <v>53</v>
      </c>
      <c r="AE18" s="148" t="s">
        <v>108</v>
      </c>
      <c r="AF18" s="148" t="s">
        <v>108</v>
      </c>
      <c r="AG18" s="148" t="s">
        <v>108</v>
      </c>
    </row>
    <row r="19" spans="1:33" s="150" customFormat="1">
      <c r="A19" s="156" t="s">
        <v>155</v>
      </c>
      <c r="B19" s="143" t="s">
        <v>441</v>
      </c>
      <c r="C19" s="157">
        <v>26.139720000000001</v>
      </c>
      <c r="D19" s="148" t="s">
        <v>66</v>
      </c>
      <c r="E19" s="148" t="s">
        <v>1881</v>
      </c>
      <c r="F19" s="138" t="s">
        <v>53</v>
      </c>
      <c r="G19" s="146">
        <v>2018</v>
      </c>
      <c r="H19" s="140" t="s">
        <v>52</v>
      </c>
      <c r="I19" s="141" t="e">
        <f t="shared" si="0"/>
        <v>#REF!</v>
      </c>
      <c r="J19" s="141" t="s">
        <v>52</v>
      </c>
      <c r="K19" s="141" t="s">
        <v>52</v>
      </c>
      <c r="L19" s="148"/>
      <c r="M19" s="142" t="s">
        <v>53</v>
      </c>
      <c r="N19" s="142" t="s">
        <v>108</v>
      </c>
      <c r="O19" s="142" t="s">
        <v>53</v>
      </c>
      <c r="P19" s="152" t="s">
        <v>535</v>
      </c>
      <c r="Q19" s="143" t="s">
        <v>1827</v>
      </c>
      <c r="R19" s="161" t="s">
        <v>982</v>
      </c>
      <c r="S19" s="142" t="s">
        <v>383</v>
      </c>
      <c r="T19" s="170" t="s">
        <v>52</v>
      </c>
      <c r="U19" s="155" t="s">
        <v>989</v>
      </c>
      <c r="V19" s="155" t="s">
        <v>990</v>
      </c>
      <c r="W19" s="142" t="s">
        <v>52</v>
      </c>
      <c r="X19" s="146" t="s">
        <v>52</v>
      </c>
      <c r="Y19" s="148" t="s">
        <v>997</v>
      </c>
      <c r="Z19" s="148" t="s">
        <v>998</v>
      </c>
      <c r="AA19" s="148" t="s">
        <v>52</v>
      </c>
      <c r="AB19" s="148" t="s">
        <v>1003</v>
      </c>
      <c r="AC19" s="148" t="s">
        <v>1004</v>
      </c>
      <c r="AD19" s="148" t="s">
        <v>53</v>
      </c>
      <c r="AE19" s="148" t="s">
        <v>108</v>
      </c>
      <c r="AF19" s="148" t="s">
        <v>108</v>
      </c>
      <c r="AG19" s="148" t="s">
        <v>108</v>
      </c>
    </row>
    <row r="20" spans="1:33" s="150" customFormat="1">
      <c r="A20" s="162" t="s">
        <v>176</v>
      </c>
      <c r="B20" s="152" t="s">
        <v>428</v>
      </c>
      <c r="C20" s="163">
        <v>21.49945</v>
      </c>
      <c r="D20" s="139" t="s">
        <v>69</v>
      </c>
      <c r="E20" s="139" t="s">
        <v>1882</v>
      </c>
      <c r="F20" s="139" t="s">
        <v>52</v>
      </c>
      <c r="G20" s="140">
        <v>2020</v>
      </c>
      <c r="H20" s="144" t="s">
        <v>53</v>
      </c>
      <c r="I20" s="141" t="e">
        <f t="shared" si="0"/>
        <v>#REF!</v>
      </c>
      <c r="J20" s="142" t="s">
        <v>53</v>
      </c>
      <c r="K20" s="141" t="s">
        <v>52</v>
      </c>
      <c r="L20" s="139"/>
      <c r="M20" s="142" t="s">
        <v>53</v>
      </c>
      <c r="N20" s="142" t="s">
        <v>108</v>
      </c>
      <c r="O20" s="142" t="s">
        <v>53</v>
      </c>
      <c r="P20" s="152" t="s">
        <v>535</v>
      </c>
      <c r="Q20" s="143" t="s">
        <v>108</v>
      </c>
      <c r="R20" s="139" t="s">
        <v>1353</v>
      </c>
      <c r="S20" s="166" t="s">
        <v>383</v>
      </c>
      <c r="T20" s="139" t="s">
        <v>384</v>
      </c>
      <c r="U20" s="139" t="s">
        <v>1359</v>
      </c>
      <c r="V20" s="139" t="s">
        <v>1360</v>
      </c>
      <c r="W20" s="144" t="s">
        <v>53</v>
      </c>
      <c r="X20" s="146" t="s">
        <v>108</v>
      </c>
      <c r="Y20" s="147" t="s">
        <v>108</v>
      </c>
      <c r="Z20" s="147" t="s">
        <v>108</v>
      </c>
      <c r="AA20" s="148" t="s">
        <v>53</v>
      </c>
      <c r="AB20" s="149" t="s">
        <v>535</v>
      </c>
      <c r="AC20" s="139" t="s">
        <v>108</v>
      </c>
      <c r="AD20" s="148" t="s">
        <v>53</v>
      </c>
      <c r="AE20" s="148" t="s">
        <v>108</v>
      </c>
      <c r="AF20" s="148" t="s">
        <v>108</v>
      </c>
      <c r="AG20" s="148" t="s">
        <v>108</v>
      </c>
    </row>
    <row r="21" spans="1:33" s="150" customFormat="1">
      <c r="A21" s="151" t="s">
        <v>142</v>
      </c>
      <c r="B21" s="152" t="s">
        <v>429</v>
      </c>
      <c r="C21" s="153">
        <v>38.280680000000004</v>
      </c>
      <c r="D21" s="154" t="s">
        <v>68</v>
      </c>
      <c r="E21" s="154" t="s">
        <v>1883</v>
      </c>
      <c r="F21" s="154" t="s">
        <v>52</v>
      </c>
      <c r="G21" s="140">
        <v>2016</v>
      </c>
      <c r="H21" s="140" t="s">
        <v>52</v>
      </c>
      <c r="I21" s="141" t="e">
        <f t="shared" si="0"/>
        <v>#REF!</v>
      </c>
      <c r="J21" s="141" t="s">
        <v>53</v>
      </c>
      <c r="K21" s="141" t="s">
        <v>52</v>
      </c>
      <c r="L21" s="154"/>
      <c r="M21" s="142" t="s">
        <v>53</v>
      </c>
      <c r="N21" s="142" t="s">
        <v>108</v>
      </c>
      <c r="O21" s="142" t="s">
        <v>53</v>
      </c>
      <c r="P21" s="152" t="s">
        <v>535</v>
      </c>
      <c r="Q21" s="143" t="s">
        <v>108</v>
      </c>
      <c r="R21" s="139" t="s">
        <v>1253</v>
      </c>
      <c r="S21" s="142" t="s">
        <v>383</v>
      </c>
      <c r="T21" s="154" t="s">
        <v>384</v>
      </c>
      <c r="U21" s="155" t="s">
        <v>1257</v>
      </c>
      <c r="V21" s="155" t="s">
        <v>1258</v>
      </c>
      <c r="W21" s="142" t="s">
        <v>53</v>
      </c>
      <c r="X21" s="146" t="s">
        <v>108</v>
      </c>
      <c r="Y21" s="147" t="s">
        <v>108</v>
      </c>
      <c r="Z21" s="147" t="s">
        <v>108</v>
      </c>
      <c r="AA21" s="148" t="s">
        <v>53</v>
      </c>
      <c r="AB21" s="149" t="s">
        <v>535</v>
      </c>
      <c r="AC21" s="148" t="s">
        <v>108</v>
      </c>
      <c r="AD21" s="148" t="s">
        <v>53</v>
      </c>
      <c r="AE21" s="148" t="s">
        <v>108</v>
      </c>
      <c r="AF21" s="148" t="s">
        <v>108</v>
      </c>
      <c r="AG21" s="148" t="s">
        <v>108</v>
      </c>
    </row>
    <row r="22" spans="1:33" s="150" customFormat="1">
      <c r="A22" s="151" t="s">
        <v>143</v>
      </c>
      <c r="B22" s="152" t="s">
        <v>433</v>
      </c>
      <c r="C22" s="153">
        <v>54.772129999999997</v>
      </c>
      <c r="D22" s="154" t="s">
        <v>70</v>
      </c>
      <c r="E22" s="154" t="s">
        <v>1884</v>
      </c>
      <c r="F22" s="148" t="s">
        <v>52</v>
      </c>
      <c r="G22" s="140">
        <v>2016</v>
      </c>
      <c r="H22" s="140" t="s">
        <v>52</v>
      </c>
      <c r="I22" s="141" t="e">
        <f t="shared" si="0"/>
        <v>#REF!</v>
      </c>
      <c r="J22" s="141" t="s">
        <v>52</v>
      </c>
      <c r="K22" s="141" t="s">
        <v>52</v>
      </c>
      <c r="L22" s="154"/>
      <c r="M22" s="142" t="s">
        <v>53</v>
      </c>
      <c r="N22" s="142" t="s">
        <v>108</v>
      </c>
      <c r="O22" s="142" t="s">
        <v>53</v>
      </c>
      <c r="P22" s="152" t="s">
        <v>535</v>
      </c>
      <c r="Q22" s="143" t="s">
        <v>108</v>
      </c>
      <c r="R22" s="139" t="s">
        <v>108</v>
      </c>
      <c r="S22" s="142" t="s">
        <v>52</v>
      </c>
      <c r="T22" s="154" t="s">
        <v>53</v>
      </c>
      <c r="U22" s="274" t="s">
        <v>2730</v>
      </c>
      <c r="V22" s="167" t="s">
        <v>108</v>
      </c>
      <c r="W22" s="142" t="s">
        <v>52</v>
      </c>
      <c r="X22" s="140" t="s">
        <v>53</v>
      </c>
      <c r="Y22" s="274" t="s">
        <v>2733</v>
      </c>
      <c r="Z22" s="148" t="s">
        <v>108</v>
      </c>
      <c r="AA22" s="148" t="s">
        <v>53</v>
      </c>
      <c r="AB22" s="149" t="s">
        <v>535</v>
      </c>
      <c r="AC22" s="148" t="s">
        <v>108</v>
      </c>
      <c r="AD22" s="148" t="s">
        <v>53</v>
      </c>
      <c r="AE22" s="148" t="s">
        <v>108</v>
      </c>
      <c r="AF22" s="148" t="s">
        <v>108</v>
      </c>
      <c r="AG22" s="148" t="s">
        <v>108</v>
      </c>
    </row>
    <row r="23" spans="1:33" s="150" customFormat="1">
      <c r="A23" s="156" t="s">
        <v>156</v>
      </c>
      <c r="B23" s="152" t="s">
        <v>430</v>
      </c>
      <c r="C23" s="157">
        <v>19.340310000000002</v>
      </c>
      <c r="D23" s="148" t="s">
        <v>68</v>
      </c>
      <c r="E23" s="148" t="s">
        <v>1885</v>
      </c>
      <c r="F23" s="154" t="s">
        <v>52</v>
      </c>
      <c r="G23" s="146">
        <v>2018</v>
      </c>
      <c r="H23" s="202" t="s">
        <v>53</v>
      </c>
      <c r="I23" s="141" t="e">
        <f t="shared" si="0"/>
        <v>#REF!</v>
      </c>
      <c r="J23" s="141" t="s">
        <v>53</v>
      </c>
      <c r="K23" s="141" t="s">
        <v>52</v>
      </c>
      <c r="L23" s="148"/>
      <c r="M23" s="142" t="s">
        <v>53</v>
      </c>
      <c r="N23" s="142" t="s">
        <v>108</v>
      </c>
      <c r="O23" s="142" t="s">
        <v>53</v>
      </c>
      <c r="P23" s="152" t="s">
        <v>535</v>
      </c>
      <c r="Q23" s="143" t="s">
        <v>108</v>
      </c>
      <c r="R23" s="143" t="s">
        <v>590</v>
      </c>
      <c r="S23" s="142" t="s">
        <v>383</v>
      </c>
      <c r="T23" s="154" t="s">
        <v>52</v>
      </c>
      <c r="U23" s="155" t="s">
        <v>595</v>
      </c>
      <c r="V23" s="155" t="s">
        <v>596</v>
      </c>
      <c r="W23" s="142" t="s">
        <v>52</v>
      </c>
      <c r="X23" s="140" t="s">
        <v>52</v>
      </c>
      <c r="Y23" s="148" t="s">
        <v>600</v>
      </c>
      <c r="Z23" s="148" t="s">
        <v>601</v>
      </c>
      <c r="AA23" s="148" t="s">
        <v>53</v>
      </c>
      <c r="AB23" s="149" t="s">
        <v>535</v>
      </c>
      <c r="AC23" s="148" t="s">
        <v>108</v>
      </c>
      <c r="AD23" s="148" t="s">
        <v>53</v>
      </c>
      <c r="AE23" s="148" t="s">
        <v>108</v>
      </c>
      <c r="AF23" s="148" t="s">
        <v>108</v>
      </c>
      <c r="AG23" s="148" t="s">
        <v>108</v>
      </c>
    </row>
    <row r="24" spans="1:33" s="150" customFormat="1">
      <c r="A24" s="151" t="s">
        <v>118</v>
      </c>
      <c r="B24" s="152" t="s">
        <v>431</v>
      </c>
      <c r="C24" s="153">
        <v>38.366730000000004</v>
      </c>
      <c r="D24" s="154" t="s">
        <v>66</v>
      </c>
      <c r="E24" s="154" t="s">
        <v>1886</v>
      </c>
      <c r="F24" s="148" t="s">
        <v>53</v>
      </c>
      <c r="G24" s="140">
        <v>2016</v>
      </c>
      <c r="H24" s="140" t="s">
        <v>52</v>
      </c>
      <c r="I24" s="141" t="e">
        <f t="shared" si="0"/>
        <v>#REF!</v>
      </c>
      <c r="J24" s="141" t="s">
        <v>52</v>
      </c>
      <c r="K24" s="141" t="s">
        <v>52</v>
      </c>
      <c r="L24" s="154"/>
      <c r="M24" s="142" t="s">
        <v>52</v>
      </c>
      <c r="N24" s="142" t="s">
        <v>52</v>
      </c>
      <c r="O24" s="142" t="s">
        <v>53</v>
      </c>
      <c r="P24" s="143" t="s">
        <v>2185</v>
      </c>
      <c r="Q24" s="143" t="s">
        <v>2186</v>
      </c>
      <c r="R24" s="143" t="s">
        <v>902</v>
      </c>
      <c r="S24" s="142" t="s">
        <v>383</v>
      </c>
      <c r="T24" s="154" t="s">
        <v>52</v>
      </c>
      <c r="U24" s="160" t="s">
        <v>908</v>
      </c>
      <c r="V24" s="155" t="s">
        <v>909</v>
      </c>
      <c r="W24" s="142" t="s">
        <v>52</v>
      </c>
      <c r="X24" s="142" t="s">
        <v>52</v>
      </c>
      <c r="Y24" s="148" t="s">
        <v>916</v>
      </c>
      <c r="Z24" s="148" t="s">
        <v>917</v>
      </c>
      <c r="AA24" s="148" t="s">
        <v>53</v>
      </c>
      <c r="AB24" s="139" t="s">
        <v>535</v>
      </c>
      <c r="AC24" s="148" t="s">
        <v>108</v>
      </c>
      <c r="AD24" s="148" t="s">
        <v>53</v>
      </c>
      <c r="AE24" s="148" t="s">
        <v>108</v>
      </c>
      <c r="AF24" s="148" t="s">
        <v>108</v>
      </c>
      <c r="AG24" s="148" t="s">
        <v>108</v>
      </c>
    </row>
    <row r="25" spans="1:33" s="150" customFormat="1">
      <c r="A25" s="156" t="s">
        <v>119</v>
      </c>
      <c r="B25" s="152" t="s">
        <v>432</v>
      </c>
      <c r="C25" s="157">
        <v>32.912059999999997</v>
      </c>
      <c r="D25" s="148" t="s">
        <v>71</v>
      </c>
      <c r="E25" s="148" t="s">
        <v>1887</v>
      </c>
      <c r="F25" s="154" t="s">
        <v>52</v>
      </c>
      <c r="G25" s="146">
        <v>2018</v>
      </c>
      <c r="H25" s="140" t="s">
        <v>53</v>
      </c>
      <c r="I25" s="141" t="e">
        <f t="shared" si="0"/>
        <v>#REF!</v>
      </c>
      <c r="J25" s="141" t="s">
        <v>268</v>
      </c>
      <c r="K25" s="141" t="s">
        <v>52</v>
      </c>
      <c r="L25" s="148"/>
      <c r="M25" s="142" t="s">
        <v>53</v>
      </c>
      <c r="N25" s="142" t="s">
        <v>108</v>
      </c>
      <c r="O25" s="142" t="s">
        <v>53</v>
      </c>
      <c r="P25" s="152" t="s">
        <v>535</v>
      </c>
      <c r="Q25" s="143" t="s">
        <v>108</v>
      </c>
      <c r="R25" s="139" t="s">
        <v>1254</v>
      </c>
      <c r="S25" s="142" t="s">
        <v>383</v>
      </c>
      <c r="T25" s="154" t="s">
        <v>52</v>
      </c>
      <c r="U25" s="155" t="s">
        <v>1259</v>
      </c>
      <c r="V25" s="155" t="s">
        <v>1260</v>
      </c>
      <c r="W25" s="142" t="s">
        <v>383</v>
      </c>
      <c r="X25" s="146" t="s">
        <v>52</v>
      </c>
      <c r="Y25" s="155" t="s">
        <v>1259</v>
      </c>
      <c r="Z25" s="155" t="s">
        <v>1260</v>
      </c>
      <c r="AA25" s="148" t="s">
        <v>53</v>
      </c>
      <c r="AB25" s="149" t="s">
        <v>535</v>
      </c>
      <c r="AC25" s="148" t="s">
        <v>108</v>
      </c>
      <c r="AD25" s="148" t="s">
        <v>53</v>
      </c>
      <c r="AE25" s="148" t="s">
        <v>108</v>
      </c>
      <c r="AF25" s="148" t="s">
        <v>108</v>
      </c>
      <c r="AG25" s="148" t="s">
        <v>108</v>
      </c>
    </row>
    <row r="26" spans="1:33" s="150" customFormat="1">
      <c r="A26" s="151" t="s">
        <v>144</v>
      </c>
      <c r="B26" s="152" t="s">
        <v>434</v>
      </c>
      <c r="C26" s="153">
        <v>225.29520000000002</v>
      </c>
      <c r="D26" s="154" t="s">
        <v>66</v>
      </c>
      <c r="E26" s="154" t="s">
        <v>1888</v>
      </c>
      <c r="F26" s="148" t="s">
        <v>52</v>
      </c>
      <c r="G26" s="140">
        <v>2016</v>
      </c>
      <c r="H26" s="140" t="s">
        <v>52</v>
      </c>
      <c r="I26" s="141" t="e">
        <f t="shared" si="0"/>
        <v>#REF!</v>
      </c>
      <c r="J26" s="141" t="s">
        <v>52</v>
      </c>
      <c r="K26" s="141" t="s">
        <v>52</v>
      </c>
      <c r="L26" s="154"/>
      <c r="M26" s="142" t="s">
        <v>52</v>
      </c>
      <c r="N26" s="142" t="s">
        <v>52</v>
      </c>
      <c r="O26" s="142" t="s">
        <v>53</v>
      </c>
      <c r="P26" s="171" t="s">
        <v>1973</v>
      </c>
      <c r="Q26" s="143" t="s">
        <v>1972</v>
      </c>
      <c r="R26" s="145" t="s">
        <v>763</v>
      </c>
      <c r="S26" s="142" t="s">
        <v>383</v>
      </c>
      <c r="T26" s="154" t="s">
        <v>52</v>
      </c>
      <c r="U26" s="155" t="s">
        <v>764</v>
      </c>
      <c r="V26" s="155" t="s">
        <v>765</v>
      </c>
      <c r="W26" s="142" t="s">
        <v>52</v>
      </c>
      <c r="X26" s="146" t="s">
        <v>52</v>
      </c>
      <c r="Y26" s="148" t="s">
        <v>766</v>
      </c>
      <c r="Z26" s="155" t="s">
        <v>765</v>
      </c>
      <c r="AA26" s="148" t="s">
        <v>53</v>
      </c>
      <c r="AB26" s="138" t="s">
        <v>535</v>
      </c>
      <c r="AC26" s="147" t="s">
        <v>108</v>
      </c>
      <c r="AD26" s="148" t="s">
        <v>53</v>
      </c>
      <c r="AE26" s="148" t="s">
        <v>108</v>
      </c>
      <c r="AF26" s="148" t="s">
        <v>108</v>
      </c>
      <c r="AG26" s="148" t="s">
        <v>108</v>
      </c>
    </row>
    <row r="27" spans="1:33" s="150" customFormat="1">
      <c r="A27" s="156" t="s">
        <v>145</v>
      </c>
      <c r="B27" s="152" t="s">
        <v>435</v>
      </c>
      <c r="C27" s="157">
        <v>73.72563000000001</v>
      </c>
      <c r="D27" s="148" t="s">
        <v>68</v>
      </c>
      <c r="E27" s="148" t="s">
        <v>1889</v>
      </c>
      <c r="F27" s="139" t="s">
        <v>53</v>
      </c>
      <c r="G27" s="146">
        <v>2016</v>
      </c>
      <c r="H27" s="202" t="s">
        <v>53</v>
      </c>
      <c r="I27" s="141" t="e">
        <f t="shared" si="0"/>
        <v>#REF!</v>
      </c>
      <c r="J27" s="141" t="s">
        <v>53</v>
      </c>
      <c r="K27" s="141" t="s">
        <v>52</v>
      </c>
      <c r="L27" s="148"/>
      <c r="M27" s="142" t="s">
        <v>53</v>
      </c>
      <c r="N27" s="142" t="s">
        <v>108</v>
      </c>
      <c r="O27" s="142" t="s">
        <v>53</v>
      </c>
      <c r="P27" s="152" t="s">
        <v>535</v>
      </c>
      <c r="Q27" s="143" t="s">
        <v>108</v>
      </c>
      <c r="R27" s="145" t="s">
        <v>767</v>
      </c>
      <c r="S27" s="142" t="s">
        <v>383</v>
      </c>
      <c r="T27" s="154" t="s">
        <v>52</v>
      </c>
      <c r="U27" s="155" t="s">
        <v>768</v>
      </c>
      <c r="V27" s="155" t="s">
        <v>769</v>
      </c>
      <c r="W27" s="142" t="s">
        <v>53</v>
      </c>
      <c r="X27" s="146" t="s">
        <v>108</v>
      </c>
      <c r="Y27" s="148" t="s">
        <v>108</v>
      </c>
      <c r="Z27" s="148" t="s">
        <v>108</v>
      </c>
      <c r="AA27" s="148" t="s">
        <v>53</v>
      </c>
      <c r="AB27" s="149" t="s">
        <v>535</v>
      </c>
      <c r="AC27" s="147" t="s">
        <v>108</v>
      </c>
      <c r="AD27" s="148" t="s">
        <v>53</v>
      </c>
      <c r="AE27" s="148" t="s">
        <v>108</v>
      </c>
      <c r="AF27" s="148" t="s">
        <v>108</v>
      </c>
      <c r="AG27" s="148" t="s">
        <v>108</v>
      </c>
    </row>
    <row r="28" spans="1:33" s="150" customFormat="1">
      <c r="A28" s="151" t="s">
        <v>157</v>
      </c>
      <c r="B28" s="152" t="s">
        <v>436</v>
      </c>
      <c r="C28" s="153">
        <v>24.401799999999998</v>
      </c>
      <c r="D28" s="154" t="s">
        <v>68</v>
      </c>
      <c r="E28" s="154" t="s">
        <v>1891</v>
      </c>
      <c r="F28" s="148" t="s">
        <v>52</v>
      </c>
      <c r="G28" s="140">
        <v>2018</v>
      </c>
      <c r="H28" s="140" t="s">
        <v>53</v>
      </c>
      <c r="I28" s="141" t="e">
        <f t="shared" si="0"/>
        <v>#REF!</v>
      </c>
      <c r="J28" s="141" t="s">
        <v>53</v>
      </c>
      <c r="K28" s="141" t="s">
        <v>52</v>
      </c>
      <c r="L28" s="154"/>
      <c r="M28" s="142" t="s">
        <v>53</v>
      </c>
      <c r="N28" s="142" t="s">
        <v>108</v>
      </c>
      <c r="O28" s="142" t="s">
        <v>53</v>
      </c>
      <c r="P28" s="152" t="s">
        <v>535</v>
      </c>
      <c r="Q28" s="172" t="s">
        <v>108</v>
      </c>
      <c r="R28" s="159" t="s">
        <v>536</v>
      </c>
      <c r="S28" s="142" t="s">
        <v>383</v>
      </c>
      <c r="T28" s="169" t="s">
        <v>384</v>
      </c>
      <c r="U28" s="160" t="s">
        <v>537</v>
      </c>
      <c r="V28" s="160" t="s">
        <v>538</v>
      </c>
      <c r="W28" s="142" t="s">
        <v>52</v>
      </c>
      <c r="X28" s="140" t="s">
        <v>52</v>
      </c>
      <c r="Y28" s="276" t="s">
        <v>2732</v>
      </c>
      <c r="Z28" s="147" t="s">
        <v>539</v>
      </c>
      <c r="AA28" s="148" t="s">
        <v>53</v>
      </c>
      <c r="AB28" s="149" t="s">
        <v>535</v>
      </c>
      <c r="AC28" s="147" t="s">
        <v>540</v>
      </c>
      <c r="AD28" s="147" t="s">
        <v>53</v>
      </c>
      <c r="AE28" s="147" t="s">
        <v>108</v>
      </c>
      <c r="AF28" s="147" t="s">
        <v>108</v>
      </c>
      <c r="AG28" s="147" t="s">
        <v>108</v>
      </c>
    </row>
    <row r="29" spans="1:33" s="150" customFormat="1">
      <c r="A29" s="156" t="s">
        <v>158</v>
      </c>
      <c r="B29" s="152" t="s">
        <v>437</v>
      </c>
      <c r="C29" s="157">
        <v>31.208659999999998</v>
      </c>
      <c r="D29" s="148" t="s">
        <v>66</v>
      </c>
      <c r="E29" s="148" t="s">
        <v>1892</v>
      </c>
      <c r="F29" s="154" t="s">
        <v>52</v>
      </c>
      <c r="G29" s="146">
        <v>2018</v>
      </c>
      <c r="H29" s="140" t="s">
        <v>52</v>
      </c>
      <c r="I29" s="141" t="e">
        <f t="shared" si="0"/>
        <v>#REF!</v>
      </c>
      <c r="J29" s="141" t="s">
        <v>53</v>
      </c>
      <c r="K29" s="141" t="s">
        <v>52</v>
      </c>
      <c r="L29" s="148"/>
      <c r="M29" s="142" t="s">
        <v>53</v>
      </c>
      <c r="N29" s="142" t="s">
        <v>108</v>
      </c>
      <c r="O29" s="142" t="s">
        <v>53</v>
      </c>
      <c r="P29" s="143" t="s">
        <v>535</v>
      </c>
      <c r="Q29" s="143" t="s">
        <v>108</v>
      </c>
      <c r="R29" s="173" t="s">
        <v>983</v>
      </c>
      <c r="S29" s="142" t="s">
        <v>383</v>
      </c>
      <c r="T29" s="154" t="s">
        <v>52</v>
      </c>
      <c r="U29" s="155" t="s">
        <v>991</v>
      </c>
      <c r="V29" s="155" t="s">
        <v>992</v>
      </c>
      <c r="W29" s="142" t="s">
        <v>52</v>
      </c>
      <c r="X29" s="146" t="s">
        <v>52</v>
      </c>
      <c r="Y29" s="148" t="s">
        <v>999</v>
      </c>
      <c r="Z29" s="148" t="s">
        <v>1000</v>
      </c>
      <c r="AA29" s="148" t="s">
        <v>53</v>
      </c>
      <c r="AB29" s="149" t="s">
        <v>535</v>
      </c>
      <c r="AC29" s="148" t="s">
        <v>108</v>
      </c>
      <c r="AD29" s="148" t="s">
        <v>53</v>
      </c>
      <c r="AE29" s="148" t="s">
        <v>108</v>
      </c>
      <c r="AF29" s="148" t="s">
        <v>108</v>
      </c>
      <c r="AG29" s="148" t="s">
        <v>108</v>
      </c>
    </row>
    <row r="30" spans="1:33" s="150" customFormat="1">
      <c r="A30" s="151" t="s">
        <v>159</v>
      </c>
      <c r="B30" s="152" t="s">
        <v>439</v>
      </c>
      <c r="C30" s="153">
        <v>18.419150000000002</v>
      </c>
      <c r="D30" s="154" t="s">
        <v>70</v>
      </c>
      <c r="E30" s="154" t="s">
        <v>1893</v>
      </c>
      <c r="F30" s="139" t="s">
        <v>52</v>
      </c>
      <c r="G30" s="140">
        <v>2018</v>
      </c>
      <c r="H30" s="140" t="s">
        <v>53</v>
      </c>
      <c r="I30" s="141" t="e">
        <f t="shared" si="0"/>
        <v>#REF!</v>
      </c>
      <c r="J30" s="141" t="s">
        <v>53</v>
      </c>
      <c r="K30" s="141" t="s">
        <v>52</v>
      </c>
      <c r="L30" s="154"/>
      <c r="M30" s="142" t="s">
        <v>53</v>
      </c>
      <c r="N30" s="142" t="s">
        <v>108</v>
      </c>
      <c r="O30" s="142" t="s">
        <v>53</v>
      </c>
      <c r="P30" s="152" t="s">
        <v>535</v>
      </c>
      <c r="Q30" s="143" t="s">
        <v>108</v>
      </c>
      <c r="R30" s="138" t="s">
        <v>108</v>
      </c>
      <c r="S30" s="142" t="s">
        <v>53</v>
      </c>
      <c r="T30" s="145" t="s">
        <v>108</v>
      </c>
      <c r="U30" s="145" t="s">
        <v>108</v>
      </c>
      <c r="V30" s="145" t="s">
        <v>108</v>
      </c>
      <c r="W30" s="142" t="s">
        <v>53</v>
      </c>
      <c r="X30" s="146" t="s">
        <v>108</v>
      </c>
      <c r="Y30" s="147" t="s">
        <v>108</v>
      </c>
      <c r="Z30" s="147" t="s">
        <v>108</v>
      </c>
      <c r="AA30" s="148" t="s">
        <v>53</v>
      </c>
      <c r="AB30" s="149" t="s">
        <v>535</v>
      </c>
      <c r="AC30" s="148" t="s">
        <v>108</v>
      </c>
      <c r="AD30" s="148" t="s">
        <v>53</v>
      </c>
      <c r="AE30" s="148" t="s">
        <v>108</v>
      </c>
      <c r="AF30" s="148" t="s">
        <v>108</v>
      </c>
      <c r="AG30" s="148" t="s">
        <v>108</v>
      </c>
    </row>
    <row r="31" spans="1:33" s="150" customFormat="1">
      <c r="A31" s="156" t="s">
        <v>160</v>
      </c>
      <c r="B31" s="143" t="s">
        <v>438</v>
      </c>
      <c r="C31" s="157">
        <v>22.272470000000002</v>
      </c>
      <c r="D31" s="148" t="s">
        <v>66</v>
      </c>
      <c r="E31" s="148" t="s">
        <v>1896</v>
      </c>
      <c r="F31" s="154" t="s">
        <v>52</v>
      </c>
      <c r="G31" s="146">
        <v>2018</v>
      </c>
      <c r="H31" s="140" t="s">
        <v>100</v>
      </c>
      <c r="I31" s="141" t="e">
        <f t="shared" si="0"/>
        <v>#REF!</v>
      </c>
      <c r="J31" s="141" t="s">
        <v>53</v>
      </c>
      <c r="K31" s="141" t="s">
        <v>52</v>
      </c>
      <c r="L31" s="148"/>
      <c r="M31" s="142" t="s">
        <v>53</v>
      </c>
      <c r="N31" s="142" t="s">
        <v>108</v>
      </c>
      <c r="O31" s="142" t="s">
        <v>53</v>
      </c>
      <c r="P31" s="152" t="s">
        <v>535</v>
      </c>
      <c r="Q31" s="143" t="s">
        <v>108</v>
      </c>
      <c r="R31" s="143" t="s">
        <v>591</v>
      </c>
      <c r="S31" s="142" t="s">
        <v>383</v>
      </c>
      <c r="T31" s="154" t="s">
        <v>52</v>
      </c>
      <c r="U31" s="155" t="s">
        <v>597</v>
      </c>
      <c r="V31" s="155" t="s">
        <v>598</v>
      </c>
      <c r="W31" s="142" t="s">
        <v>52</v>
      </c>
      <c r="X31" s="142" t="s">
        <v>52</v>
      </c>
      <c r="Y31" s="148" t="s">
        <v>602</v>
      </c>
      <c r="Z31" s="155" t="s">
        <v>598</v>
      </c>
      <c r="AA31" s="148" t="s">
        <v>53</v>
      </c>
      <c r="AB31" s="149" t="s">
        <v>535</v>
      </c>
      <c r="AC31" s="148" t="s">
        <v>108</v>
      </c>
      <c r="AD31" s="148" t="s">
        <v>53</v>
      </c>
      <c r="AE31" s="148" t="s">
        <v>108</v>
      </c>
      <c r="AF31" s="148" t="s">
        <v>108</v>
      </c>
      <c r="AG31" s="148" t="s">
        <v>108</v>
      </c>
    </row>
    <row r="32" spans="1:33" s="150" customFormat="1">
      <c r="A32" s="151" t="s">
        <v>161</v>
      </c>
      <c r="B32" s="143" t="s">
        <v>443</v>
      </c>
      <c r="C32" s="153">
        <v>50.554089999999995</v>
      </c>
      <c r="D32" s="154" t="s">
        <v>66</v>
      </c>
      <c r="E32" s="154" t="s">
        <v>1897</v>
      </c>
      <c r="F32" s="148" t="s">
        <v>52</v>
      </c>
      <c r="G32" s="140">
        <v>2018</v>
      </c>
      <c r="H32" s="202" t="s">
        <v>53</v>
      </c>
      <c r="I32" s="141" t="e">
        <f t="shared" si="0"/>
        <v>#REF!</v>
      </c>
      <c r="J32" s="141" t="s">
        <v>52</v>
      </c>
      <c r="K32" s="141" t="s">
        <v>52</v>
      </c>
      <c r="L32" s="169"/>
      <c r="M32" s="142" t="s">
        <v>53</v>
      </c>
      <c r="N32" s="142" t="s">
        <v>108</v>
      </c>
      <c r="O32" s="142" t="s">
        <v>53</v>
      </c>
      <c r="P32" s="143" t="s">
        <v>535</v>
      </c>
      <c r="Q32" s="145" t="s">
        <v>108</v>
      </c>
      <c r="R32" s="159" t="s">
        <v>672</v>
      </c>
      <c r="S32" s="142" t="s">
        <v>383</v>
      </c>
      <c r="T32" s="169" t="s">
        <v>52</v>
      </c>
      <c r="U32" s="160" t="s">
        <v>673</v>
      </c>
      <c r="V32" s="160" t="s">
        <v>674</v>
      </c>
      <c r="W32" s="142" t="s">
        <v>52</v>
      </c>
      <c r="X32" s="142" t="s">
        <v>52</v>
      </c>
      <c r="Y32" s="147" t="s">
        <v>675</v>
      </c>
      <c r="Z32" s="147" t="s">
        <v>674</v>
      </c>
      <c r="AA32" s="148" t="s">
        <v>53</v>
      </c>
      <c r="AB32" s="149" t="s">
        <v>535</v>
      </c>
      <c r="AC32" s="147" t="s">
        <v>671</v>
      </c>
      <c r="AD32" s="147" t="s">
        <v>53</v>
      </c>
      <c r="AE32" s="147" t="s">
        <v>108</v>
      </c>
      <c r="AF32" s="147" t="s">
        <v>108</v>
      </c>
      <c r="AG32" s="147" t="s">
        <v>108</v>
      </c>
    </row>
    <row r="33" spans="1:33" s="150" customFormat="1">
      <c r="A33" s="174" t="s">
        <v>146</v>
      </c>
      <c r="B33" s="152" t="s">
        <v>442</v>
      </c>
      <c r="C33" s="157">
        <v>731.55732</v>
      </c>
      <c r="D33" s="148" t="s">
        <v>66</v>
      </c>
      <c r="E33" s="148" t="s">
        <v>1898</v>
      </c>
      <c r="F33" s="138" t="s">
        <v>53</v>
      </c>
      <c r="G33" s="146">
        <v>2016</v>
      </c>
      <c r="H33" s="202" t="s">
        <v>53</v>
      </c>
      <c r="I33" s="141" t="e">
        <f t="shared" si="0"/>
        <v>#REF!</v>
      </c>
      <c r="J33" s="141" t="s">
        <v>52</v>
      </c>
      <c r="K33" s="141" t="s">
        <v>52</v>
      </c>
      <c r="L33" s="148"/>
      <c r="M33" s="142" t="s">
        <v>53</v>
      </c>
      <c r="N33" s="142" t="s">
        <v>108</v>
      </c>
      <c r="O33" s="142" t="s">
        <v>53</v>
      </c>
      <c r="P33" s="152" t="s">
        <v>535</v>
      </c>
      <c r="Q33" s="143" t="s">
        <v>108</v>
      </c>
      <c r="R33" s="139" t="s">
        <v>1255</v>
      </c>
      <c r="S33" s="142" t="s">
        <v>383</v>
      </c>
      <c r="T33" s="154" t="s">
        <v>52</v>
      </c>
      <c r="U33" s="155" t="s">
        <v>1261</v>
      </c>
      <c r="V33" s="148" t="s">
        <v>1262</v>
      </c>
      <c r="W33" s="142" t="s">
        <v>52</v>
      </c>
      <c r="X33" s="140" t="s">
        <v>53</v>
      </c>
      <c r="Y33" s="274" t="s">
        <v>2733</v>
      </c>
      <c r="Z33" s="148" t="s">
        <v>108</v>
      </c>
      <c r="AA33" s="148" t="s">
        <v>52</v>
      </c>
      <c r="AB33" s="148" t="s">
        <v>1265</v>
      </c>
      <c r="AC33" s="148" t="s">
        <v>1262</v>
      </c>
      <c r="AD33" s="148" t="s">
        <v>53</v>
      </c>
      <c r="AE33" s="148" t="s">
        <v>108</v>
      </c>
      <c r="AF33" s="148" t="s">
        <v>108</v>
      </c>
      <c r="AG33" s="148" t="s">
        <v>108</v>
      </c>
    </row>
    <row r="34" spans="1:33" s="150" customFormat="1">
      <c r="A34" s="151" t="s">
        <v>147</v>
      </c>
      <c r="B34" s="152" t="s">
        <v>444</v>
      </c>
      <c r="C34" s="153">
        <v>31.441759999999999</v>
      </c>
      <c r="D34" s="154" t="s">
        <v>68</v>
      </c>
      <c r="E34" s="154" t="s">
        <v>1900</v>
      </c>
      <c r="F34" s="148" t="s">
        <v>52</v>
      </c>
      <c r="G34" s="140">
        <v>2016</v>
      </c>
      <c r="H34" s="140" t="s">
        <v>52</v>
      </c>
      <c r="I34" s="141" t="e">
        <f t="shared" si="0"/>
        <v>#REF!</v>
      </c>
      <c r="J34" s="141" t="s">
        <v>53</v>
      </c>
      <c r="K34" s="141" t="s">
        <v>52</v>
      </c>
      <c r="L34" s="154"/>
      <c r="M34" s="142" t="s">
        <v>53</v>
      </c>
      <c r="N34" s="142" t="s">
        <v>108</v>
      </c>
      <c r="O34" s="142" t="s">
        <v>53</v>
      </c>
      <c r="P34" s="152" t="s">
        <v>535</v>
      </c>
      <c r="Q34" s="143" t="s">
        <v>108</v>
      </c>
      <c r="R34" s="143" t="s">
        <v>813</v>
      </c>
      <c r="S34" s="142" t="s">
        <v>383</v>
      </c>
      <c r="T34" s="154" t="s">
        <v>52</v>
      </c>
      <c r="U34" s="155" t="s">
        <v>819</v>
      </c>
      <c r="V34" s="155" t="s">
        <v>820</v>
      </c>
      <c r="W34" s="142" t="s">
        <v>52</v>
      </c>
      <c r="X34" s="140" t="s">
        <v>52</v>
      </c>
      <c r="Y34" s="148" t="s">
        <v>829</v>
      </c>
      <c r="Z34" s="148" t="s">
        <v>830</v>
      </c>
      <c r="AA34" s="148" t="s">
        <v>53</v>
      </c>
      <c r="AB34" s="149" t="s">
        <v>535</v>
      </c>
      <c r="AC34" s="148" t="s">
        <v>108</v>
      </c>
      <c r="AD34" s="148" t="s">
        <v>53</v>
      </c>
      <c r="AE34" s="148" t="s">
        <v>108</v>
      </c>
      <c r="AF34" s="148" t="s">
        <v>108</v>
      </c>
      <c r="AG34" s="148" t="s">
        <v>108</v>
      </c>
    </row>
    <row r="35" spans="1:33" s="150" customFormat="1">
      <c r="A35" s="156" t="s">
        <v>162</v>
      </c>
      <c r="B35" s="152" t="s">
        <v>445</v>
      </c>
      <c r="C35" s="157">
        <v>52.738309999999998</v>
      </c>
      <c r="D35" s="148" t="s">
        <v>68</v>
      </c>
      <c r="E35" s="148" t="s">
        <v>1901</v>
      </c>
      <c r="F35" s="154" t="s">
        <v>52</v>
      </c>
      <c r="G35" s="146">
        <v>2018</v>
      </c>
      <c r="H35" s="140" t="s">
        <v>52</v>
      </c>
      <c r="I35" s="141" t="e">
        <f t="shared" si="0"/>
        <v>#REF!</v>
      </c>
      <c r="J35" s="141" t="s">
        <v>53</v>
      </c>
      <c r="K35" s="141" t="s">
        <v>52</v>
      </c>
      <c r="L35" s="148"/>
      <c r="M35" s="142" t="s">
        <v>53</v>
      </c>
      <c r="N35" s="142" t="s">
        <v>108</v>
      </c>
      <c r="O35" s="142" t="s">
        <v>53</v>
      </c>
      <c r="P35" s="152" t="s">
        <v>535</v>
      </c>
      <c r="Q35" s="143" t="s">
        <v>108</v>
      </c>
      <c r="R35" s="158" t="s">
        <v>1213</v>
      </c>
      <c r="S35" s="142" t="s">
        <v>383</v>
      </c>
      <c r="T35" s="170" t="s">
        <v>52</v>
      </c>
      <c r="U35" s="155" t="s">
        <v>1215</v>
      </c>
      <c r="V35" s="155" t="s">
        <v>1216</v>
      </c>
      <c r="W35" s="142" t="s">
        <v>53</v>
      </c>
      <c r="X35" s="146" t="s">
        <v>108</v>
      </c>
      <c r="Y35" s="147" t="s">
        <v>108</v>
      </c>
      <c r="Z35" s="147" t="s">
        <v>108</v>
      </c>
      <c r="AA35" s="148" t="s">
        <v>53</v>
      </c>
      <c r="AB35" s="149" t="s">
        <v>535</v>
      </c>
      <c r="AC35" s="148" t="s">
        <v>108</v>
      </c>
      <c r="AD35" s="148" t="s">
        <v>53</v>
      </c>
      <c r="AE35" s="148" t="s">
        <v>108</v>
      </c>
      <c r="AF35" s="148" t="s">
        <v>108</v>
      </c>
      <c r="AG35" s="148" t="s">
        <v>108</v>
      </c>
    </row>
    <row r="36" spans="1:33" s="150" customFormat="1">
      <c r="A36" s="151" t="s">
        <v>163</v>
      </c>
      <c r="B36" s="152" t="s">
        <v>446</v>
      </c>
      <c r="C36" s="153">
        <v>26.963819999999998</v>
      </c>
      <c r="D36" s="154" t="s">
        <v>120</v>
      </c>
      <c r="E36" s="154" t="s">
        <v>1902</v>
      </c>
      <c r="F36" s="148" t="s">
        <v>53</v>
      </c>
      <c r="G36" s="140">
        <v>2018</v>
      </c>
      <c r="H36" s="140" t="s">
        <v>52</v>
      </c>
      <c r="I36" s="141" t="e">
        <f t="shared" si="0"/>
        <v>#REF!</v>
      </c>
      <c r="J36" s="141" t="s">
        <v>53</v>
      </c>
      <c r="K36" s="141" t="s">
        <v>52</v>
      </c>
      <c r="L36" s="169" t="s">
        <v>1834</v>
      </c>
      <c r="M36" s="142" t="s">
        <v>52</v>
      </c>
      <c r="N36" s="142" t="s">
        <v>52</v>
      </c>
      <c r="O36" s="142" t="s">
        <v>52</v>
      </c>
      <c r="P36" s="145" t="s">
        <v>1828</v>
      </c>
      <c r="Q36" s="145" t="s">
        <v>1829</v>
      </c>
      <c r="R36" s="159" t="s">
        <v>676</v>
      </c>
      <c r="S36" s="142" t="s">
        <v>383</v>
      </c>
      <c r="T36" s="169" t="s">
        <v>52</v>
      </c>
      <c r="U36" s="160" t="s">
        <v>677</v>
      </c>
      <c r="V36" s="160" t="s">
        <v>1833</v>
      </c>
      <c r="W36" s="142" t="s">
        <v>52</v>
      </c>
      <c r="X36" s="140" t="s">
        <v>53</v>
      </c>
      <c r="Y36" s="274" t="s">
        <v>2734</v>
      </c>
      <c r="Z36" s="160" t="s">
        <v>1833</v>
      </c>
      <c r="AA36" s="148" t="s">
        <v>52</v>
      </c>
      <c r="AB36" s="147" t="s">
        <v>679</v>
      </c>
      <c r="AC36" s="147" t="s">
        <v>680</v>
      </c>
      <c r="AD36" s="147" t="s">
        <v>53</v>
      </c>
      <c r="AE36" s="147" t="s">
        <v>108</v>
      </c>
      <c r="AF36" s="147" t="s">
        <v>108</v>
      </c>
      <c r="AG36" s="147" t="s">
        <v>108</v>
      </c>
    </row>
    <row r="37" spans="1:33" s="150" customFormat="1">
      <c r="A37" s="156" t="s">
        <v>164</v>
      </c>
      <c r="B37" s="270" t="s">
        <v>447</v>
      </c>
      <c r="C37" s="157">
        <v>148.95479999999998</v>
      </c>
      <c r="D37" s="148" t="s">
        <v>66</v>
      </c>
      <c r="E37" s="148" t="s">
        <v>1903</v>
      </c>
      <c r="F37" s="154" t="s">
        <v>53</v>
      </c>
      <c r="G37" s="146">
        <v>2018</v>
      </c>
      <c r="H37" s="140" t="s">
        <v>52</v>
      </c>
      <c r="I37" s="141" t="e">
        <f t="shared" ref="I37:I53" si="1">VLOOKUP(A37,FullScores,37,FALSE)</f>
        <v>#REF!</v>
      </c>
      <c r="J37" s="141" t="s">
        <v>52</v>
      </c>
      <c r="K37" s="141" t="s">
        <v>52</v>
      </c>
      <c r="L37" s="148"/>
      <c r="M37" s="142" t="s">
        <v>52</v>
      </c>
      <c r="N37" s="142" t="s">
        <v>52</v>
      </c>
      <c r="O37" s="142" t="s">
        <v>52</v>
      </c>
      <c r="P37" s="272" t="s">
        <v>2723</v>
      </c>
      <c r="Q37" s="145" t="s">
        <v>1069</v>
      </c>
      <c r="R37" s="159" t="s">
        <v>1071</v>
      </c>
      <c r="S37" s="142" t="s">
        <v>383</v>
      </c>
      <c r="T37" s="154" t="s">
        <v>52</v>
      </c>
      <c r="U37" s="160" t="s">
        <v>1075</v>
      </c>
      <c r="V37" s="160" t="s">
        <v>1076</v>
      </c>
      <c r="W37" s="142" t="s">
        <v>53</v>
      </c>
      <c r="X37" s="146" t="s">
        <v>108</v>
      </c>
      <c r="Y37" s="147" t="s">
        <v>108</v>
      </c>
      <c r="Z37" s="147" t="s">
        <v>108</v>
      </c>
      <c r="AA37" s="148" t="s">
        <v>53</v>
      </c>
      <c r="AB37" s="149" t="s">
        <v>535</v>
      </c>
      <c r="AC37" s="147" t="s">
        <v>108</v>
      </c>
      <c r="AD37" s="148" t="s">
        <v>53</v>
      </c>
      <c r="AE37" s="148" t="s">
        <v>108</v>
      </c>
      <c r="AF37" s="148" t="s">
        <v>108</v>
      </c>
      <c r="AG37" s="148" t="s">
        <v>108</v>
      </c>
    </row>
    <row r="38" spans="1:33" s="150" customFormat="1">
      <c r="A38" s="151" t="s">
        <v>121</v>
      </c>
      <c r="B38" s="143" t="s">
        <v>448</v>
      </c>
      <c r="C38" s="153">
        <v>40.792070000000002</v>
      </c>
      <c r="D38" s="154" t="s">
        <v>114</v>
      </c>
      <c r="E38" s="154" t="s">
        <v>1904</v>
      </c>
      <c r="F38" s="139" t="s">
        <v>52</v>
      </c>
      <c r="G38" s="140">
        <v>2018</v>
      </c>
      <c r="H38" s="140" t="s">
        <v>52</v>
      </c>
      <c r="I38" s="141" t="e">
        <f t="shared" si="1"/>
        <v>#REF!</v>
      </c>
      <c r="J38" s="142" t="s">
        <v>52</v>
      </c>
      <c r="K38" s="141" t="s">
        <v>52</v>
      </c>
      <c r="L38" s="154"/>
      <c r="M38" s="142" t="s">
        <v>53</v>
      </c>
      <c r="N38" s="142" t="s">
        <v>108</v>
      </c>
      <c r="O38" s="142" t="s">
        <v>53</v>
      </c>
      <c r="P38" s="152" t="s">
        <v>535</v>
      </c>
      <c r="Q38" s="143" t="s">
        <v>108</v>
      </c>
      <c r="R38" s="143" t="s">
        <v>903</v>
      </c>
      <c r="S38" s="142" t="s">
        <v>383</v>
      </c>
      <c r="T38" s="170" t="s">
        <v>52</v>
      </c>
      <c r="U38" s="155" t="s">
        <v>910</v>
      </c>
      <c r="V38" s="155" t="s">
        <v>911</v>
      </c>
      <c r="W38" s="142" t="s">
        <v>52</v>
      </c>
      <c r="X38" s="146" t="s">
        <v>52</v>
      </c>
      <c r="Y38" s="148" t="s">
        <v>910</v>
      </c>
      <c r="Z38" s="155" t="s">
        <v>911</v>
      </c>
      <c r="AA38" s="148" t="s">
        <v>52</v>
      </c>
      <c r="AB38" s="148" t="s">
        <v>918</v>
      </c>
      <c r="AC38" s="148" t="s">
        <v>919</v>
      </c>
      <c r="AD38" s="148" t="s">
        <v>53</v>
      </c>
      <c r="AE38" s="148" t="s">
        <v>108</v>
      </c>
      <c r="AF38" s="148" t="s">
        <v>108</v>
      </c>
      <c r="AG38" s="148" t="s">
        <v>108</v>
      </c>
    </row>
    <row r="39" spans="1:33" s="150" customFormat="1">
      <c r="A39" s="162" t="s">
        <v>179</v>
      </c>
      <c r="B39" s="152" t="s">
        <v>449</v>
      </c>
      <c r="C39" s="163">
        <v>34.559480000000001</v>
      </c>
      <c r="D39" s="139" t="s">
        <v>68</v>
      </c>
      <c r="E39" s="139" t="s">
        <v>1905</v>
      </c>
      <c r="F39" s="139" t="s">
        <v>52</v>
      </c>
      <c r="G39" s="140">
        <v>2020</v>
      </c>
      <c r="H39" s="203" t="s">
        <v>52</v>
      </c>
      <c r="I39" s="141" t="e">
        <f t="shared" si="1"/>
        <v>#REF!</v>
      </c>
      <c r="J39" s="141" t="s">
        <v>53</v>
      </c>
      <c r="K39" s="141" t="s">
        <v>52</v>
      </c>
      <c r="L39" s="139"/>
      <c r="M39" s="142" t="s">
        <v>53</v>
      </c>
      <c r="N39" s="142" t="s">
        <v>108</v>
      </c>
      <c r="O39" s="142" t="s">
        <v>53</v>
      </c>
      <c r="P39" s="152" t="s">
        <v>535</v>
      </c>
      <c r="Q39" s="143" t="s">
        <v>108</v>
      </c>
      <c r="R39" s="161" t="s">
        <v>1356</v>
      </c>
      <c r="S39" s="166" t="s">
        <v>383</v>
      </c>
      <c r="T39" s="139" t="s">
        <v>384</v>
      </c>
      <c r="U39" s="143" t="s">
        <v>1364</v>
      </c>
      <c r="V39" s="143" t="s">
        <v>1365</v>
      </c>
      <c r="W39" s="144" t="s">
        <v>383</v>
      </c>
      <c r="X39" s="142" t="s">
        <v>384</v>
      </c>
      <c r="Y39" s="143" t="s">
        <v>1367</v>
      </c>
      <c r="Z39" s="143" t="s">
        <v>1368</v>
      </c>
      <c r="AA39" s="148" t="s">
        <v>53</v>
      </c>
      <c r="AB39" s="149" t="s">
        <v>535</v>
      </c>
      <c r="AC39" s="143" t="s">
        <v>108</v>
      </c>
      <c r="AD39" s="148" t="s">
        <v>53</v>
      </c>
      <c r="AE39" s="148" t="s">
        <v>108</v>
      </c>
      <c r="AF39" s="148" t="s">
        <v>108</v>
      </c>
      <c r="AG39" s="148" t="s">
        <v>108</v>
      </c>
    </row>
    <row r="40" spans="1:33" s="150" customFormat="1">
      <c r="A40" s="156" t="s">
        <v>148</v>
      </c>
      <c r="B40" s="152" t="s">
        <v>450</v>
      </c>
      <c r="C40" s="157">
        <v>101.0348</v>
      </c>
      <c r="D40" s="148" t="s">
        <v>66</v>
      </c>
      <c r="E40" s="148" t="s">
        <v>1906</v>
      </c>
      <c r="F40" s="139" t="s">
        <v>52</v>
      </c>
      <c r="G40" s="146">
        <v>2016</v>
      </c>
      <c r="H40" s="140" t="s">
        <v>52</v>
      </c>
      <c r="I40" s="141" t="e">
        <f t="shared" si="1"/>
        <v>#REF!</v>
      </c>
      <c r="J40" s="142" t="s">
        <v>52</v>
      </c>
      <c r="K40" s="141" t="s">
        <v>52</v>
      </c>
      <c r="L40" s="148"/>
      <c r="M40" s="142" t="s">
        <v>53</v>
      </c>
      <c r="N40" s="142" t="s">
        <v>108</v>
      </c>
      <c r="O40" s="142" t="s">
        <v>53</v>
      </c>
      <c r="P40" s="152" t="s">
        <v>535</v>
      </c>
      <c r="Q40" s="143" t="s">
        <v>108</v>
      </c>
      <c r="R40" s="143" t="s">
        <v>814</v>
      </c>
      <c r="S40" s="142" t="s">
        <v>383</v>
      </c>
      <c r="T40" s="170" t="s">
        <v>52</v>
      </c>
      <c r="U40" s="155" t="s">
        <v>821</v>
      </c>
      <c r="V40" s="148" t="s">
        <v>822</v>
      </c>
      <c r="W40" s="142" t="s">
        <v>53</v>
      </c>
      <c r="X40" s="146" t="s">
        <v>108</v>
      </c>
      <c r="Y40" s="147" t="s">
        <v>108</v>
      </c>
      <c r="Z40" s="147" t="s">
        <v>108</v>
      </c>
      <c r="AA40" s="148" t="s">
        <v>53</v>
      </c>
      <c r="AB40" s="149" t="s">
        <v>535</v>
      </c>
      <c r="AC40" s="148" t="s">
        <v>108</v>
      </c>
      <c r="AD40" s="148" t="s">
        <v>53</v>
      </c>
      <c r="AE40" s="148" t="s">
        <v>108</v>
      </c>
      <c r="AF40" s="148" t="s">
        <v>108</v>
      </c>
      <c r="AG40" s="148" t="s">
        <v>108</v>
      </c>
    </row>
    <row r="41" spans="1:33" s="150" customFormat="1">
      <c r="A41" s="151" t="s">
        <v>122</v>
      </c>
      <c r="B41" s="152" t="s">
        <v>451</v>
      </c>
      <c r="C41" s="153">
        <v>309.60737999999998</v>
      </c>
      <c r="D41" s="154" t="s">
        <v>123</v>
      </c>
      <c r="E41" s="154" t="s">
        <v>1908</v>
      </c>
      <c r="F41" s="139" t="s">
        <v>52</v>
      </c>
      <c r="G41" s="140">
        <v>2016</v>
      </c>
      <c r="H41" s="140" t="s">
        <v>52</v>
      </c>
      <c r="I41" s="141" t="e">
        <f t="shared" si="1"/>
        <v>#REF!</v>
      </c>
      <c r="J41" s="142" t="s">
        <v>52</v>
      </c>
      <c r="K41" s="141" t="s">
        <v>52</v>
      </c>
      <c r="L41" s="154" t="s">
        <v>1837</v>
      </c>
      <c r="M41" s="142" t="s">
        <v>53</v>
      </c>
      <c r="N41" s="142" t="s">
        <v>108</v>
      </c>
      <c r="O41" s="142" t="s">
        <v>53</v>
      </c>
      <c r="P41" s="152" t="s">
        <v>535</v>
      </c>
      <c r="Q41" s="143" t="s">
        <v>108</v>
      </c>
      <c r="R41" s="143" t="s">
        <v>904</v>
      </c>
      <c r="S41" s="142" t="s">
        <v>383</v>
      </c>
      <c r="T41" s="154" t="s">
        <v>384</v>
      </c>
      <c r="U41" s="155" t="s">
        <v>912</v>
      </c>
      <c r="V41" s="155" t="s">
        <v>913</v>
      </c>
      <c r="W41" s="140" t="s">
        <v>53</v>
      </c>
      <c r="X41" s="146" t="s">
        <v>108</v>
      </c>
      <c r="Y41" s="147" t="s">
        <v>108</v>
      </c>
      <c r="Z41" s="148" t="s">
        <v>108</v>
      </c>
      <c r="AA41" s="148" t="s">
        <v>53</v>
      </c>
      <c r="AB41" s="149" t="s">
        <v>535</v>
      </c>
      <c r="AC41" s="148" t="s">
        <v>108</v>
      </c>
      <c r="AD41" s="148" t="s">
        <v>53</v>
      </c>
      <c r="AE41" s="148" t="s">
        <v>108</v>
      </c>
      <c r="AF41" s="148" t="s">
        <v>108</v>
      </c>
      <c r="AG41" s="148" t="s">
        <v>108</v>
      </c>
    </row>
    <row r="42" spans="1:33" s="150" customFormat="1">
      <c r="A42" s="156" t="s">
        <v>124</v>
      </c>
      <c r="B42" s="152" t="s">
        <v>452</v>
      </c>
      <c r="C42" s="157">
        <v>48.557989999999997</v>
      </c>
      <c r="D42" s="148" t="s">
        <v>123</v>
      </c>
      <c r="E42" s="148" t="s">
        <v>1910</v>
      </c>
      <c r="F42" s="154" t="s">
        <v>52</v>
      </c>
      <c r="G42" s="146">
        <v>2016</v>
      </c>
      <c r="H42" s="144" t="s">
        <v>53</v>
      </c>
      <c r="I42" s="141" t="e">
        <f t="shared" si="1"/>
        <v>#REF!</v>
      </c>
      <c r="J42" s="141" t="s">
        <v>52</v>
      </c>
      <c r="K42" s="141" t="s">
        <v>52</v>
      </c>
      <c r="L42" s="148"/>
      <c r="M42" s="142" t="s">
        <v>53</v>
      </c>
      <c r="N42" s="142" t="s">
        <v>108</v>
      </c>
      <c r="O42" s="142" t="s">
        <v>53</v>
      </c>
      <c r="P42" s="143" t="s">
        <v>535</v>
      </c>
      <c r="Q42" s="143" t="s">
        <v>108</v>
      </c>
      <c r="R42" s="158" t="s">
        <v>1214</v>
      </c>
      <c r="S42" s="142" t="s">
        <v>52</v>
      </c>
      <c r="T42" s="148" t="s">
        <v>52</v>
      </c>
      <c r="U42" s="155" t="s">
        <v>1217</v>
      </c>
      <c r="V42" s="155" t="s">
        <v>1218</v>
      </c>
      <c r="W42" s="142" t="s">
        <v>52</v>
      </c>
      <c r="X42" s="140" t="s">
        <v>52</v>
      </c>
      <c r="Y42" s="148" t="s">
        <v>1219</v>
      </c>
      <c r="Z42" s="148" t="s">
        <v>1218</v>
      </c>
      <c r="AA42" s="148" t="s">
        <v>53</v>
      </c>
      <c r="AB42" s="149" t="s">
        <v>535</v>
      </c>
      <c r="AC42" s="148" t="s">
        <v>108</v>
      </c>
      <c r="AD42" s="148" t="s">
        <v>53</v>
      </c>
      <c r="AE42" s="148" t="s">
        <v>108</v>
      </c>
      <c r="AF42" s="148" t="s">
        <v>108</v>
      </c>
      <c r="AG42" s="148" t="s">
        <v>108</v>
      </c>
    </row>
    <row r="43" spans="1:33" s="150" customFormat="1">
      <c r="A43" s="151" t="s">
        <v>165</v>
      </c>
      <c r="B43" s="143" t="s">
        <v>453</v>
      </c>
      <c r="C43" s="153">
        <v>17.737669999999998</v>
      </c>
      <c r="D43" s="154" t="s">
        <v>66</v>
      </c>
      <c r="E43" s="154" t="s">
        <v>1911</v>
      </c>
      <c r="F43" s="139" t="s">
        <v>52</v>
      </c>
      <c r="G43" s="140">
        <v>2018</v>
      </c>
      <c r="H43" s="202" t="s">
        <v>53</v>
      </c>
      <c r="I43" s="141" t="e">
        <f t="shared" si="1"/>
        <v>#REF!</v>
      </c>
      <c r="J43" s="142" t="s">
        <v>52</v>
      </c>
      <c r="K43" s="141" t="s">
        <v>52</v>
      </c>
      <c r="L43" s="154"/>
      <c r="M43" s="142" t="s">
        <v>53</v>
      </c>
      <c r="N43" s="142" t="s">
        <v>108</v>
      </c>
      <c r="O43" s="142" t="s">
        <v>53</v>
      </c>
      <c r="P43" s="152" t="s">
        <v>535</v>
      </c>
      <c r="Q43" s="143" t="s">
        <v>108</v>
      </c>
      <c r="R43" s="143" t="s">
        <v>815</v>
      </c>
      <c r="S43" s="142" t="s">
        <v>383</v>
      </c>
      <c r="T43" s="154" t="s">
        <v>52</v>
      </c>
      <c r="U43" s="155" t="s">
        <v>823</v>
      </c>
      <c r="V43" s="155" t="s">
        <v>824</v>
      </c>
      <c r="W43" s="142" t="s">
        <v>52</v>
      </c>
      <c r="X43" s="142" t="s">
        <v>52</v>
      </c>
      <c r="Y43" s="155" t="s">
        <v>823</v>
      </c>
      <c r="Z43" s="155" t="s">
        <v>824</v>
      </c>
      <c r="AA43" s="148" t="s">
        <v>53</v>
      </c>
      <c r="AB43" s="149" t="s">
        <v>535</v>
      </c>
      <c r="AC43" s="148" t="s">
        <v>108</v>
      </c>
      <c r="AD43" s="148" t="s">
        <v>53</v>
      </c>
      <c r="AE43" s="148" t="s">
        <v>108</v>
      </c>
      <c r="AF43" s="148" t="s">
        <v>108</v>
      </c>
      <c r="AG43" s="148" t="s">
        <v>108</v>
      </c>
    </row>
    <row r="44" spans="1:33" s="150" customFormat="1">
      <c r="A44" s="162" t="s">
        <v>182</v>
      </c>
      <c r="B44" s="152" t="s">
        <v>454</v>
      </c>
      <c r="C44" s="163">
        <v>60.285470000000004</v>
      </c>
      <c r="D44" s="139" t="s">
        <v>68</v>
      </c>
      <c r="E44" s="139" t="s">
        <v>1912</v>
      </c>
      <c r="F44" s="139" t="s">
        <v>52</v>
      </c>
      <c r="G44" s="140">
        <v>2020</v>
      </c>
      <c r="H44" s="144" t="s">
        <v>100</v>
      </c>
      <c r="I44" s="141" t="e">
        <f t="shared" si="1"/>
        <v>#REF!</v>
      </c>
      <c r="J44" s="142" t="s">
        <v>52</v>
      </c>
      <c r="K44" s="141" t="s">
        <v>52</v>
      </c>
      <c r="L44" s="139"/>
      <c r="M44" s="142" t="s">
        <v>53</v>
      </c>
      <c r="N44" s="142" t="s">
        <v>108</v>
      </c>
      <c r="O44" s="142" t="s">
        <v>53</v>
      </c>
      <c r="P44" s="152" t="s">
        <v>535</v>
      </c>
      <c r="Q44" s="143" t="s">
        <v>108</v>
      </c>
      <c r="R44" s="143" t="s">
        <v>1117</v>
      </c>
      <c r="S44" s="166" t="s">
        <v>383</v>
      </c>
      <c r="T44" s="139" t="s">
        <v>52</v>
      </c>
      <c r="U44" s="143" t="s">
        <v>1124</v>
      </c>
      <c r="V44" s="143" t="s">
        <v>1125</v>
      </c>
      <c r="W44" s="144" t="s">
        <v>53</v>
      </c>
      <c r="X44" s="146" t="s">
        <v>108</v>
      </c>
      <c r="Y44" s="147" t="s">
        <v>108</v>
      </c>
      <c r="Z44" s="147" t="s">
        <v>108</v>
      </c>
      <c r="AA44" s="148" t="s">
        <v>53</v>
      </c>
      <c r="AB44" s="149" t="s">
        <v>535</v>
      </c>
      <c r="AC44" s="143" t="s">
        <v>108</v>
      </c>
      <c r="AD44" s="148" t="s">
        <v>53</v>
      </c>
      <c r="AE44" s="148" t="s">
        <v>108</v>
      </c>
      <c r="AF44" s="148" t="s">
        <v>108</v>
      </c>
      <c r="AG44" s="148" t="s">
        <v>108</v>
      </c>
    </row>
    <row r="45" spans="1:33">
      <c r="A45" s="162" t="s">
        <v>183</v>
      </c>
      <c r="B45" s="152" t="s">
        <v>455</v>
      </c>
      <c r="C45" s="163">
        <v>21.447230000000001</v>
      </c>
      <c r="D45" s="139" t="s">
        <v>126</v>
      </c>
      <c r="E45" s="139" t="s">
        <v>1913</v>
      </c>
      <c r="F45" s="148" t="s">
        <v>52</v>
      </c>
      <c r="G45" s="140">
        <v>2020</v>
      </c>
      <c r="H45" s="203" t="s">
        <v>52</v>
      </c>
      <c r="I45" s="141" t="e">
        <f t="shared" si="1"/>
        <v>#REF!</v>
      </c>
      <c r="J45" s="141" t="s">
        <v>52</v>
      </c>
      <c r="K45" s="141" t="s">
        <v>52</v>
      </c>
      <c r="L45" s="139" t="s">
        <v>1838</v>
      </c>
      <c r="M45" s="142" t="s">
        <v>52</v>
      </c>
      <c r="N45" s="142" t="s">
        <v>52</v>
      </c>
      <c r="O45" s="142" t="s">
        <v>53</v>
      </c>
      <c r="P45" s="143" t="s">
        <v>2187</v>
      </c>
      <c r="Q45" s="143" t="s">
        <v>1118</v>
      </c>
      <c r="R45" s="143" t="s">
        <v>108</v>
      </c>
      <c r="S45" s="205" t="s">
        <v>52</v>
      </c>
      <c r="T45" s="143" t="s">
        <v>53</v>
      </c>
      <c r="U45" s="275" t="s">
        <v>2731</v>
      </c>
      <c r="V45" s="145" t="s">
        <v>2188</v>
      </c>
      <c r="W45" s="203" t="s">
        <v>53</v>
      </c>
      <c r="X45" s="146" t="s">
        <v>108</v>
      </c>
      <c r="Y45" s="147" t="s">
        <v>108</v>
      </c>
      <c r="Z45" s="143" t="s">
        <v>108</v>
      </c>
      <c r="AA45" s="148" t="s">
        <v>53</v>
      </c>
      <c r="AB45" s="143" t="s">
        <v>535</v>
      </c>
      <c r="AC45" s="143" t="s">
        <v>108</v>
      </c>
      <c r="AD45" s="148" t="s">
        <v>53</v>
      </c>
      <c r="AE45" s="148" t="s">
        <v>108</v>
      </c>
      <c r="AF45" s="148" t="s">
        <v>108</v>
      </c>
      <c r="AG45" s="148" t="s">
        <v>108</v>
      </c>
    </row>
    <row r="46" spans="1:33">
      <c r="A46" s="156" t="s">
        <v>149</v>
      </c>
      <c r="B46" s="152" t="s">
        <v>456</v>
      </c>
      <c r="C46" s="157">
        <v>226.70301000000001</v>
      </c>
      <c r="D46" s="148" t="s">
        <v>70</v>
      </c>
      <c r="E46" s="148" t="s">
        <v>1914</v>
      </c>
      <c r="F46" s="154" t="s">
        <v>52</v>
      </c>
      <c r="G46" s="146">
        <v>2016</v>
      </c>
      <c r="H46" s="202" t="s">
        <v>53</v>
      </c>
      <c r="I46" s="141" t="e">
        <f t="shared" si="1"/>
        <v>#REF!</v>
      </c>
      <c r="J46" s="141" t="s">
        <v>52</v>
      </c>
      <c r="K46" s="141" t="s">
        <v>52</v>
      </c>
      <c r="L46" s="177" t="s">
        <v>681</v>
      </c>
      <c r="M46" s="142" t="s">
        <v>52</v>
      </c>
      <c r="N46" s="142" t="s">
        <v>52</v>
      </c>
      <c r="O46" s="142" t="s">
        <v>52</v>
      </c>
      <c r="P46" s="164" t="s">
        <v>2724</v>
      </c>
      <c r="Q46" s="145" t="s">
        <v>1830</v>
      </c>
      <c r="R46" s="138" t="s">
        <v>108</v>
      </c>
      <c r="S46" s="142" t="s">
        <v>53</v>
      </c>
      <c r="T46" s="145" t="s">
        <v>108</v>
      </c>
      <c r="U46" s="145" t="s">
        <v>108</v>
      </c>
      <c r="V46" s="145" t="s">
        <v>108</v>
      </c>
      <c r="W46" s="142" t="s">
        <v>53</v>
      </c>
      <c r="X46" s="146" t="s">
        <v>108</v>
      </c>
      <c r="Y46" s="147" t="s">
        <v>108</v>
      </c>
      <c r="Z46" s="147" t="s">
        <v>108</v>
      </c>
      <c r="AA46" s="148" t="s">
        <v>53</v>
      </c>
      <c r="AB46" s="149" t="s">
        <v>535</v>
      </c>
      <c r="AC46" s="146" t="s">
        <v>682</v>
      </c>
      <c r="AD46" s="147" t="s">
        <v>53</v>
      </c>
      <c r="AE46" s="147" t="s">
        <v>108</v>
      </c>
      <c r="AF46" s="147" t="s">
        <v>108</v>
      </c>
      <c r="AG46" s="147" t="s">
        <v>108</v>
      </c>
    </row>
    <row r="47" spans="1:33">
      <c r="A47" s="151" t="s">
        <v>125</v>
      </c>
      <c r="B47" s="152" t="s">
        <v>457</v>
      </c>
      <c r="C47" s="153">
        <v>36.009190000000004</v>
      </c>
      <c r="D47" s="154" t="s">
        <v>126</v>
      </c>
      <c r="E47" s="154" t="s">
        <v>1915</v>
      </c>
      <c r="F47" s="148" t="s">
        <v>52</v>
      </c>
      <c r="G47" s="140">
        <v>2018</v>
      </c>
      <c r="H47" s="140" t="s">
        <v>52</v>
      </c>
      <c r="I47" s="141" t="e">
        <f t="shared" si="1"/>
        <v>#REF!</v>
      </c>
      <c r="J47" s="141" t="s">
        <v>53</v>
      </c>
      <c r="K47" s="141" t="s">
        <v>52</v>
      </c>
      <c r="L47" s="154"/>
      <c r="M47" s="142" t="s">
        <v>52</v>
      </c>
      <c r="N47" s="142" t="s">
        <v>52</v>
      </c>
      <c r="O47" s="142" t="s">
        <v>53</v>
      </c>
      <c r="P47" s="152" t="s">
        <v>1937</v>
      </c>
      <c r="Q47" s="143" t="s">
        <v>1938</v>
      </c>
      <c r="R47" s="143" t="s">
        <v>816</v>
      </c>
      <c r="S47" s="142" t="s">
        <v>383</v>
      </c>
      <c r="T47" s="154" t="s">
        <v>384</v>
      </c>
      <c r="U47" s="155" t="s">
        <v>825</v>
      </c>
      <c r="V47" s="155" t="s">
        <v>826</v>
      </c>
      <c r="W47" s="142" t="s">
        <v>52</v>
      </c>
      <c r="X47" s="142" t="s">
        <v>52</v>
      </c>
      <c r="Y47" s="148" t="s">
        <v>827</v>
      </c>
      <c r="Z47" s="148" t="s">
        <v>831</v>
      </c>
      <c r="AA47" s="148" t="s">
        <v>53</v>
      </c>
      <c r="AB47" s="138" t="s">
        <v>535</v>
      </c>
      <c r="AC47" s="148" t="s">
        <v>108</v>
      </c>
      <c r="AD47" s="148" t="s">
        <v>53</v>
      </c>
      <c r="AE47" s="148" t="s">
        <v>108</v>
      </c>
      <c r="AF47" s="148" t="s">
        <v>108</v>
      </c>
      <c r="AG47" s="148" t="s">
        <v>108</v>
      </c>
    </row>
    <row r="48" spans="1:33" s="176" customFormat="1">
      <c r="A48" s="156" t="s">
        <v>168</v>
      </c>
      <c r="B48" s="152" t="s">
        <v>458</v>
      </c>
      <c r="C48" s="157">
        <v>21.12416</v>
      </c>
      <c r="D48" s="148" t="s">
        <v>69</v>
      </c>
      <c r="E48" s="148" t="s">
        <v>1916</v>
      </c>
      <c r="F48" s="148" t="s">
        <v>52</v>
      </c>
      <c r="G48" s="146">
        <v>2016</v>
      </c>
      <c r="H48" s="140" t="s">
        <v>52</v>
      </c>
      <c r="I48" s="141" t="e">
        <f t="shared" si="1"/>
        <v>#REF!</v>
      </c>
      <c r="J48" s="142" t="s">
        <v>52</v>
      </c>
      <c r="K48" s="141" t="s">
        <v>52</v>
      </c>
      <c r="L48" s="148"/>
      <c r="M48" s="142" t="s">
        <v>52</v>
      </c>
      <c r="N48" s="142" t="s">
        <v>52</v>
      </c>
      <c r="O48" s="142" t="s">
        <v>53</v>
      </c>
      <c r="P48" s="143" t="s">
        <v>2725</v>
      </c>
      <c r="Q48" s="143" t="s">
        <v>1831</v>
      </c>
      <c r="R48" s="161" t="s">
        <v>1072</v>
      </c>
      <c r="S48" s="142" t="s">
        <v>383</v>
      </c>
      <c r="T48" s="170" t="s">
        <v>52</v>
      </c>
      <c r="U48" s="155" t="s">
        <v>1077</v>
      </c>
      <c r="V48" s="155" t="s">
        <v>1078</v>
      </c>
      <c r="W48" s="203" t="s">
        <v>53</v>
      </c>
      <c r="X48" s="146" t="s">
        <v>108</v>
      </c>
      <c r="Y48" s="147" t="s">
        <v>108</v>
      </c>
      <c r="Z48" s="147" t="s">
        <v>108</v>
      </c>
      <c r="AA48" s="148" t="s">
        <v>53</v>
      </c>
      <c r="AB48" s="149" t="s">
        <v>535</v>
      </c>
      <c r="AC48" s="148" t="s">
        <v>108</v>
      </c>
      <c r="AD48" s="148" t="s">
        <v>53</v>
      </c>
      <c r="AE48" s="148" t="s">
        <v>108</v>
      </c>
      <c r="AF48" s="148" t="s">
        <v>108</v>
      </c>
      <c r="AG48" s="148" t="s">
        <v>108</v>
      </c>
    </row>
    <row r="49" spans="1:33">
      <c r="A49" s="156" t="s">
        <v>150</v>
      </c>
      <c r="B49" s="152" t="s">
        <v>459</v>
      </c>
      <c r="C49" s="157">
        <v>107.82302</v>
      </c>
      <c r="D49" s="148" t="s">
        <v>66</v>
      </c>
      <c r="E49" s="148" t="s">
        <v>1917</v>
      </c>
      <c r="F49" s="154" t="s">
        <v>52</v>
      </c>
      <c r="G49" s="146">
        <v>2016</v>
      </c>
      <c r="H49" s="140" t="s">
        <v>53</v>
      </c>
      <c r="I49" s="141" t="e">
        <f t="shared" si="1"/>
        <v>#REF!</v>
      </c>
      <c r="J49" s="141" t="s">
        <v>52</v>
      </c>
      <c r="K49" s="141" t="s">
        <v>52</v>
      </c>
      <c r="L49" s="148"/>
      <c r="M49" s="142" t="s">
        <v>53</v>
      </c>
      <c r="N49" s="142" t="s">
        <v>108</v>
      </c>
      <c r="O49" s="142" t="s">
        <v>53</v>
      </c>
      <c r="P49" s="152" t="s">
        <v>535</v>
      </c>
      <c r="Q49" s="143" t="s">
        <v>108</v>
      </c>
      <c r="R49" s="139" t="s">
        <v>1256</v>
      </c>
      <c r="S49" s="142" t="s">
        <v>383</v>
      </c>
      <c r="T49" s="154" t="s">
        <v>52</v>
      </c>
      <c r="U49" s="155" t="s">
        <v>1263</v>
      </c>
      <c r="V49" s="155" t="s">
        <v>1264</v>
      </c>
      <c r="W49" s="142" t="s">
        <v>52</v>
      </c>
      <c r="X49" s="142" t="s">
        <v>52</v>
      </c>
      <c r="Y49" s="155" t="s">
        <v>1263</v>
      </c>
      <c r="Z49" s="155" t="s">
        <v>1264</v>
      </c>
      <c r="AA49" s="148" t="s">
        <v>53</v>
      </c>
      <c r="AB49" s="149" t="s">
        <v>535</v>
      </c>
      <c r="AC49" s="148" t="s">
        <v>108</v>
      </c>
      <c r="AD49" s="148" t="s">
        <v>53</v>
      </c>
      <c r="AE49" s="148" t="s">
        <v>108</v>
      </c>
      <c r="AF49" s="148" t="s">
        <v>108</v>
      </c>
      <c r="AG49" s="148" t="s">
        <v>108</v>
      </c>
    </row>
    <row r="50" spans="1:33">
      <c r="A50" s="151" t="s">
        <v>166</v>
      </c>
      <c r="B50" s="152" t="s">
        <v>460</v>
      </c>
      <c r="C50" s="153">
        <v>30.728830000000002</v>
      </c>
      <c r="D50" s="154" t="s">
        <v>68</v>
      </c>
      <c r="E50" s="154" t="s">
        <v>1918</v>
      </c>
      <c r="F50" s="139" t="s">
        <v>52</v>
      </c>
      <c r="G50" s="140">
        <v>2018</v>
      </c>
      <c r="H50" s="140" t="s">
        <v>52</v>
      </c>
      <c r="I50" s="141" t="e">
        <f t="shared" si="1"/>
        <v>#REF!</v>
      </c>
      <c r="J50" s="141" t="s">
        <v>52</v>
      </c>
      <c r="K50" s="141" t="s">
        <v>52</v>
      </c>
      <c r="L50" s="154"/>
      <c r="M50" s="271" t="s">
        <v>52</v>
      </c>
      <c r="N50" s="142" t="s">
        <v>53</v>
      </c>
      <c r="O50" s="142" t="s">
        <v>53</v>
      </c>
      <c r="P50" s="272" t="s">
        <v>2720</v>
      </c>
      <c r="Q50" s="145" t="s">
        <v>979</v>
      </c>
      <c r="R50" s="159" t="s">
        <v>984</v>
      </c>
      <c r="S50" s="142" t="s">
        <v>383</v>
      </c>
      <c r="T50" s="154" t="s">
        <v>384</v>
      </c>
      <c r="U50" s="160" t="s">
        <v>993</v>
      </c>
      <c r="V50" s="160" t="s">
        <v>994</v>
      </c>
      <c r="W50" s="142" t="s">
        <v>53</v>
      </c>
      <c r="X50" s="146" t="s">
        <v>108</v>
      </c>
      <c r="Y50" s="147" t="s">
        <v>108</v>
      </c>
      <c r="Z50" s="147" t="s">
        <v>108</v>
      </c>
      <c r="AA50" s="148" t="s">
        <v>53</v>
      </c>
      <c r="AB50" s="149" t="s">
        <v>535</v>
      </c>
      <c r="AC50" s="147" t="s">
        <v>1005</v>
      </c>
      <c r="AD50" s="148" t="s">
        <v>53</v>
      </c>
      <c r="AE50" s="148" t="s">
        <v>108</v>
      </c>
      <c r="AF50" s="148" t="s">
        <v>108</v>
      </c>
      <c r="AG50" s="148" t="s">
        <v>108</v>
      </c>
    </row>
    <row r="51" spans="1:33">
      <c r="A51" s="162" t="s">
        <v>112</v>
      </c>
      <c r="B51" s="152" t="s">
        <v>461</v>
      </c>
      <c r="C51" s="163">
        <v>315.78985999999998</v>
      </c>
      <c r="D51" s="139" t="s">
        <v>66</v>
      </c>
      <c r="E51" s="139" t="s">
        <v>1919</v>
      </c>
      <c r="F51" s="148" t="s">
        <v>53</v>
      </c>
      <c r="G51" s="140">
        <v>2020</v>
      </c>
      <c r="H51" s="144" t="s">
        <v>53</v>
      </c>
      <c r="I51" s="141" t="e">
        <f t="shared" si="1"/>
        <v>#REF!</v>
      </c>
      <c r="J51" s="142" t="s">
        <v>52</v>
      </c>
      <c r="K51" s="141" t="s">
        <v>52</v>
      </c>
      <c r="L51" s="139"/>
      <c r="M51" s="142" t="s">
        <v>53</v>
      </c>
      <c r="N51" s="142" t="s">
        <v>108</v>
      </c>
      <c r="O51" s="142" t="s">
        <v>53</v>
      </c>
      <c r="P51" s="152" t="s">
        <v>535</v>
      </c>
      <c r="Q51" s="143" t="s">
        <v>108</v>
      </c>
      <c r="R51" s="143" t="s">
        <v>1119</v>
      </c>
      <c r="S51" s="166" t="s">
        <v>383</v>
      </c>
      <c r="T51" s="139" t="s">
        <v>384</v>
      </c>
      <c r="U51" s="143" t="s">
        <v>1126</v>
      </c>
      <c r="V51" s="143" t="s">
        <v>1127</v>
      </c>
      <c r="W51" s="144" t="s">
        <v>383</v>
      </c>
      <c r="X51" s="142" t="s">
        <v>52</v>
      </c>
      <c r="Y51" s="143" t="s">
        <v>1128</v>
      </c>
      <c r="Z51" s="143" t="s">
        <v>1129</v>
      </c>
      <c r="AA51" s="148" t="s">
        <v>53</v>
      </c>
      <c r="AB51" s="149" t="s">
        <v>535</v>
      </c>
      <c r="AC51" s="143" t="s">
        <v>108</v>
      </c>
      <c r="AD51" s="143" t="s">
        <v>52</v>
      </c>
      <c r="AE51" s="171" t="s">
        <v>53</v>
      </c>
      <c r="AF51" s="143" t="s">
        <v>1855</v>
      </c>
      <c r="AG51" s="143" t="s">
        <v>1130</v>
      </c>
    </row>
    <row r="52" spans="1:33" s="176" customFormat="1">
      <c r="A52" s="156" t="s">
        <v>167</v>
      </c>
      <c r="B52" s="152" t="s">
        <v>462</v>
      </c>
      <c r="C52" s="157">
        <v>26.319089999999999</v>
      </c>
      <c r="D52" s="148" t="s">
        <v>66</v>
      </c>
      <c r="E52" s="148" t="s">
        <v>1920</v>
      </c>
      <c r="F52" s="139" t="s">
        <v>52</v>
      </c>
      <c r="G52" s="146">
        <v>2018</v>
      </c>
      <c r="H52" s="202" t="s">
        <v>53</v>
      </c>
      <c r="I52" s="141" t="e">
        <f t="shared" si="1"/>
        <v>#REF!</v>
      </c>
      <c r="J52" s="141" t="s">
        <v>52</v>
      </c>
      <c r="K52" s="141" t="s">
        <v>52</v>
      </c>
      <c r="L52" s="148"/>
      <c r="M52" s="142" t="s">
        <v>53</v>
      </c>
      <c r="N52" s="142" t="s">
        <v>108</v>
      </c>
      <c r="O52" s="142" t="s">
        <v>53</v>
      </c>
      <c r="P52" s="152" t="s">
        <v>535</v>
      </c>
      <c r="Q52" s="143" t="s">
        <v>108</v>
      </c>
      <c r="R52" s="143" t="s">
        <v>905</v>
      </c>
      <c r="S52" s="142" t="s">
        <v>383</v>
      </c>
      <c r="T52" s="154" t="s">
        <v>52</v>
      </c>
      <c r="U52" s="155" t="s">
        <v>914</v>
      </c>
      <c r="V52" s="155" t="s">
        <v>915</v>
      </c>
      <c r="W52" s="142" t="s">
        <v>52</v>
      </c>
      <c r="X52" s="142" t="s">
        <v>52</v>
      </c>
      <c r="Y52" s="148" t="s">
        <v>914</v>
      </c>
      <c r="Z52" s="155" t="s">
        <v>915</v>
      </c>
      <c r="AA52" s="148" t="s">
        <v>53</v>
      </c>
      <c r="AB52" s="149" t="s">
        <v>535</v>
      </c>
      <c r="AC52" s="148" t="s">
        <v>108</v>
      </c>
      <c r="AD52" s="148" t="s">
        <v>53</v>
      </c>
      <c r="AE52" s="148" t="s">
        <v>108</v>
      </c>
      <c r="AF52" s="148" t="s">
        <v>108</v>
      </c>
      <c r="AG52" s="148" t="s">
        <v>108</v>
      </c>
    </row>
    <row r="53" spans="1:33">
      <c r="A53" s="162" t="s">
        <v>184</v>
      </c>
      <c r="B53" s="152" t="s">
        <v>463</v>
      </c>
      <c r="C53" s="163">
        <v>37.439</v>
      </c>
      <c r="D53" s="139" t="s">
        <v>67</v>
      </c>
      <c r="E53" s="139" t="s">
        <v>1921</v>
      </c>
      <c r="F53" s="139" t="s">
        <v>52</v>
      </c>
      <c r="G53" s="140">
        <v>2020</v>
      </c>
      <c r="H53" s="144" t="s">
        <v>53</v>
      </c>
      <c r="I53" s="141" t="e">
        <f t="shared" si="1"/>
        <v>#REF!</v>
      </c>
      <c r="J53" s="142" t="s">
        <v>53</v>
      </c>
      <c r="K53" s="141" t="s">
        <v>52</v>
      </c>
      <c r="L53" s="139"/>
      <c r="M53" s="142" t="s">
        <v>53</v>
      </c>
      <c r="N53" s="142" t="s">
        <v>108</v>
      </c>
      <c r="O53" s="142" t="s">
        <v>53</v>
      </c>
      <c r="P53" s="152" t="s">
        <v>535</v>
      </c>
      <c r="Q53" s="143" t="s">
        <v>108</v>
      </c>
      <c r="R53" s="149" t="s">
        <v>108</v>
      </c>
      <c r="S53" s="166" t="s">
        <v>52</v>
      </c>
      <c r="T53" s="139" t="s">
        <v>53</v>
      </c>
      <c r="U53" s="274" t="s">
        <v>2730</v>
      </c>
      <c r="V53" s="167" t="s">
        <v>108</v>
      </c>
      <c r="W53" s="144" t="s">
        <v>53</v>
      </c>
      <c r="X53" s="146" t="s">
        <v>108</v>
      </c>
      <c r="Y53" s="147" t="s">
        <v>108</v>
      </c>
      <c r="Z53" s="147" t="s">
        <v>108</v>
      </c>
      <c r="AA53" s="148" t="s">
        <v>53</v>
      </c>
      <c r="AB53" s="149" t="s">
        <v>535</v>
      </c>
      <c r="AC53" s="139" t="s">
        <v>108</v>
      </c>
      <c r="AD53" s="148" t="s">
        <v>53</v>
      </c>
      <c r="AE53" s="148" t="s">
        <v>108</v>
      </c>
      <c r="AF53" s="148" t="s">
        <v>108</v>
      </c>
      <c r="AG53" s="148" t="s">
        <v>108</v>
      </c>
    </row>
    <row r="54" spans="1:33">
      <c r="C54" s="178"/>
    </row>
    <row r="55" spans="1:33">
      <c r="A55" s="31" t="s">
        <v>2771</v>
      </c>
      <c r="C55" s="199">
        <f>SUM(C5:C34)</f>
        <v>3832.5912699999999</v>
      </c>
    </row>
    <row r="56" spans="1:33" ht="23.55" customHeight="1">
      <c r="A56" s="182" t="s">
        <v>102</v>
      </c>
      <c r="B56" s="182"/>
      <c r="C56" s="183">
        <f>SUM(C5:C53)</f>
        <v>5497.2064500000015</v>
      </c>
      <c r="D56" s="31" t="s">
        <v>86</v>
      </c>
      <c r="G56" s="204">
        <f>H56/H60</f>
        <v>0.44897959183673469</v>
      </c>
      <c r="H56" s="31">
        <f>COUNTIF($H$5:$H$53,"yes*")</f>
        <v>22</v>
      </c>
      <c r="I56" s="180" t="s">
        <v>134</v>
      </c>
      <c r="J56" s="129">
        <f>COUNTIF(J5:J53,"yes")</f>
        <v>29</v>
      </c>
      <c r="K56" s="184" t="s">
        <v>389</v>
      </c>
      <c r="M56" s="185">
        <f>COUNTIF(M$5:M$53,"yes")</f>
        <v>13</v>
      </c>
      <c r="N56" s="185">
        <f>COUNTIF(N$5:N$53,"yes")</f>
        <v>12</v>
      </c>
      <c r="O56" s="185">
        <f>COUNTIF(O$5:O$53,"yes")</f>
        <v>4</v>
      </c>
      <c r="R56" s="186" t="s">
        <v>393</v>
      </c>
      <c r="S56" s="187">
        <f>COUNTIF(S5:S53,"*yes*")</f>
        <v>46</v>
      </c>
      <c r="V56" s="188" t="s">
        <v>394</v>
      </c>
      <c r="W56" s="189">
        <f>COUNTIF(W5:W53,"*yes*")</f>
        <v>34</v>
      </c>
    </row>
    <row r="57" spans="1:33" ht="27.6">
      <c r="A57" s="182" t="s">
        <v>135</v>
      </c>
      <c r="B57" s="182"/>
      <c r="C57" s="183">
        <f>AVERAGE(C5:C53)</f>
        <v>112.1878867346939</v>
      </c>
      <c r="D57" s="31" t="s">
        <v>100</v>
      </c>
      <c r="G57" s="204">
        <f>H57/H60</f>
        <v>8.1632653061224483E-2</v>
      </c>
      <c r="H57" s="31">
        <f>COUNTIF($H$5:$H$53,"Sent links")</f>
        <v>4</v>
      </c>
      <c r="I57" s="180" t="s">
        <v>136</v>
      </c>
      <c r="J57" s="190" t="e">
        <f>AVERAGEIF(J5:J53,"yes",I5:I53)</f>
        <v>#REF!</v>
      </c>
      <c r="K57" s="184" t="s">
        <v>388</v>
      </c>
      <c r="M57" s="185">
        <f>COUNTIF(M$5:M$53,"no")</f>
        <v>36</v>
      </c>
      <c r="N57" s="185">
        <f>COUNTIF(N$5:N$53,"no")</f>
        <v>1</v>
      </c>
      <c r="O57" s="185">
        <f>COUNTIF(O$5:O$53,"no")</f>
        <v>45</v>
      </c>
      <c r="R57" s="186" t="s">
        <v>392</v>
      </c>
      <c r="S57" s="191">
        <f>S56/49</f>
        <v>0.93877551020408168</v>
      </c>
      <c r="V57" s="188" t="s">
        <v>395</v>
      </c>
      <c r="W57" s="192">
        <f>W56/49</f>
        <v>0.69387755102040816</v>
      </c>
    </row>
    <row r="58" spans="1:33" ht="27.6">
      <c r="D58" s="31" t="s">
        <v>101</v>
      </c>
      <c r="G58" s="204">
        <f>H58/H60</f>
        <v>0.46938775510204084</v>
      </c>
      <c r="H58" s="31">
        <f>COUNTIF($H$5:$H$53,"no")</f>
        <v>23</v>
      </c>
      <c r="I58" s="180" t="s">
        <v>137</v>
      </c>
      <c r="J58" s="190" t="e">
        <f>AVERAGEIF(J5:J53,"*no*",I5:I53)</f>
        <v>#REF!</v>
      </c>
      <c r="K58" s="184" t="s">
        <v>389</v>
      </c>
      <c r="M58" s="193">
        <f>M56/49</f>
        <v>0.26530612244897961</v>
      </c>
      <c r="N58" s="193">
        <f>N56/49</f>
        <v>0.24489795918367346</v>
      </c>
      <c r="O58" s="193">
        <f>O56/49</f>
        <v>8.1632653061224483E-2</v>
      </c>
      <c r="R58" s="186" t="s">
        <v>390</v>
      </c>
      <c r="T58" s="194">
        <f>COUNTIF(T5:T53,"*yes*")</f>
        <v>40</v>
      </c>
      <c r="V58" s="188" t="s">
        <v>396</v>
      </c>
      <c r="X58" s="195">
        <f>COUNTIF(X5:X53,"*yes*")</f>
        <v>29</v>
      </c>
    </row>
    <row r="59" spans="1:33" ht="29.55" customHeight="1">
      <c r="I59" s="180"/>
      <c r="K59" s="184" t="s">
        <v>388</v>
      </c>
      <c r="M59" s="193">
        <f>M57/60</f>
        <v>0.6</v>
      </c>
      <c r="N59" s="193">
        <f t="shared" ref="N59:O59" si="2">N57/60</f>
        <v>1.6666666666666666E-2</v>
      </c>
      <c r="O59" s="193">
        <f t="shared" si="2"/>
        <v>0.75</v>
      </c>
      <c r="R59" s="186" t="s">
        <v>391</v>
      </c>
      <c r="T59" s="196">
        <f>T58/S56</f>
        <v>0.86956521739130432</v>
      </c>
      <c r="V59" s="188" t="s">
        <v>397</v>
      </c>
      <c r="X59" s="197">
        <f>X58/W56</f>
        <v>0.8529411764705882</v>
      </c>
    </row>
    <row r="60" spans="1:33" ht="27.6">
      <c r="D60" s="31" t="s">
        <v>72</v>
      </c>
      <c r="H60" s="31">
        <f>SUM(H56:H59)</f>
        <v>49</v>
      </c>
      <c r="I60" s="180" t="s">
        <v>138</v>
      </c>
      <c r="J60" s="190">
        <f>AVERAGEIF(J5:J53,"yes",C5:C53)</f>
        <v>163.19850655172411</v>
      </c>
      <c r="K60" s="190"/>
    </row>
    <row r="61" spans="1:33" ht="27.6">
      <c r="D61" s="31" t="s">
        <v>1927</v>
      </c>
      <c r="H61" s="31">
        <v>5</v>
      </c>
      <c r="I61" s="180" t="s">
        <v>139</v>
      </c>
      <c r="J61" s="190">
        <f>AVERAGEIF(J5:J53,"*no*",C5:C53)</f>
        <v>38.222487999999998</v>
      </c>
      <c r="K61" s="190"/>
    </row>
    <row r="62" spans="1:33">
      <c r="D62" s="31" t="s">
        <v>1926</v>
      </c>
      <c r="H62" s="31">
        <v>11</v>
      </c>
    </row>
  </sheetData>
  <autoFilter ref="A4:AG53" xr:uid="{00000000-0009-0000-0000-000005000000}">
    <sortState xmlns:xlrd2="http://schemas.microsoft.com/office/spreadsheetml/2017/richdata2" ref="A5:AG53">
      <sortCondition ref="A4:A53"/>
    </sortState>
  </autoFilter>
  <mergeCells count="10">
    <mergeCell ref="M2:Q2"/>
    <mergeCell ref="R2:Z2"/>
    <mergeCell ref="AA2:AC2"/>
    <mergeCell ref="AD2:AG2"/>
    <mergeCell ref="A3:D3"/>
    <mergeCell ref="M3:Q3"/>
    <mergeCell ref="S3:V3"/>
    <mergeCell ref="W3:Z3"/>
    <mergeCell ref="AA3:AC3"/>
    <mergeCell ref="AD3:AG3"/>
  </mergeCells>
  <hyperlinks>
    <hyperlink ref="R28" r:id="rId1" xr:uid="{0C2DFF4A-4D61-4CD8-93A5-4F3BF6458DE8}"/>
    <hyperlink ref="R9" r:id="rId2" xr:uid="{210F79DD-F3A1-4A26-8525-893A9CBC6CE5}"/>
    <hyperlink ref="R10" r:id="rId3" xr:uid="{88C4E6B5-0A1D-402B-A33F-4DA9D87207B2}"/>
    <hyperlink ref="R32" r:id="rId4" xr:uid="{3CC752B8-5476-43ED-BC42-10411E929E5B}"/>
    <hyperlink ref="R26" r:id="rId5" xr:uid="{FE4EBBCF-3EC0-4F0D-9D51-7EC4BB22B261}"/>
    <hyperlink ref="R7" r:id="rId6" xr:uid="{E3E7FFE3-50C1-49CF-8AED-77C79C05EBD8}"/>
    <hyperlink ref="R6" r:id="rId7" xr:uid="{33FC5CF5-DA7A-462B-AD54-53666629A553}"/>
    <hyperlink ref="R42" r:id="rId8" xr:uid="{6687E292-D5C5-49E3-82C7-FC43FF29C688}"/>
    <hyperlink ref="R15" r:id="rId9" xr:uid="{DA87111D-6F99-42D4-97E0-17B0334027C1}"/>
    <hyperlink ref="R36" r:id="rId10" xr:uid="{B31532E8-DA27-4527-B26A-68F2F50CE92C}"/>
    <hyperlink ref="R16" r:id="rId11" xr:uid="{71E68D9F-4AE2-42F0-8857-2A3F0CD84EFF}"/>
    <hyperlink ref="R19" r:id="rId12" xr:uid="{84D2BC92-F010-49D3-8A3B-A53C4690984C}"/>
    <hyperlink ref="R29" r:id="rId13" xr:uid="{C8389CBB-D60C-4CDF-81E0-C8F5588624BB}"/>
    <hyperlink ref="R50" r:id="rId14" xr:uid="{76F0E51A-356B-4378-A8AD-BD6E65A650BA}"/>
    <hyperlink ref="R37" r:id="rId15" xr:uid="{613157CF-CBFD-457B-9D94-B9DEEB8C04BD}"/>
    <hyperlink ref="R48" r:id="rId16" xr:uid="{45FA866A-8F46-468C-AD3B-155123FCC15B}"/>
    <hyperlink ref="R35" r:id="rId17" xr:uid="{9D2E28E1-DDEA-4AED-9DA5-6DDEA02A9635}"/>
    <hyperlink ref="R39" r:id="rId18" xr:uid="{74F6B25E-0152-4B0E-B9A2-899C3950AD1D}"/>
    <hyperlink ref="R17" r:id="rId19" xr:uid="{43DED1CD-1BE3-4A1A-9EEF-892B0A240AB6}"/>
  </hyperlinks>
  <pageMargins left="0.7" right="0.7" top="0.75" bottom="0.75" header="0.3" footer="0.3"/>
  <pageSetup orientation="portrait" horizontalDpi="360" verticalDpi="360"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I51"/>
  <sheetViews>
    <sheetView zoomScale="80" zoomScaleNormal="80" workbookViewId="0">
      <pane xSplit="2" ySplit="2" topLeftCell="C3" activePane="bottomRight" state="frozen"/>
      <selection pane="topRight" activeCell="B1" sqref="B1"/>
      <selection pane="bottomLeft" activeCell="A2" sqref="A2"/>
      <selection pane="bottomRight" activeCell="B2" sqref="B2"/>
    </sheetView>
  </sheetViews>
  <sheetFormatPr defaultColWidth="16.44140625" defaultRowHeight="14.4"/>
  <cols>
    <col min="1" max="1" width="41.88671875" hidden="1" customWidth="1"/>
    <col min="2" max="2" width="38" bestFit="1" customWidth="1"/>
    <col min="3" max="3" width="36.109375" style="1" bestFit="1" customWidth="1"/>
    <col min="4" max="4" width="15.44140625" style="1" bestFit="1" customWidth="1"/>
    <col min="5" max="5" width="9.77734375" customWidth="1"/>
    <col min="7" max="7" width="10.6640625" bestFit="1" customWidth="1"/>
    <col min="8" max="8" width="12.109375" customWidth="1"/>
    <col min="9" max="9" width="49.44140625" customWidth="1"/>
  </cols>
  <sheetData>
    <row r="1" spans="1:9">
      <c r="B1" s="487"/>
      <c r="C1" s="488"/>
      <c r="D1" s="488"/>
      <c r="E1" s="487"/>
      <c r="F1" s="487"/>
      <c r="G1" s="487"/>
      <c r="H1" s="487"/>
      <c r="I1" s="487"/>
    </row>
    <row r="2" spans="1:9">
      <c r="A2" s="37" t="s">
        <v>43</v>
      </c>
      <c r="B2" s="486" t="s">
        <v>109</v>
      </c>
      <c r="C2" s="488"/>
      <c r="D2" s="489" t="s">
        <v>1857</v>
      </c>
      <c r="E2" s="490">
        <f>VLOOKUP(B2,FullScores,35,FALSE)</f>
        <v>14</v>
      </c>
      <c r="F2" s="489"/>
      <c r="G2" s="491" t="s">
        <v>1858</v>
      </c>
      <c r="H2" s="490">
        <f>VLOOKUP(B2,FullScores,34,FALSE)</f>
        <v>43.265653130626127</v>
      </c>
      <c r="I2" s="487"/>
    </row>
    <row r="3" spans="1:9">
      <c r="A3" s="243" t="s">
        <v>109</v>
      </c>
      <c r="B3" s="487"/>
      <c r="C3" s="488"/>
      <c r="D3" s="488"/>
      <c r="E3" s="492"/>
      <c r="F3" s="487"/>
      <c r="G3" s="487"/>
      <c r="H3" s="492"/>
      <c r="I3" s="487"/>
    </row>
    <row r="4" spans="1:9">
      <c r="A4" s="23" t="s">
        <v>151</v>
      </c>
      <c r="B4" s="493" t="s">
        <v>83</v>
      </c>
      <c r="C4" s="493" t="s">
        <v>78</v>
      </c>
      <c r="D4" s="493" t="s">
        <v>79</v>
      </c>
      <c r="E4" s="487"/>
      <c r="F4" s="487"/>
      <c r="G4" s="487"/>
      <c r="H4" s="487"/>
      <c r="I4" s="487"/>
    </row>
    <row r="5" spans="1:9">
      <c r="A5" s="23" t="s">
        <v>152</v>
      </c>
      <c r="B5" s="487" t="s">
        <v>110</v>
      </c>
      <c r="C5" s="494">
        <f>VLOOKUP($B$2,FullScores,11,FALSE)</f>
        <v>61.999999999999993</v>
      </c>
      <c r="D5" s="495">
        <v>54.387755102040806</v>
      </c>
      <c r="E5" s="487"/>
      <c r="F5" s="487"/>
      <c r="G5" s="487"/>
      <c r="H5" s="487"/>
      <c r="I5" s="487"/>
    </row>
    <row r="6" spans="1:9">
      <c r="A6" s="243" t="s">
        <v>113</v>
      </c>
      <c r="B6" s="487" t="s">
        <v>111</v>
      </c>
      <c r="C6" s="494">
        <f>VLOOKUP($B$2,FullScores,14,FALSE)</f>
        <v>87.5</v>
      </c>
      <c r="D6" s="495">
        <v>35.841836734693878</v>
      </c>
      <c r="E6" s="487"/>
      <c r="F6" s="487"/>
      <c r="G6" s="487"/>
      <c r="H6" s="487"/>
      <c r="I6" s="487"/>
    </row>
    <row r="7" spans="1:9">
      <c r="A7" s="23" t="s">
        <v>153</v>
      </c>
      <c r="B7" s="487" t="s">
        <v>11</v>
      </c>
      <c r="C7" s="494">
        <f>VLOOKUP($B$2,FullScores,18,FALSE)</f>
        <v>21.666666666666668</v>
      </c>
      <c r="D7" s="495">
        <v>21.258503401360546</v>
      </c>
      <c r="E7" s="487"/>
      <c r="F7" s="487"/>
      <c r="G7" s="487"/>
      <c r="H7" s="487"/>
      <c r="I7" s="487"/>
    </row>
    <row r="8" spans="1:9">
      <c r="A8" s="23" t="s">
        <v>140</v>
      </c>
      <c r="B8" s="487" t="s">
        <v>80</v>
      </c>
      <c r="C8" s="494">
        <f>VLOOKUP($B$2,FullScores,23,FALSE)</f>
        <v>36.25</v>
      </c>
      <c r="D8" s="495">
        <v>27.321428571428573</v>
      </c>
      <c r="E8" s="487"/>
      <c r="F8" s="487"/>
      <c r="G8" s="487"/>
      <c r="H8" s="487"/>
      <c r="I8" s="487"/>
    </row>
    <row r="9" spans="1:9">
      <c r="A9" s="243" t="s">
        <v>172</v>
      </c>
      <c r="B9" s="487" t="s">
        <v>17</v>
      </c>
      <c r="C9" s="494">
        <f>VLOOKUP($B$2,FullScores,27,FALSE)</f>
        <v>11.666666666666666</v>
      </c>
      <c r="D9" s="495">
        <v>12.448979591836734</v>
      </c>
      <c r="E9" s="487"/>
      <c r="F9" s="487"/>
      <c r="G9" s="487"/>
      <c r="H9" s="487"/>
      <c r="I9" s="487"/>
    </row>
    <row r="10" spans="1:9">
      <c r="A10" s="23" t="s">
        <v>115</v>
      </c>
      <c r="B10" s="487" t="s">
        <v>81</v>
      </c>
      <c r="C10" s="494">
        <f>VLOOKUP($B$2,FullScores,30,FALSE)</f>
        <v>40</v>
      </c>
      <c r="D10" s="495">
        <v>30.918367346938776</v>
      </c>
      <c r="E10" s="487"/>
      <c r="F10" s="487"/>
      <c r="G10" s="487"/>
      <c r="H10" s="487"/>
      <c r="I10" s="487"/>
    </row>
    <row r="11" spans="1:9">
      <c r="A11" s="23" t="s">
        <v>116</v>
      </c>
      <c r="B11" s="487" t="s">
        <v>82</v>
      </c>
      <c r="C11" s="494">
        <f>VLOOKUP($B$2,FullScores,33,FALSE)</f>
        <v>43.75</v>
      </c>
      <c r="D11" s="495">
        <v>29.783163265306122</v>
      </c>
      <c r="E11" s="487"/>
      <c r="F11" s="487"/>
      <c r="G11" s="487"/>
      <c r="H11" s="487"/>
      <c r="I11" s="487"/>
    </row>
    <row r="12" spans="1:9">
      <c r="A12" s="23" t="s">
        <v>117</v>
      </c>
      <c r="B12" s="487"/>
      <c r="C12" s="488"/>
      <c r="D12" s="488"/>
      <c r="E12" s="487"/>
      <c r="F12" s="487"/>
      <c r="G12" s="487"/>
      <c r="H12" s="487"/>
      <c r="I12" s="487"/>
    </row>
    <row r="13" spans="1:9">
      <c r="A13" s="243" t="s">
        <v>141</v>
      </c>
      <c r="B13" s="487" t="s">
        <v>85</v>
      </c>
      <c r="C13" s="494" t="str">
        <f>VLOOKUP(B2,NonScoredResearch,4,FALSE)</f>
        <v>NAS:AMZN</v>
      </c>
      <c r="D13" s="488"/>
      <c r="E13" s="487"/>
      <c r="F13" s="487"/>
      <c r="G13" s="487"/>
      <c r="H13" s="487"/>
      <c r="I13" s="487"/>
    </row>
    <row r="14" spans="1:9">
      <c r="A14" s="23" t="s">
        <v>154</v>
      </c>
      <c r="B14" s="487" t="s">
        <v>1863</v>
      </c>
      <c r="C14" s="496" t="str">
        <f>VLOOKUP(B2,NonScoredResearch,5,FALSE)</f>
        <v>US0231351067</v>
      </c>
      <c r="D14" s="488"/>
      <c r="E14" s="487"/>
      <c r="F14" s="487"/>
      <c r="G14" s="487"/>
      <c r="H14" s="487"/>
      <c r="I14" s="487"/>
    </row>
    <row r="15" spans="1:9">
      <c r="A15" s="243" t="s">
        <v>173</v>
      </c>
      <c r="B15" s="487" t="s">
        <v>87</v>
      </c>
      <c r="C15" s="494">
        <f>VLOOKUP(B2,NonScoredResearch,2,FALSE)</f>
        <v>805.48924</v>
      </c>
      <c r="D15" s="488"/>
      <c r="E15" s="487"/>
      <c r="F15" s="487"/>
      <c r="G15" s="487"/>
      <c r="H15" s="487"/>
      <c r="I15" s="487"/>
    </row>
    <row r="16" spans="1:9">
      <c r="A16" s="23" t="s">
        <v>2800</v>
      </c>
      <c r="B16" s="487" t="s">
        <v>84</v>
      </c>
      <c r="C16" s="496" t="str">
        <f>VLOOKUP(B2,NonScoredResearch,3,FALSE)</f>
        <v>United States</v>
      </c>
      <c r="D16" s="488"/>
      <c r="E16" s="487"/>
      <c r="F16" s="487"/>
      <c r="G16" s="487"/>
      <c r="H16" s="487"/>
      <c r="I16" s="487"/>
    </row>
    <row r="17" spans="1:9">
      <c r="A17" s="243" t="s">
        <v>155</v>
      </c>
      <c r="B17" s="487"/>
      <c r="C17" s="487"/>
      <c r="D17" s="488"/>
      <c r="E17" s="487"/>
      <c r="F17" s="487"/>
      <c r="G17" s="487"/>
      <c r="H17" s="487"/>
      <c r="I17" s="487"/>
    </row>
    <row r="18" spans="1:9">
      <c r="A18" s="23" t="s">
        <v>176</v>
      </c>
      <c r="B18" s="487" t="s">
        <v>3139</v>
      </c>
      <c r="C18" s="496" t="str">
        <f>VLOOKUP(B2,NonScoredResearch,26,FALSE)</f>
        <v>Yes</v>
      </c>
      <c r="D18" s="488"/>
      <c r="E18" s="487"/>
      <c r="F18" s="487"/>
      <c r="G18" s="487"/>
      <c r="H18" s="487"/>
      <c r="I18" s="487"/>
    </row>
    <row r="19" spans="1:9">
      <c r="A19" s="23" t="s">
        <v>142</v>
      </c>
      <c r="B19" s="487" t="s">
        <v>3140</v>
      </c>
      <c r="C19" s="496" t="str">
        <f>VLOOKUP(B2,NonScoredResearch,27,FALSE)</f>
        <v>Yes</v>
      </c>
      <c r="D19" s="488"/>
      <c r="E19" s="487"/>
      <c r="F19" s="487"/>
      <c r="G19" s="487"/>
      <c r="H19" s="487"/>
      <c r="I19" s="487"/>
    </row>
    <row r="20" spans="1:9">
      <c r="A20" s="23" t="s">
        <v>143</v>
      </c>
      <c r="B20" s="487" t="s">
        <v>2791</v>
      </c>
      <c r="C20" s="497">
        <f>VLOOKUP(B2,FullResearch,130,FALSE)</f>
        <v>1</v>
      </c>
      <c r="D20" s="488"/>
      <c r="E20" s="487"/>
      <c r="F20" s="487"/>
      <c r="G20" s="487"/>
      <c r="H20" s="487"/>
      <c r="I20" s="487"/>
    </row>
    <row r="21" spans="1:9">
      <c r="A21" s="23" t="s">
        <v>156</v>
      </c>
      <c r="B21" s="487"/>
      <c r="C21" s="488"/>
      <c r="D21" s="488"/>
      <c r="E21" s="487"/>
      <c r="F21" s="487"/>
      <c r="G21" s="487"/>
      <c r="H21" s="487"/>
      <c r="I21" s="487"/>
    </row>
    <row r="22" spans="1:9">
      <c r="A22" s="243" t="s">
        <v>118</v>
      </c>
      <c r="B22" s="487" t="s">
        <v>3101</v>
      </c>
      <c r="C22" s="496" t="str">
        <f>VLOOKUP(B2,NonScoredResearch,12,FALSE)</f>
        <v>Yes</v>
      </c>
      <c r="D22" s="488"/>
      <c r="E22" s="487"/>
      <c r="F22" s="487"/>
      <c r="G22" s="487"/>
      <c r="H22" s="487"/>
      <c r="I22" s="487"/>
    </row>
    <row r="23" spans="1:9">
      <c r="A23" s="23" t="s">
        <v>119</v>
      </c>
      <c r="B23" s="498" t="s">
        <v>2781</v>
      </c>
      <c r="C23" s="497" t="str">
        <f>VLOOKUP(B2,NonScoredResearch,30,FALSE)</f>
        <v>No</v>
      </c>
      <c r="D23" s="488"/>
      <c r="E23" s="487"/>
      <c r="F23" s="487"/>
      <c r="G23" s="487"/>
      <c r="H23" s="487"/>
      <c r="I23" s="487"/>
    </row>
    <row r="24" spans="1:9">
      <c r="A24" s="243" t="s">
        <v>144</v>
      </c>
      <c r="B24" s="487" t="s">
        <v>3100</v>
      </c>
      <c r="C24" s="496" t="str">
        <f>VLOOKUP(B2,NonScoredResearch,19,FALSE)</f>
        <v>Yes</v>
      </c>
      <c r="D24" s="488"/>
      <c r="E24" s="487"/>
      <c r="F24" s="487"/>
      <c r="G24" s="487"/>
      <c r="H24" s="487"/>
      <c r="I24" s="487"/>
    </row>
    <row r="25" spans="1:9">
      <c r="A25" s="23" t="s">
        <v>145</v>
      </c>
      <c r="B25" s="487" t="s">
        <v>103</v>
      </c>
      <c r="C25" s="496" t="str">
        <f>VLOOKUP(B2,NonScoredResearch,23,FALSE)</f>
        <v>Yes</v>
      </c>
      <c r="D25" s="488"/>
      <c r="E25" s="487"/>
      <c r="F25" s="487"/>
      <c r="G25" s="487"/>
      <c r="H25" s="487"/>
      <c r="I25" s="487"/>
    </row>
    <row r="26" spans="1:9">
      <c r="A26" s="23" t="s">
        <v>157</v>
      </c>
      <c r="B26" s="487" t="s">
        <v>2782</v>
      </c>
      <c r="C26" s="497" t="str">
        <f>VLOOKUP(B2,NonScoredResearch,8,FALSE)</f>
        <v>Formal (Sent Links)</v>
      </c>
      <c r="D26" s="488"/>
      <c r="E26" s="487"/>
      <c r="F26" s="487"/>
      <c r="G26" s="487"/>
      <c r="H26" s="487"/>
      <c r="I26" s="487"/>
    </row>
    <row r="27" spans="1:9">
      <c r="A27" s="23" t="s">
        <v>158</v>
      </c>
      <c r="B27" s="487"/>
      <c r="C27" s="488"/>
      <c r="D27" s="488"/>
      <c r="E27" s="487"/>
      <c r="F27" s="487"/>
      <c r="G27" s="487"/>
      <c r="H27" s="487"/>
      <c r="I27" s="487"/>
    </row>
    <row r="28" spans="1:9">
      <c r="A28" s="23" t="s">
        <v>159</v>
      </c>
      <c r="B28" s="487"/>
      <c r="C28" s="488"/>
      <c r="D28" s="488"/>
      <c r="E28" s="487"/>
      <c r="F28" s="487"/>
      <c r="G28" s="487"/>
      <c r="H28" s="487"/>
      <c r="I28" s="487"/>
    </row>
    <row r="29" spans="1:9">
      <c r="A29" s="23" t="s">
        <v>160</v>
      </c>
      <c r="B29" s="487"/>
      <c r="C29" s="488"/>
      <c r="D29" s="488"/>
      <c r="E29" s="487"/>
      <c r="F29" s="487"/>
      <c r="G29" s="487"/>
      <c r="H29" s="487"/>
      <c r="I29" s="487"/>
    </row>
    <row r="30" spans="1:9">
      <c r="A30" s="23" t="s">
        <v>161</v>
      </c>
    </row>
    <row r="31" spans="1:9">
      <c r="A31" s="243" t="s">
        <v>146</v>
      </c>
    </row>
    <row r="32" spans="1:9">
      <c r="A32" s="23" t="s">
        <v>147</v>
      </c>
    </row>
    <row r="33" spans="1:1">
      <c r="A33" s="23" t="s">
        <v>162</v>
      </c>
    </row>
    <row r="34" spans="1:1">
      <c r="A34" s="243" t="s">
        <v>163</v>
      </c>
    </row>
    <row r="35" spans="1:1">
      <c r="A35" s="23" t="s">
        <v>164</v>
      </c>
    </row>
    <row r="36" spans="1:1">
      <c r="A36" s="243" t="s">
        <v>121</v>
      </c>
    </row>
    <row r="37" spans="1:1">
      <c r="A37" s="23" t="s">
        <v>179</v>
      </c>
    </row>
    <row r="38" spans="1:1">
      <c r="A38" s="23" t="s">
        <v>148</v>
      </c>
    </row>
    <row r="39" spans="1:1">
      <c r="A39" s="243" t="s">
        <v>122</v>
      </c>
    </row>
    <row r="40" spans="1:1">
      <c r="A40" s="23" t="s">
        <v>124</v>
      </c>
    </row>
    <row r="41" spans="1:1">
      <c r="A41" s="243" t="s">
        <v>165</v>
      </c>
    </row>
    <row r="42" spans="1:1">
      <c r="A42" s="23" t="s">
        <v>182</v>
      </c>
    </row>
    <row r="43" spans="1:1">
      <c r="A43" s="23" t="s">
        <v>183</v>
      </c>
    </row>
    <row r="44" spans="1:1">
      <c r="A44" s="23" t="s">
        <v>149</v>
      </c>
    </row>
    <row r="45" spans="1:1">
      <c r="A45" s="23" t="s">
        <v>125</v>
      </c>
    </row>
    <row r="46" spans="1:1">
      <c r="A46" s="243" t="s">
        <v>168</v>
      </c>
    </row>
    <row r="47" spans="1:1">
      <c r="A47" s="23" t="s">
        <v>150</v>
      </c>
    </row>
    <row r="48" spans="1:1">
      <c r="A48" s="23" t="s">
        <v>166</v>
      </c>
    </row>
    <row r="49" spans="1:1">
      <c r="A49" s="243" t="s">
        <v>112</v>
      </c>
    </row>
    <row r="50" spans="1:1">
      <c r="A50" s="23" t="s">
        <v>167</v>
      </c>
    </row>
    <row r="51" spans="1:1">
      <c r="A51" s="23" t="s">
        <v>184</v>
      </c>
    </row>
  </sheetData>
  <sheetProtection algorithmName="SHA-512" hashValue="BEjzb3ZYVBHUYztS49bCkufxlFdsxqQl7TJuElWE9GTtMYLU3LKP1EAZ+eRZCiDoyJYpjnkjiryMFbhZUFc2hg==" saltValue="wERoTLMjpioTo/BQPYvlQQ==" spinCount="100000" sheet="1" objects="1" scenarios="1" selectLockedCells="1" sort="0" autoFilter="0"/>
  <dataValidations count="1">
    <dataValidation type="list" allowBlank="1" showInputMessage="1" showErrorMessage="1" sqref="B2" xr:uid="{7B3AC05A-ABC1-4258-82CB-6521BCFF9D18}">
      <formula1>$A$3:$A$51</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321B-6BA9-458E-8D6E-ACCDA0EFA5CF}">
  <sheetPr codeName="Sheet11"/>
  <dimension ref="A1:E39"/>
  <sheetViews>
    <sheetView zoomScale="80" zoomScaleNormal="80" workbookViewId="0">
      <pane ySplit="1" topLeftCell="A2" activePane="bottomLeft" state="frozen"/>
      <selection pane="bottomLeft" activeCell="A17" sqref="A17:A19"/>
    </sheetView>
  </sheetViews>
  <sheetFormatPr defaultColWidth="8.77734375" defaultRowHeight="14.4"/>
  <cols>
    <col min="1" max="1" width="5.6640625" customWidth="1"/>
    <col min="3" max="3" width="16.109375" customWidth="1"/>
    <col min="4" max="4" width="59.33203125" customWidth="1"/>
    <col min="5" max="5" width="89.6640625" customWidth="1"/>
  </cols>
  <sheetData>
    <row r="1" spans="1:5" ht="15.6">
      <c r="A1" s="79" t="s">
        <v>0</v>
      </c>
      <c r="B1" s="473" t="s">
        <v>1</v>
      </c>
      <c r="C1" s="473"/>
      <c r="D1" s="80" t="s">
        <v>2</v>
      </c>
      <c r="E1" s="80" t="s">
        <v>105</v>
      </c>
    </row>
    <row r="2" spans="1:5" ht="76.95" customHeight="1">
      <c r="A2" s="474" t="s">
        <v>299</v>
      </c>
      <c r="B2" s="474"/>
      <c r="C2" s="474"/>
      <c r="D2" s="469" t="s">
        <v>469</v>
      </c>
      <c r="E2" s="470"/>
    </row>
    <row r="3" spans="1:5" ht="57.6">
      <c r="A3" s="471" t="s">
        <v>3</v>
      </c>
      <c r="B3" s="81">
        <v>1.1000000000000001</v>
      </c>
      <c r="C3" s="82" t="s">
        <v>4</v>
      </c>
      <c r="D3" s="83" t="s">
        <v>300</v>
      </c>
      <c r="E3" s="83" t="s">
        <v>301</v>
      </c>
    </row>
    <row r="4" spans="1:5" ht="172.8">
      <c r="A4" s="471"/>
      <c r="B4" s="84">
        <v>1.2</v>
      </c>
      <c r="C4" s="85" t="s">
        <v>302</v>
      </c>
      <c r="D4" s="86" t="s">
        <v>303</v>
      </c>
      <c r="E4" s="86" t="s">
        <v>304</v>
      </c>
    </row>
    <row r="5" spans="1:5" ht="115.2">
      <c r="A5" s="471"/>
      <c r="B5" s="81">
        <v>1.3</v>
      </c>
      <c r="C5" s="82" t="s">
        <v>5</v>
      </c>
      <c r="D5" s="83" t="s">
        <v>470</v>
      </c>
      <c r="E5" s="83" t="s">
        <v>305</v>
      </c>
    </row>
    <row r="6" spans="1:5" ht="158.4">
      <c r="A6" s="471"/>
      <c r="B6" s="84">
        <v>1.4</v>
      </c>
      <c r="C6" s="85" t="s">
        <v>6</v>
      </c>
      <c r="D6" s="86" t="s">
        <v>306</v>
      </c>
      <c r="E6" s="86" t="s">
        <v>471</v>
      </c>
    </row>
    <row r="7" spans="1:5" ht="201.6">
      <c r="A7" s="471"/>
      <c r="B7" s="81">
        <v>1.5</v>
      </c>
      <c r="C7" s="82" t="s">
        <v>7</v>
      </c>
      <c r="D7" s="83" t="s">
        <v>473</v>
      </c>
      <c r="E7" s="83" t="s">
        <v>500</v>
      </c>
    </row>
    <row r="8" spans="1:5" ht="158.4">
      <c r="A8" s="472" t="s">
        <v>8</v>
      </c>
      <c r="B8" s="87">
        <v>2.1</v>
      </c>
      <c r="C8" s="88" t="s">
        <v>307</v>
      </c>
      <c r="D8" s="89" t="s">
        <v>474</v>
      </c>
      <c r="E8" s="89" t="s">
        <v>529</v>
      </c>
    </row>
    <row r="9" spans="1:5" ht="201.6">
      <c r="A9" s="472"/>
      <c r="B9" s="90">
        <v>2.2000000000000002</v>
      </c>
      <c r="C9" s="91" t="s">
        <v>9</v>
      </c>
      <c r="D9" s="92" t="s">
        <v>308</v>
      </c>
      <c r="E9" s="92" t="s">
        <v>502</v>
      </c>
    </row>
    <row r="10" spans="1:5" ht="187.2">
      <c r="A10" s="471" t="s">
        <v>10</v>
      </c>
      <c r="B10" s="84">
        <v>3.1</v>
      </c>
      <c r="C10" s="85" t="s">
        <v>11</v>
      </c>
      <c r="D10" s="86" t="s">
        <v>476</v>
      </c>
      <c r="E10" s="86" t="s">
        <v>479</v>
      </c>
    </row>
    <row r="11" spans="1:5" ht="57.6">
      <c r="A11" s="471"/>
      <c r="B11" s="81">
        <v>3.2</v>
      </c>
      <c r="C11" s="82" t="s">
        <v>12</v>
      </c>
      <c r="D11" s="83" t="s">
        <v>480</v>
      </c>
      <c r="E11" s="83" t="s">
        <v>481</v>
      </c>
    </row>
    <row r="12" spans="1:5" ht="115.2">
      <c r="A12" s="471"/>
      <c r="B12" s="84">
        <v>3.3</v>
      </c>
      <c r="C12" s="85" t="s">
        <v>13</v>
      </c>
      <c r="D12" s="86" t="s">
        <v>482</v>
      </c>
      <c r="E12" s="86" t="s">
        <v>309</v>
      </c>
    </row>
    <row r="13" spans="1:5" ht="115.2">
      <c r="A13" s="472" t="s">
        <v>310</v>
      </c>
      <c r="B13" s="87">
        <v>4.0999999999999996</v>
      </c>
      <c r="C13" s="88" t="s">
        <v>15</v>
      </c>
      <c r="D13" s="89" t="s">
        <v>483</v>
      </c>
      <c r="E13" s="89" t="s">
        <v>311</v>
      </c>
    </row>
    <row r="14" spans="1:5" ht="187.2">
      <c r="A14" s="472"/>
      <c r="B14" s="90">
        <v>4.2</v>
      </c>
      <c r="C14" s="91" t="s">
        <v>106</v>
      </c>
      <c r="D14" s="92" t="s">
        <v>505</v>
      </c>
      <c r="E14" s="92" t="s">
        <v>503</v>
      </c>
    </row>
    <row r="15" spans="1:5" ht="100.8">
      <c r="A15" s="472"/>
      <c r="B15" s="87">
        <v>4.3</v>
      </c>
      <c r="C15" s="88" t="s">
        <v>312</v>
      </c>
      <c r="D15" s="89" t="s">
        <v>506</v>
      </c>
      <c r="E15" s="89" t="s">
        <v>313</v>
      </c>
    </row>
    <row r="16" spans="1:5" ht="244.8">
      <c r="A16" s="93"/>
      <c r="B16" s="90">
        <v>4.4000000000000004</v>
      </c>
      <c r="C16" s="91" t="s">
        <v>262</v>
      </c>
      <c r="D16" s="92" t="s">
        <v>485</v>
      </c>
      <c r="E16" s="92" t="s">
        <v>507</v>
      </c>
    </row>
    <row r="17" spans="1:5" ht="187.2">
      <c r="A17" s="471" t="s">
        <v>3146</v>
      </c>
      <c r="B17" s="84">
        <v>5.0999999999999996</v>
      </c>
      <c r="C17" s="85" t="s">
        <v>264</v>
      </c>
      <c r="D17" s="86" t="s">
        <v>487</v>
      </c>
      <c r="E17" s="86" t="s">
        <v>314</v>
      </c>
    </row>
    <row r="18" spans="1:5" ht="230.4">
      <c r="A18" s="471"/>
      <c r="B18" s="81">
        <v>5.2</v>
      </c>
      <c r="C18" s="82" t="s">
        <v>18</v>
      </c>
      <c r="D18" s="83" t="s">
        <v>315</v>
      </c>
      <c r="E18" s="83" t="s">
        <v>489</v>
      </c>
    </row>
    <row r="19" spans="1:5" ht="244.8">
      <c r="A19" s="471"/>
      <c r="B19" s="84">
        <v>5.3</v>
      </c>
      <c r="C19" s="85" t="s">
        <v>19</v>
      </c>
      <c r="D19" s="86" t="s">
        <v>508</v>
      </c>
      <c r="E19" s="86" t="s">
        <v>316</v>
      </c>
    </row>
    <row r="20" spans="1:5" ht="230.4">
      <c r="A20" s="472" t="s">
        <v>20</v>
      </c>
      <c r="B20" s="90">
        <v>6.1</v>
      </c>
      <c r="C20" s="91" t="s">
        <v>510</v>
      </c>
      <c r="D20" s="92" t="s">
        <v>509</v>
      </c>
      <c r="E20" s="92" t="s">
        <v>512</v>
      </c>
    </row>
    <row r="21" spans="1:5" ht="187.2">
      <c r="A21" s="472"/>
      <c r="B21" s="87">
        <v>6.2</v>
      </c>
      <c r="C21" s="88" t="s">
        <v>511</v>
      </c>
      <c r="D21" s="89" t="s">
        <v>515</v>
      </c>
      <c r="E21" s="89" t="s">
        <v>516</v>
      </c>
    </row>
    <row r="22" spans="1:5" ht="158.4">
      <c r="A22" s="471" t="s">
        <v>21</v>
      </c>
      <c r="B22" s="81">
        <v>7.1</v>
      </c>
      <c r="C22" s="82" t="s">
        <v>22</v>
      </c>
      <c r="D22" s="83" t="s">
        <v>490</v>
      </c>
      <c r="E22" s="83" t="s">
        <v>317</v>
      </c>
    </row>
    <row r="23" spans="1:5" ht="129.6">
      <c r="A23" s="471"/>
      <c r="B23" s="475">
        <v>7.2</v>
      </c>
      <c r="C23" s="476" t="s">
        <v>107</v>
      </c>
      <c r="D23" s="86" t="s">
        <v>491</v>
      </c>
      <c r="E23" s="86" t="s">
        <v>526</v>
      </c>
    </row>
    <row r="24" spans="1:5" ht="187.2">
      <c r="A24" s="471"/>
      <c r="B24" s="475"/>
      <c r="C24" s="476"/>
      <c r="D24" s="86" t="s">
        <v>493</v>
      </c>
      <c r="E24" s="86" t="s">
        <v>525</v>
      </c>
    </row>
    <row r="25" spans="1:5" ht="158.4">
      <c r="A25" s="471"/>
      <c r="B25" s="475"/>
      <c r="C25" s="476"/>
      <c r="D25" s="86" t="s">
        <v>521</v>
      </c>
      <c r="E25" s="86" t="s">
        <v>524</v>
      </c>
    </row>
    <row r="28" spans="1:5">
      <c r="D28" s="468" t="s">
        <v>413</v>
      </c>
      <c r="E28" s="468"/>
    </row>
    <row r="29" spans="1:5">
      <c r="D29" s="95" t="s">
        <v>400</v>
      </c>
      <c r="E29" s="95" t="s">
        <v>3087</v>
      </c>
    </row>
    <row r="30" spans="1:5" ht="100.8">
      <c r="D30" s="15" t="s">
        <v>401</v>
      </c>
      <c r="E30" s="96" t="s">
        <v>494</v>
      </c>
    </row>
    <row r="31" spans="1:5" ht="72">
      <c r="D31" s="15" t="s">
        <v>402</v>
      </c>
      <c r="E31" s="97" t="s">
        <v>495</v>
      </c>
    </row>
    <row r="32" spans="1:5" ht="57.6">
      <c r="D32" s="15" t="s">
        <v>403</v>
      </c>
      <c r="E32" s="96" t="s">
        <v>496</v>
      </c>
    </row>
    <row r="33" spans="4:5">
      <c r="D33" s="98" t="s">
        <v>404</v>
      </c>
      <c r="E33" s="96" t="s">
        <v>405</v>
      </c>
    </row>
    <row r="34" spans="4:5" ht="57.6">
      <c r="D34" s="15" t="s">
        <v>406</v>
      </c>
      <c r="E34" s="96" t="s">
        <v>497</v>
      </c>
    </row>
    <row r="35" spans="4:5" ht="43.2">
      <c r="D35" s="98" t="s">
        <v>407</v>
      </c>
      <c r="E35" s="96" t="s">
        <v>522</v>
      </c>
    </row>
    <row r="36" spans="4:5" ht="28.8">
      <c r="D36" s="98" t="s">
        <v>408</v>
      </c>
      <c r="E36" s="96" t="s">
        <v>409</v>
      </c>
    </row>
    <row r="37" spans="4:5" ht="43.2">
      <c r="D37" s="98" t="s">
        <v>410</v>
      </c>
      <c r="E37" s="96" t="s">
        <v>498</v>
      </c>
    </row>
    <row r="38" spans="4:5" ht="100.8">
      <c r="D38" s="15" t="s">
        <v>411</v>
      </c>
      <c r="E38" s="96" t="s">
        <v>499</v>
      </c>
    </row>
    <row r="39" spans="4:5" ht="72">
      <c r="D39" s="15" t="s">
        <v>412</v>
      </c>
      <c r="E39" s="96" t="s">
        <v>523</v>
      </c>
    </row>
  </sheetData>
  <mergeCells count="13">
    <mergeCell ref="B1:C1"/>
    <mergeCell ref="A2:C2"/>
    <mergeCell ref="B23:B25"/>
    <mergeCell ref="C23:C25"/>
    <mergeCell ref="A17:A19"/>
    <mergeCell ref="A20:A21"/>
    <mergeCell ref="A22:A25"/>
    <mergeCell ref="D28:E28"/>
    <mergeCell ref="D2:E2"/>
    <mergeCell ref="A3:A7"/>
    <mergeCell ref="A8:A9"/>
    <mergeCell ref="A10:A12"/>
    <mergeCell ref="A13:A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6E4B-696B-47F3-A718-5AF45C327CEB}">
  <dimension ref="A1:D10"/>
  <sheetViews>
    <sheetView zoomScale="80" zoomScaleNormal="80" workbookViewId="0">
      <selection sqref="A1:D1"/>
    </sheetView>
  </sheetViews>
  <sheetFormatPr defaultColWidth="8.6640625" defaultRowHeight="14.4"/>
  <cols>
    <col min="1" max="1" width="49.6640625" bestFit="1" customWidth="1"/>
    <col min="2" max="3" width="15.33203125" customWidth="1"/>
    <col min="4" max="4" width="43.77734375" customWidth="1"/>
  </cols>
  <sheetData>
    <row r="1" spans="1:4">
      <c r="A1" s="477" t="s">
        <v>3088</v>
      </c>
      <c r="B1" s="477"/>
      <c r="C1" s="477"/>
      <c r="D1" s="477"/>
    </row>
    <row r="2" spans="1:4" ht="56.4" customHeight="1">
      <c r="A2" s="478" t="s">
        <v>3089</v>
      </c>
      <c r="B2" s="478"/>
      <c r="C2" s="478"/>
      <c r="D2" s="478"/>
    </row>
    <row r="3" spans="1:4" ht="14.4" customHeight="1"/>
    <row r="4" spans="1:4">
      <c r="A4" s="479" t="s">
        <v>3090</v>
      </c>
      <c r="B4" s="480"/>
      <c r="C4" s="480"/>
      <c r="D4" s="481"/>
    </row>
    <row r="5" spans="1:4" ht="43.2" customHeight="1">
      <c r="A5" s="13" t="s">
        <v>25</v>
      </c>
      <c r="B5" s="12" t="s">
        <v>26</v>
      </c>
      <c r="C5" s="38" t="s">
        <v>27</v>
      </c>
      <c r="D5" s="13" t="s">
        <v>28</v>
      </c>
    </row>
    <row r="6" spans="1:4">
      <c r="A6" s="13" t="s">
        <v>29</v>
      </c>
      <c r="B6" s="13" t="s">
        <v>30</v>
      </c>
      <c r="C6" s="13" t="s">
        <v>31</v>
      </c>
      <c r="D6" s="13"/>
    </row>
    <row r="7" spans="1:4">
      <c r="A7" s="13" t="s">
        <v>32</v>
      </c>
      <c r="B7" s="14" t="s">
        <v>33</v>
      </c>
      <c r="C7" s="14" t="s">
        <v>104</v>
      </c>
      <c r="D7" s="13"/>
    </row>
    <row r="8" spans="1:4" ht="129.6">
      <c r="A8" s="13" t="s">
        <v>34</v>
      </c>
      <c r="B8" s="14" t="s">
        <v>35</v>
      </c>
      <c r="C8" s="14" t="s">
        <v>36</v>
      </c>
      <c r="D8" s="14" t="s">
        <v>3091</v>
      </c>
    </row>
    <row r="9" spans="1:4">
      <c r="A9" s="13" t="s">
        <v>37</v>
      </c>
      <c r="B9" s="13" t="s">
        <v>38</v>
      </c>
      <c r="C9" s="13" t="s">
        <v>33</v>
      </c>
      <c r="D9" s="13"/>
    </row>
    <row r="10" spans="1:4">
      <c r="A10" s="13" t="s">
        <v>39</v>
      </c>
      <c r="B10" s="13" t="s">
        <v>40</v>
      </c>
      <c r="C10" s="13" t="s">
        <v>41</v>
      </c>
      <c r="D10" s="13"/>
    </row>
  </sheetData>
  <mergeCells count="3">
    <mergeCell ref="A1:D1"/>
    <mergeCell ref="A2:D2"/>
    <mergeCell ref="A4:D4"/>
  </mergeCell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2F69675E4E365499919A09F969E3F65" ma:contentTypeVersion="12" ma:contentTypeDescription="Create a new document." ma:contentTypeScope="" ma:versionID="113d70530c1147d6553ef77a038bef90">
  <xsd:schema xmlns:xsd="http://www.w3.org/2001/XMLSchema" xmlns:xs="http://www.w3.org/2001/XMLSchema" xmlns:p="http://schemas.microsoft.com/office/2006/metadata/properties" xmlns:ns3="5a35513a-b394-4ef2-a604-8a271ba07dd2" xmlns:ns4="c7011241-6c04-4fc3-bd20-a47b179dc775" targetNamespace="http://schemas.microsoft.com/office/2006/metadata/properties" ma:root="true" ma:fieldsID="07fe905818e9813718cd0a56219523a2" ns3:_="" ns4:_="">
    <xsd:import namespace="5a35513a-b394-4ef2-a604-8a271ba07dd2"/>
    <xsd:import namespace="c7011241-6c04-4fc3-bd20-a47b179dc7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5513a-b394-4ef2-a604-8a271ba07dd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011241-6c04-4fc3-bd20-a47b179dc77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6B82DE-5D95-42D3-A16A-791B1FA99862}">
  <ds:schemaRefs>
    <ds:schemaRef ds:uri="http://purl.org/dc/elements/1.1/"/>
    <ds:schemaRef ds:uri="http://schemas.microsoft.com/office/2006/metadata/properties"/>
    <ds:schemaRef ds:uri="http://purl.org/dc/terms/"/>
    <ds:schemaRef ds:uri="5a35513a-b394-4ef2-a604-8a271ba07dd2"/>
    <ds:schemaRef ds:uri="http://schemas.microsoft.com/office/2006/documentManagement/types"/>
    <ds:schemaRef ds:uri="http://schemas.microsoft.com/office/infopath/2007/PartnerControls"/>
    <ds:schemaRef ds:uri="http://schemas.openxmlformats.org/package/2006/metadata/core-properties"/>
    <ds:schemaRef ds:uri="c7011241-6c04-4fc3-bd20-a47b179dc775"/>
    <ds:schemaRef ds:uri="http://www.w3.org/XML/1998/namespace"/>
    <ds:schemaRef ds:uri="http://purl.org/dc/dcmitype/"/>
  </ds:schemaRefs>
</ds:datastoreItem>
</file>

<file path=customXml/itemProps2.xml><?xml version="1.0" encoding="utf-8"?>
<ds:datastoreItem xmlns:ds="http://schemas.openxmlformats.org/officeDocument/2006/customXml" ds:itemID="{A498E706-A601-4C4E-9967-F680C1FF9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5513a-b394-4ef2-a604-8a271ba07dd2"/>
    <ds:schemaRef ds:uri="c7011241-6c04-4fc3-bd20-a47b179dc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205DC8-C7BE-4ED7-9EFC-F8DA567A17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Overview</vt:lpstr>
      <vt:lpstr>1) Scoring</vt:lpstr>
      <vt:lpstr>2) Detailed Scoring &amp; Research</vt:lpstr>
      <vt:lpstr>1) Scored - 49 - old</vt:lpstr>
      <vt:lpstr>3) Non-Scored Research</vt:lpstr>
      <vt:lpstr>2) Non-scored  - 49 old</vt:lpstr>
      <vt:lpstr>4) Company Findings</vt:lpstr>
      <vt:lpstr>5) ICT Benchmark Methodology</vt:lpstr>
      <vt:lpstr>6) Scoring Approach</vt:lpstr>
      <vt:lpstr>7) Subset</vt:lpstr>
      <vt:lpstr>8) Sectors</vt:lpstr>
      <vt:lpstr>'1) Scored - 49 - old'!FullResearch</vt:lpstr>
      <vt:lpstr>FullResearch</vt:lpstr>
      <vt:lpstr>FullScores</vt:lpstr>
      <vt:lpstr>'2) Non-scored  - 49 old'!NonScoredResearch</vt:lpstr>
      <vt:lpstr>NonScoredResearch</vt:lpstr>
      <vt:lpstr>Subset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Felicitas Weber</cp:lastModifiedBy>
  <cp:revision/>
  <dcterms:created xsi:type="dcterms:W3CDTF">2017-07-18T08:50:21Z</dcterms:created>
  <dcterms:modified xsi:type="dcterms:W3CDTF">2020-12-07T10:45:37Z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0x01010042F69675E4E365499919A09F969E3F65</vt:lpwstr>
  </property>
</Properties>
</file>