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X:\Pédagogie_Pilotage\Statut Etudiant\Groupes de travail 2022\DI\Année 1\Projet Métier - INFDIET5 - Création d'un site Web\"/>
    </mc:Choice>
  </mc:AlternateContent>
  <xr:revisionPtr revIDLastSave="1" documentId="11_28F5B94C0E720F18966485D71C86DFAEE7427BE7" xr6:coauthVersionLast="47" xr6:coauthVersionMax="47" xr10:uidLastSave="{1C59CACE-D09B-4789-ADFD-0F0B84C44E3F}"/>
  <bookViews>
    <workbookView xWindow="-120" yWindow="-120" windowWidth="29040" windowHeight="15840" xr2:uid="{00000000-000D-0000-FFFF-FFFF00000000}"/>
  </bookViews>
  <sheets>
    <sheet name="Grille à poi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H4" i="1" l="1"/>
  <c r="C4" i="1" s="1"/>
  <c r="B81" i="1" l="1"/>
  <c r="B72" i="1"/>
  <c r="E88" i="1"/>
  <c r="D88" i="1"/>
  <c r="E79" i="1"/>
  <c r="D79" i="1"/>
  <c r="E47" i="1"/>
  <c r="H47" i="1" s="1"/>
  <c r="E14" i="1" s="1"/>
  <c r="H69" i="1" l="1"/>
  <c r="F69" i="1"/>
  <c r="D69" i="1"/>
  <c r="C69" i="1"/>
  <c r="H79" i="1"/>
  <c r="F14" i="1" s="1"/>
  <c r="H88" i="1"/>
  <c r="C49" i="1" l="1"/>
  <c r="D49" i="1"/>
  <c r="G14" i="1"/>
  <c r="H14" i="1" s="1"/>
  <c r="H49" i="1"/>
  <c r="F49" i="1"/>
</calcChain>
</file>

<file path=xl/sharedStrings.xml><?xml version="1.0" encoding="utf-8"?>
<sst xmlns="http://schemas.openxmlformats.org/spreadsheetml/2006/main" count="72" uniqueCount="49">
  <si>
    <t>Référence bloc de compétences :</t>
  </si>
  <si>
    <t>Nom bloc de compétences :</t>
  </si>
  <si>
    <t>Création d'un site Web</t>
  </si>
  <si>
    <t>Promotion :</t>
  </si>
  <si>
    <t>Date :</t>
  </si>
  <si>
    <t>Coef</t>
  </si>
  <si>
    <t>Nom-Prénom</t>
  </si>
  <si>
    <t>Note collective</t>
  </si>
  <si>
    <t>Note individuelle</t>
  </si>
  <si>
    <t>Note* finale</t>
  </si>
  <si>
    <t>Candidat 1</t>
  </si>
  <si>
    <t>*</t>
  </si>
  <si>
    <t>A : Acquis : les objectifs définis sont atteints</t>
  </si>
  <si>
    <t xml:space="preserve">B : Acquis : les objectifs définis sont partiellement atteints - écarts mineurs constatés </t>
  </si>
  <si>
    <t>C : Non acquis : les objectifs définis ne sont pas atteints - écarts majeurs constatés</t>
  </si>
  <si>
    <t>D : Non acquis : les objectifs définis ne sont pas atteints - écarts critiques constatés</t>
  </si>
  <si>
    <t xml:space="preserve">Signature </t>
  </si>
  <si>
    <t>Evaluateur 1</t>
  </si>
  <si>
    <t>Evaluateur 2</t>
  </si>
  <si>
    <t>Evaluateur 3</t>
  </si>
  <si>
    <t>Commentaires :</t>
  </si>
  <si>
    <t>NOTATION DU TRAVAIL COLLECTIF</t>
  </si>
  <si>
    <t>Thèmes</t>
  </si>
  <si>
    <t>Critères</t>
  </si>
  <si>
    <t>Points à attribuer</t>
  </si>
  <si>
    <t>Points obtenus</t>
  </si>
  <si>
    <t>Commentaires/Argumentations</t>
  </si>
  <si>
    <t>Contenu</t>
  </si>
  <si>
    <t>Le site présente les compétences de l'élève</t>
  </si>
  <si>
    <t>Le site présente les projets réalisés  de l'élève</t>
  </si>
  <si>
    <t>Le site permet de prendre contact avec l'élève (formulaire, mail, numéro de tél …)</t>
  </si>
  <si>
    <t>Web</t>
  </si>
  <si>
    <t>Le site est esthétique, cohérent</t>
  </si>
  <si>
    <t>Le site est reponsive</t>
  </si>
  <si>
    <t>Le site montre quelques animations utiles sans excès</t>
  </si>
  <si>
    <t>Le site est en production</t>
  </si>
  <si>
    <t>Total :</t>
  </si>
  <si>
    <t>Note (lettre) collective :</t>
  </si>
  <si>
    <t>Conversion lettre</t>
  </si>
  <si>
    <t>NOTATION INDIVIDUELLE</t>
  </si>
  <si>
    <t>Compétences techniques</t>
  </si>
  <si>
    <t>Participation individuelle et efficacité</t>
  </si>
  <si>
    <t>Maîtrise techniques</t>
  </si>
  <si>
    <t>Réponses aux questions</t>
  </si>
  <si>
    <t>Qualité de la prestation orale</t>
  </si>
  <si>
    <t>Richesse du vocabulaire</t>
  </si>
  <si>
    <t>Aisance orale</t>
  </si>
  <si>
    <t>Note (lettre) individuelle :</t>
  </si>
  <si>
    <t>Candidat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</si>
</sst>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z val="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3" fillId="0" borderId="3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0" fillId="0" borderId="7" xfId="0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5" fillId="0" borderId="0" xfId="0" applyFont="1" applyAlignment="1">
      <alignment wrapText="1"/>
    </xf>
    <xf numFmtId="0" fontId="13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3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18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51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12" fillId="4" borderId="12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46" xfId="0" applyFont="1" applyBorder="1" applyAlignment="1">
      <alignment horizontal="center" vertical="top"/>
    </xf>
    <xf numFmtId="0" fontId="2" fillId="0" borderId="47" xfId="0" applyFont="1" applyBorder="1" applyAlignment="1">
      <alignment horizontal="center" vertical="top"/>
    </xf>
    <xf numFmtId="0" fontId="2" fillId="0" borderId="48" xfId="0" applyFont="1" applyBorder="1" applyAlignment="1">
      <alignment horizontal="center" vertical="top"/>
    </xf>
    <xf numFmtId="0" fontId="2" fillId="0" borderId="49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12" fillId="0" borderId="46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9"/>
  <sheetViews>
    <sheetView showGridLines="0" tabSelected="1" topLeftCell="A39" zoomScale="115" zoomScaleNormal="115" zoomScalePageLayoutView="130" workbookViewId="0">
      <selection activeCell="B42" sqref="B42:C42"/>
    </sheetView>
  </sheetViews>
  <sheetFormatPr defaultColWidth="11.42578125" defaultRowHeight="14.45"/>
  <cols>
    <col min="1" max="1" width="14.28515625" customWidth="1"/>
    <col min="2" max="2" width="11.42578125" customWidth="1"/>
    <col min="3" max="3" width="16.7109375" customWidth="1"/>
    <col min="4" max="5" width="8.7109375" customWidth="1"/>
    <col min="6" max="6" width="9.5703125" customWidth="1"/>
    <col min="7" max="7" width="8.7109375" customWidth="1"/>
    <col min="8" max="8" width="16.7109375" customWidth="1"/>
  </cols>
  <sheetData>
    <row r="2" spans="1:8" ht="10.15" customHeight="1"/>
    <row r="3" spans="1:8" ht="15" thickBot="1"/>
    <row r="4" spans="1:8" s="26" customFormat="1" ht="30.75" customHeight="1" thickBot="1">
      <c r="A4" s="113" t="s">
        <v>0</v>
      </c>
      <c r="B4" s="114"/>
      <c r="C4" s="90" t="e">
        <f ca="1">LEFT(H4,(SEARCH("-",H4)-2))</f>
        <v>#VALUE!</v>
      </c>
      <c r="D4" s="91"/>
      <c r="E4" s="91"/>
      <c r="F4" s="91"/>
      <c r="G4" s="92"/>
      <c r="H4" s="43" t="e">
        <f ca="1">RIGHT(MID(CELL("nomfichier",A1),FIND("[",CELL("nomfichier",A1))+1,FIND("]", CELL("nomfichier",A1))-FIND("[",CELL("nomfichier",A1))-1),(LEN(MID(CELL("nomfichier",A1),FIND("[",CELL("nomfichier",A1))+1,FIND("]", CELL("nomfichier",A1))-FIND("[",CELL("nomfichier",A1))-1))-SEARCH("-",MID(CELL("nomfichier",A1),FIND("[",CELL("nomfichier",A1))+1,FIND("]", CELL("nomfichier",A1))-FIND("[",CELL("nomfichier",A1))-1))))</f>
        <v>#VALUE!</v>
      </c>
    </row>
    <row r="5" spans="1:8" s="26" customFormat="1" ht="10.15" customHeight="1" thickBot="1">
      <c r="B5" s="27"/>
      <c r="C5" s="38"/>
      <c r="D5" s="38"/>
      <c r="E5" s="38"/>
      <c r="F5" s="38"/>
      <c r="G5" s="38"/>
      <c r="H5" s="44"/>
    </row>
    <row r="6" spans="1:8" ht="34.5" customHeight="1" thickBot="1">
      <c r="A6" s="113" t="s">
        <v>1</v>
      </c>
      <c r="B6" s="114"/>
      <c r="C6" s="90" t="s">
        <v>2</v>
      </c>
      <c r="D6" s="91"/>
      <c r="E6" s="91"/>
      <c r="F6" s="91"/>
      <c r="G6" s="92"/>
      <c r="H6" s="43"/>
    </row>
    <row r="8" spans="1:8" ht="15" thickBot="1"/>
    <row r="9" spans="1:8" ht="24" customHeight="1" thickBot="1">
      <c r="A9" s="37" t="s">
        <v>3</v>
      </c>
      <c r="B9" s="105"/>
      <c r="C9" s="106"/>
      <c r="E9" s="36" t="s">
        <v>4</v>
      </c>
      <c r="F9" s="105"/>
      <c r="G9" s="106"/>
    </row>
    <row r="10" spans="1:8" ht="15" thickBot="1"/>
    <row r="11" spans="1:8" ht="12.6" customHeight="1">
      <c r="E11" s="107" t="s">
        <v>5</v>
      </c>
      <c r="F11" s="108"/>
    </row>
    <row r="12" spans="1:8" ht="8.4499999999999993" customHeight="1" thickBot="1">
      <c r="E12" s="30">
        <v>1</v>
      </c>
      <c r="F12" s="31">
        <v>2</v>
      </c>
    </row>
    <row r="13" spans="1:8" ht="24.6" thickBot="1">
      <c r="A13" s="16"/>
      <c r="B13" s="115" t="s">
        <v>6</v>
      </c>
      <c r="C13" s="116"/>
      <c r="D13" s="117"/>
      <c r="E13" s="12" t="s">
        <v>7</v>
      </c>
      <c r="F13" s="13" t="s">
        <v>8</v>
      </c>
      <c r="H13" s="29" t="s">
        <v>9</v>
      </c>
    </row>
    <row r="14" spans="1:8" s="2" customFormat="1" ht="19.149999999999999" customHeight="1">
      <c r="A14" s="3" t="s">
        <v>10</v>
      </c>
      <c r="B14" s="95"/>
      <c r="C14" s="95"/>
      <c r="D14" s="95"/>
      <c r="E14" s="14" t="str">
        <f>IF(B14="","",H47)</f>
        <v/>
      </c>
      <c r="F14" s="15" t="str">
        <f>H79</f>
        <v/>
      </c>
      <c r="G14" s="28">
        <f>(E12*(IF(E14="A", 4, IF(E14="B", 3, IF(E14="C", 2, IF(E14="D",1, 0)))))+(F12*IF(F14="A", 4, IF(F14="B", 3, IF(F14="C", 2, IF(F14="D",1, 0))))))/(E12+F12)</f>
        <v>0</v>
      </c>
      <c r="H14" s="41" t="str">
        <f>IF(F14="",E14,IF(G14&gt;0,IF(G14&gt;=3.6, "A", IF(G14&gt;=2.6, "B", IF(G14&gt;=1.6, "C", "D"))),""))</f>
        <v/>
      </c>
    </row>
    <row r="15" spans="1:8" s="2" customFormat="1" ht="19.149999999999999" customHeight="1">
      <c r="A15" s="17"/>
      <c r="B15" s="18"/>
      <c r="C15" s="18"/>
      <c r="D15" s="18"/>
      <c r="E15" s="19"/>
      <c r="F15" s="19"/>
      <c r="G15" s="28"/>
      <c r="H15" s="19"/>
    </row>
    <row r="16" spans="1:8" s="2" customFormat="1" ht="15" customHeight="1">
      <c r="A16" s="40" t="s">
        <v>11</v>
      </c>
      <c r="B16" s="39" t="s">
        <v>12</v>
      </c>
      <c r="D16" s="18"/>
      <c r="E16" s="19"/>
      <c r="F16" s="19"/>
      <c r="G16" s="28"/>
      <c r="H16" s="19"/>
    </row>
    <row r="17" spans="1:8" s="2" customFormat="1" ht="15" customHeight="1">
      <c r="A17" s="17"/>
      <c r="B17" s="39" t="s">
        <v>13</v>
      </c>
      <c r="D17" s="18"/>
      <c r="E17" s="19"/>
      <c r="F17" s="19"/>
      <c r="G17" s="28"/>
      <c r="H17" s="19"/>
    </row>
    <row r="18" spans="1:8" s="2" customFormat="1" ht="15" customHeight="1">
      <c r="A18" s="17"/>
      <c r="B18" s="39" t="s">
        <v>14</v>
      </c>
      <c r="D18" s="18"/>
      <c r="E18" s="19"/>
      <c r="F18" s="19"/>
      <c r="G18" s="28"/>
      <c r="H18" s="19"/>
    </row>
    <row r="19" spans="1:8" s="2" customFormat="1" ht="15" customHeight="1">
      <c r="A19" s="17"/>
      <c r="B19" s="39" t="s">
        <v>15</v>
      </c>
      <c r="D19" s="18"/>
      <c r="E19" s="19"/>
      <c r="F19" s="19"/>
      <c r="G19" s="28"/>
      <c r="H19" s="19"/>
    </row>
    <row r="20" spans="1:8" s="2" customFormat="1" ht="19.149999999999999" customHeight="1" thickBot="1">
      <c r="A20" s="17"/>
      <c r="B20" s="18"/>
      <c r="C20" s="18"/>
      <c r="D20" s="18"/>
      <c r="E20" s="19"/>
      <c r="F20" s="19"/>
      <c r="G20" s="28"/>
      <c r="H20" s="19"/>
    </row>
    <row r="21" spans="1:8" ht="24.75" customHeight="1">
      <c r="A21" s="51"/>
      <c r="B21" s="93" t="s">
        <v>6</v>
      </c>
      <c r="C21" s="93"/>
      <c r="D21" s="93"/>
      <c r="E21" s="93" t="s">
        <v>16</v>
      </c>
      <c r="F21" s="93"/>
      <c r="G21" s="94"/>
    </row>
    <row r="22" spans="1:8" ht="18.75" customHeight="1">
      <c r="A22" s="3" t="s">
        <v>17</v>
      </c>
      <c r="B22" s="95"/>
      <c r="C22" s="95"/>
      <c r="D22" s="95"/>
      <c r="E22" s="95"/>
      <c r="F22" s="95"/>
      <c r="G22" s="96"/>
      <c r="H22" s="17"/>
    </row>
    <row r="23" spans="1:8" ht="18.75" customHeight="1">
      <c r="A23" s="3" t="s">
        <v>18</v>
      </c>
      <c r="B23" s="95"/>
      <c r="C23" s="95"/>
      <c r="D23" s="95"/>
      <c r="E23" s="95"/>
      <c r="F23" s="95"/>
      <c r="G23" s="96"/>
      <c r="H23" s="17"/>
    </row>
    <row r="24" spans="1:8" ht="18.75" customHeight="1" thickBot="1">
      <c r="A24" s="4" t="s">
        <v>19</v>
      </c>
      <c r="B24" s="97"/>
      <c r="C24" s="97"/>
      <c r="D24" s="97"/>
      <c r="E24" s="97"/>
      <c r="F24" s="97"/>
      <c r="G24" s="98"/>
      <c r="H24" s="17"/>
    </row>
    <row r="25" spans="1:8" ht="18" customHeight="1" thickBot="1">
      <c r="A25" s="17"/>
      <c r="B25" s="18"/>
      <c r="C25" s="18"/>
      <c r="D25" s="18"/>
      <c r="E25" s="17"/>
      <c r="F25" s="17"/>
      <c r="G25" s="17"/>
      <c r="H25" s="17"/>
    </row>
    <row r="26" spans="1:8" ht="21" customHeight="1">
      <c r="A26" s="32" t="s">
        <v>20</v>
      </c>
      <c r="B26" s="33"/>
      <c r="C26" s="33"/>
      <c r="D26" s="33"/>
      <c r="E26" s="33"/>
      <c r="F26" s="33"/>
      <c r="G26" s="33"/>
      <c r="H26" s="34"/>
    </row>
    <row r="27" spans="1:8" ht="16.899999999999999" customHeight="1">
      <c r="A27" s="99"/>
      <c r="B27" s="100"/>
      <c r="C27" s="100"/>
      <c r="D27" s="100"/>
      <c r="E27" s="100"/>
      <c r="F27" s="100"/>
      <c r="G27" s="100"/>
      <c r="H27" s="101"/>
    </row>
    <row r="28" spans="1:8" ht="16.899999999999999" customHeight="1">
      <c r="A28" s="99"/>
      <c r="B28" s="100"/>
      <c r="C28" s="100"/>
      <c r="D28" s="100"/>
      <c r="E28" s="100"/>
      <c r="F28" s="100"/>
      <c r="G28" s="100"/>
      <c r="H28" s="101"/>
    </row>
    <row r="29" spans="1:8" ht="16.899999999999999" customHeight="1">
      <c r="A29" s="99"/>
      <c r="B29" s="100"/>
      <c r="C29" s="100"/>
      <c r="D29" s="100"/>
      <c r="E29" s="100"/>
      <c r="F29" s="100"/>
      <c r="G29" s="100"/>
      <c r="H29" s="101"/>
    </row>
    <row r="30" spans="1:8" ht="16.899999999999999" customHeight="1">
      <c r="A30" s="99"/>
      <c r="B30" s="100"/>
      <c r="C30" s="100"/>
      <c r="D30" s="100"/>
      <c r="E30" s="100"/>
      <c r="F30" s="100"/>
      <c r="G30" s="100"/>
      <c r="H30" s="101"/>
    </row>
    <row r="31" spans="1:8" ht="16.899999999999999" customHeight="1">
      <c r="A31" s="99"/>
      <c r="B31" s="100"/>
      <c r="C31" s="100"/>
      <c r="D31" s="100"/>
      <c r="E31" s="100"/>
      <c r="F31" s="100"/>
      <c r="G31" s="100"/>
      <c r="H31" s="101"/>
    </row>
    <row r="32" spans="1:8" ht="16.899999999999999" customHeight="1" thickBot="1">
      <c r="A32" s="102"/>
      <c r="B32" s="103"/>
      <c r="C32" s="103"/>
      <c r="D32" s="103"/>
      <c r="E32" s="103"/>
      <c r="F32" s="103"/>
      <c r="G32" s="103"/>
      <c r="H32" s="104"/>
    </row>
    <row r="33" spans="1:8" ht="16.899999999999999" customHeight="1">
      <c r="A33" s="47"/>
      <c r="B33" s="47"/>
      <c r="C33" s="47"/>
      <c r="D33" s="47"/>
      <c r="E33" s="47"/>
      <c r="F33" s="47"/>
      <c r="G33" s="47"/>
      <c r="H33" s="47"/>
    </row>
    <row r="34" spans="1:8" ht="16.899999999999999" customHeight="1">
      <c r="A34" s="47"/>
      <c r="B34" s="47"/>
      <c r="C34" s="47"/>
      <c r="D34" s="47"/>
      <c r="E34" s="47"/>
      <c r="F34" s="47"/>
      <c r="G34" s="47"/>
      <c r="H34" s="47"/>
    </row>
    <row r="35" spans="1:8" ht="16.899999999999999" customHeight="1">
      <c r="A35" s="47"/>
      <c r="B35" s="47"/>
      <c r="C35" s="47"/>
      <c r="D35" s="47"/>
      <c r="E35" s="47"/>
      <c r="F35" s="47"/>
      <c r="G35" s="47"/>
      <c r="H35" s="47"/>
    </row>
    <row r="36" spans="1:8" s="2" customFormat="1" ht="12.6" customHeight="1" thickBot="1">
      <c r="A36" s="17"/>
      <c r="B36" s="18"/>
      <c r="C36" s="18"/>
      <c r="D36" s="18"/>
      <c r="E36" s="19"/>
      <c r="F36" s="19"/>
      <c r="G36" s="19"/>
    </row>
    <row r="37" spans="1:8" ht="15" thickBot="1">
      <c r="A37" s="78" t="s">
        <v>21</v>
      </c>
      <c r="B37" s="79"/>
      <c r="C37" s="79"/>
      <c r="D37" s="79"/>
      <c r="E37" s="79"/>
      <c r="F37" s="79"/>
      <c r="G37" s="79"/>
      <c r="H37" s="80"/>
    </row>
    <row r="38" spans="1:8" ht="15" thickBot="1"/>
    <row r="39" spans="1:8" ht="21.6" thickBot="1">
      <c r="A39" s="1" t="s">
        <v>22</v>
      </c>
      <c r="B39" s="56" t="s">
        <v>23</v>
      </c>
      <c r="C39" s="57"/>
      <c r="D39" s="24" t="s">
        <v>24</v>
      </c>
      <c r="E39" s="24" t="s">
        <v>25</v>
      </c>
      <c r="F39" s="58" t="s">
        <v>26</v>
      </c>
      <c r="G39" s="58"/>
      <c r="H39" s="59"/>
    </row>
    <row r="40" spans="1:8" ht="29.25" customHeight="1">
      <c r="A40" s="109" t="s">
        <v>27</v>
      </c>
      <c r="B40" s="88" t="s">
        <v>28</v>
      </c>
      <c r="C40" s="89"/>
      <c r="D40" s="35">
        <v>2</v>
      </c>
      <c r="E40" s="35"/>
      <c r="F40" s="118"/>
      <c r="G40" s="118"/>
      <c r="H40" s="119"/>
    </row>
    <row r="41" spans="1:8" ht="29.25" customHeight="1">
      <c r="A41" s="110"/>
      <c r="B41" s="67" t="s">
        <v>29</v>
      </c>
      <c r="C41" s="68"/>
      <c r="D41" s="14">
        <v>2</v>
      </c>
      <c r="E41" s="14"/>
      <c r="F41" s="71"/>
      <c r="G41" s="72"/>
      <c r="H41" s="73"/>
    </row>
    <row r="42" spans="1:8" ht="45" customHeight="1">
      <c r="A42" s="111"/>
      <c r="B42" s="69" t="s">
        <v>30</v>
      </c>
      <c r="C42" s="70"/>
      <c r="D42" s="14">
        <v>2</v>
      </c>
      <c r="E42" s="14"/>
      <c r="F42" s="71"/>
      <c r="G42" s="72"/>
      <c r="H42" s="73"/>
    </row>
    <row r="43" spans="1:8" ht="26.25" customHeight="1">
      <c r="A43" s="112" t="s">
        <v>31</v>
      </c>
      <c r="B43" s="69" t="s">
        <v>32</v>
      </c>
      <c r="C43" s="70"/>
      <c r="D43" s="14">
        <v>3</v>
      </c>
      <c r="E43" s="14"/>
      <c r="F43" s="71"/>
      <c r="G43" s="72"/>
      <c r="H43" s="73"/>
    </row>
    <row r="44" spans="1:8" ht="28.5" customHeight="1">
      <c r="A44" s="110"/>
      <c r="B44" s="69" t="s">
        <v>33</v>
      </c>
      <c r="C44" s="70"/>
      <c r="D44" s="14">
        <v>5</v>
      </c>
      <c r="E44" s="14"/>
      <c r="F44" s="71"/>
      <c r="G44" s="72"/>
      <c r="H44" s="73"/>
    </row>
    <row r="45" spans="1:8" ht="28.5" customHeight="1">
      <c r="A45" s="110"/>
      <c r="B45" s="69" t="s">
        <v>34</v>
      </c>
      <c r="C45" s="70"/>
      <c r="D45" s="14">
        <v>3</v>
      </c>
      <c r="E45" s="14"/>
      <c r="F45" s="48"/>
      <c r="G45" s="49"/>
      <c r="H45" s="50"/>
    </row>
    <row r="46" spans="1:8" ht="26.25" customHeight="1" thickBot="1">
      <c r="A46" s="111"/>
      <c r="B46" s="69" t="s">
        <v>35</v>
      </c>
      <c r="C46" s="70"/>
      <c r="D46" s="14">
        <v>3</v>
      </c>
      <c r="E46" s="14"/>
      <c r="F46" s="71"/>
      <c r="G46" s="72"/>
      <c r="H46" s="73"/>
    </row>
    <row r="47" spans="1:8" ht="15" thickBot="1">
      <c r="C47" s="8" t="s">
        <v>36</v>
      </c>
      <c r="D47" s="11">
        <f>IF(COUNTA(D40:D46)=0,"",SUM(D40:D46))</f>
        <v>20</v>
      </c>
      <c r="E47" s="10" t="str">
        <f>IF(COUNTA(E40:E46)=0,"",SUM(E40:E46))</f>
        <v/>
      </c>
      <c r="F47" s="9"/>
      <c r="G47" s="23" t="s">
        <v>37</v>
      </c>
      <c r="H47" s="42" t="str">
        <f>IF(E47="","",IF(E47&gt;=MROUND(16*D47/20,1),"A",IF(E47&gt;=MROUND(12*D47/20,1),"B",IF(E47&gt;=MROUND(8*D47/20,1),"C","D"))))</f>
        <v/>
      </c>
    </row>
    <row r="48" spans="1:8" ht="15" thickBot="1"/>
    <row r="49" spans="1:8" ht="29.45" thickBot="1">
      <c r="A49" s="66" t="s">
        <v>38</v>
      </c>
      <c r="B49" s="57"/>
      <c r="C49" s="45" t="str">
        <f>"De "&amp;MROUND(16*D47/20,1)&amp;" à "&amp; D47 &amp;""&amp; CHAR(10) &amp; " =  A"</f>
        <v>De 16 à 20
 =  A</v>
      </c>
      <c r="D49" s="58" t="str">
        <f>"De "&amp;MROUND(12*D47/20,1)&amp;" à "&amp; MROUND(16*D47/20,1)-0.01 &amp;""&amp;CHAR(10)&amp; " =  B"</f>
        <v>De 12 à 15,99
 =  B</v>
      </c>
      <c r="E49" s="58"/>
      <c r="F49" s="58" t="str">
        <f>"De "&amp;MROUND(8*D47/20,1)&amp;" à "&amp; MROUND(12*D47/20,1)-0.01 &amp;""&amp;CHAR(10)&amp; " =  C"</f>
        <v>De 8 à 11,99
 =  C</v>
      </c>
      <c r="G49" s="58"/>
      <c r="H49" s="46" t="str">
        <f>"De "&amp;0&amp;" à "&amp; MROUND(8*D47/20,1)-0.01 &amp;""&amp;CHAR(10)&amp; " =  D"</f>
        <v>De 0 à 7,99
 =  D</v>
      </c>
    </row>
    <row r="66" spans="1:8" ht="15" thickBot="1"/>
    <row r="67" spans="1:8" ht="15" thickBot="1">
      <c r="A67" s="78" t="s">
        <v>39</v>
      </c>
      <c r="B67" s="79"/>
      <c r="C67" s="79"/>
      <c r="D67" s="79"/>
      <c r="E67" s="79"/>
      <c r="F67" s="79"/>
      <c r="G67" s="79"/>
      <c r="H67" s="80"/>
    </row>
    <row r="68" spans="1:8" ht="15" thickBot="1"/>
    <row r="69" spans="1:8" ht="29.45" thickBot="1">
      <c r="A69" s="66" t="s">
        <v>38</v>
      </c>
      <c r="B69" s="57"/>
      <c r="C69" s="45" t="str">
        <f>IF(SUM(D74:D78)=0,"","De "&amp;MROUND(16*D79/20,1)&amp;" à "&amp; D79 &amp;""&amp; CHAR(10) &amp; " =  A")</f>
        <v>De 9 à 11
 =  A</v>
      </c>
      <c r="D69" s="58" t="str">
        <f>IF(SUM(D74:D78)=0,"","De "&amp;MROUND(12*D79/20,1)&amp;" à "&amp; MROUND(16*D79/20,1)-0.01 &amp;""&amp;CHAR(10)&amp; " =  B")</f>
        <v>De 7 à 8,99
 =  B</v>
      </c>
      <c r="E69" s="58"/>
      <c r="F69" s="58" t="str">
        <f>IF(SUM(D74:D78)=0,"","De "&amp;MROUND(8*D79/20,1)&amp;" à "&amp; MROUND(12*D79/20,1)-0.01 &amp;""&amp;CHAR(10)&amp; " =  C")</f>
        <v>De 4 à 6,99
 =  C</v>
      </c>
      <c r="G69" s="58"/>
      <c r="H69" s="46" t="str">
        <f>IF(SUM(D74:D78)=0,"","De "&amp;0&amp;" à "&amp; MROUND(8*D79/20,1)-0.01 &amp;""&amp;CHAR(10)&amp; " =  D")</f>
        <v>De 0 à 3,99
 =  D</v>
      </c>
    </row>
    <row r="71" spans="1:8" ht="15" thickBot="1"/>
    <row r="72" spans="1:8" ht="15" thickBot="1">
      <c r="A72" s="25" t="s">
        <v>10</v>
      </c>
      <c r="B72" s="76" t="str">
        <f>IF($B$14="","",$B$14)</f>
        <v/>
      </c>
      <c r="C72" s="76"/>
      <c r="D72" s="77"/>
    </row>
    <row r="73" spans="1:8" ht="21.6" thickBot="1">
      <c r="A73" s="1" t="s">
        <v>22</v>
      </c>
      <c r="B73" s="56" t="s">
        <v>23</v>
      </c>
      <c r="C73" s="57"/>
      <c r="D73" s="24" t="s">
        <v>24</v>
      </c>
      <c r="E73" s="24" t="s">
        <v>25</v>
      </c>
      <c r="F73" s="58" t="s">
        <v>26</v>
      </c>
      <c r="G73" s="58"/>
      <c r="H73" s="59"/>
    </row>
    <row r="74" spans="1:8" ht="19.899999999999999" customHeight="1">
      <c r="A74" s="81" t="s">
        <v>40</v>
      </c>
      <c r="B74" s="74" t="s">
        <v>41</v>
      </c>
      <c r="C74" s="75"/>
      <c r="D74" s="5">
        <v>2</v>
      </c>
      <c r="E74" s="5"/>
      <c r="F74" s="52"/>
      <c r="G74" s="52"/>
      <c r="H74" s="53"/>
    </row>
    <row r="75" spans="1:8" ht="19.899999999999999" customHeight="1">
      <c r="A75" s="82"/>
      <c r="B75" s="54" t="s">
        <v>42</v>
      </c>
      <c r="C75" s="55"/>
      <c r="D75" s="6">
        <v>3</v>
      </c>
      <c r="E75" s="6"/>
      <c r="F75" s="63"/>
      <c r="G75" s="64"/>
      <c r="H75" s="65"/>
    </row>
    <row r="76" spans="1:8" ht="19.899999999999999" customHeight="1">
      <c r="A76" s="83"/>
      <c r="B76" s="54" t="s">
        <v>43</v>
      </c>
      <c r="C76" s="55"/>
      <c r="D76" s="6">
        <v>2</v>
      </c>
      <c r="E76" s="6"/>
      <c r="F76" s="63"/>
      <c r="G76" s="64"/>
      <c r="H76" s="65"/>
    </row>
    <row r="77" spans="1:8" ht="27" customHeight="1">
      <c r="A77" s="84" t="s">
        <v>44</v>
      </c>
      <c r="B77" s="54" t="s">
        <v>45</v>
      </c>
      <c r="C77" s="55"/>
      <c r="D77" s="6">
        <v>2</v>
      </c>
      <c r="E77" s="6"/>
      <c r="F77" s="63"/>
      <c r="G77" s="64"/>
      <c r="H77" s="65"/>
    </row>
    <row r="78" spans="1:8" ht="27" customHeight="1" thickBot="1">
      <c r="A78" s="85"/>
      <c r="B78" s="86" t="s">
        <v>46</v>
      </c>
      <c r="C78" s="87"/>
      <c r="D78" s="7">
        <v>2</v>
      </c>
      <c r="E78" s="7"/>
      <c r="F78" s="60"/>
      <c r="G78" s="61"/>
      <c r="H78" s="62"/>
    </row>
    <row r="79" spans="1:8" ht="15" thickBot="1">
      <c r="C79" s="8" t="s">
        <v>36</v>
      </c>
      <c r="D79" s="11">
        <f>IF(COUNTA(D74:D78)=0,"",SUM(D74:D78))</f>
        <v>11</v>
      </c>
      <c r="E79" s="10" t="str">
        <f>IF(COUNTA(E74:E78)=0,"",SUM(E74:E78))</f>
        <v/>
      </c>
      <c r="F79" s="9"/>
      <c r="G79" s="23" t="s">
        <v>47</v>
      </c>
      <c r="H79" s="42" t="str">
        <f>IF(E79="","",IF(E79&gt;=MROUND(16*D79/20,1),"A",IF(E79&gt;=MROUND(12*D79/20,1),"B",IF(E79&gt;=MROUND(8*D79/20,1),"C","D"))))</f>
        <v/>
      </c>
    </row>
    <row r="80" spans="1:8" ht="15" thickBot="1">
      <c r="C80" s="8"/>
      <c r="D80" s="22"/>
      <c r="E80" s="21"/>
      <c r="F80" s="9"/>
      <c r="G80" s="20"/>
    </row>
    <row r="81" spans="1:8" ht="15" thickBot="1">
      <c r="A81" s="25" t="s">
        <v>48</v>
      </c>
      <c r="B81" s="76" t="e">
        <f>IF(#REF!="","",#REF!)</f>
        <v>#REF!</v>
      </c>
      <c r="C81" s="76"/>
      <c r="D81" s="77"/>
    </row>
    <row r="82" spans="1:8" ht="21.6" thickBot="1">
      <c r="A82" s="1" t="s">
        <v>22</v>
      </c>
      <c r="B82" s="56" t="s">
        <v>23</v>
      </c>
      <c r="C82" s="57"/>
      <c r="D82" s="24" t="s">
        <v>24</v>
      </c>
      <c r="E82" s="24" t="s">
        <v>25</v>
      </c>
      <c r="F82" s="58" t="s">
        <v>26</v>
      </c>
      <c r="G82" s="58"/>
      <c r="H82" s="59"/>
    </row>
    <row r="83" spans="1:8" ht="19.899999999999999" customHeight="1">
      <c r="A83" s="81" t="s">
        <v>40</v>
      </c>
      <c r="B83" s="74" t="s">
        <v>41</v>
      </c>
      <c r="C83" s="75"/>
      <c r="D83" s="5">
        <v>2</v>
      </c>
      <c r="E83" s="5"/>
      <c r="F83" s="52"/>
      <c r="G83" s="52"/>
      <c r="H83" s="53"/>
    </row>
    <row r="84" spans="1:8" ht="19.899999999999999" customHeight="1">
      <c r="A84" s="82"/>
      <c r="B84" s="54" t="s">
        <v>42</v>
      </c>
      <c r="C84" s="55"/>
      <c r="D84" s="6">
        <v>3</v>
      </c>
      <c r="E84" s="6"/>
      <c r="F84" s="63"/>
      <c r="G84" s="64"/>
      <c r="H84" s="65"/>
    </row>
    <row r="85" spans="1:8" ht="19.899999999999999" customHeight="1">
      <c r="A85" s="83"/>
      <c r="B85" s="54" t="s">
        <v>43</v>
      </c>
      <c r="C85" s="55"/>
      <c r="D85" s="6">
        <v>2</v>
      </c>
      <c r="E85" s="6"/>
      <c r="F85" s="63"/>
      <c r="G85" s="64"/>
      <c r="H85" s="65"/>
    </row>
    <row r="86" spans="1:8" ht="19.899999999999999" customHeight="1">
      <c r="A86" s="84" t="s">
        <v>44</v>
      </c>
      <c r="B86" s="54" t="s">
        <v>45</v>
      </c>
      <c r="C86" s="55"/>
      <c r="D86" s="6">
        <v>2</v>
      </c>
      <c r="E86" s="6"/>
      <c r="F86" s="63"/>
      <c r="G86" s="64"/>
      <c r="H86" s="65"/>
    </row>
    <row r="87" spans="1:8" ht="19.899999999999999" customHeight="1" thickBot="1">
      <c r="A87" s="85"/>
      <c r="B87" s="86" t="s">
        <v>46</v>
      </c>
      <c r="C87" s="87"/>
      <c r="D87" s="7">
        <v>2</v>
      </c>
      <c r="E87" s="7"/>
      <c r="F87" s="60"/>
      <c r="G87" s="61"/>
      <c r="H87" s="62"/>
    </row>
    <row r="88" spans="1:8" ht="15" thickBot="1">
      <c r="C88" s="8" t="s">
        <v>36</v>
      </c>
      <c r="D88" s="11">
        <f>IF(COUNTA(D83:D87)=0,"",SUM(D83:D87))</f>
        <v>11</v>
      </c>
      <c r="E88" s="10" t="str">
        <f>IF(COUNTA(E83:E87)=0,"",SUM(E83:E87))</f>
        <v/>
      </c>
      <c r="F88" s="9"/>
      <c r="G88" s="23" t="s">
        <v>47</v>
      </c>
      <c r="H88" s="42" t="str">
        <f>IF(E88="","",IF(E88&gt;=MROUND(16*D88/20,1),"A",IF(E88&gt;=MROUND(12*D88/20,1),"B",IF(E88&gt;=MROUND(8*D88/20,1),"C","D"))))</f>
        <v/>
      </c>
    </row>
    <row r="89" spans="1:8">
      <c r="C89" s="8"/>
      <c r="D89" s="22"/>
      <c r="E89" s="21"/>
      <c r="F89" s="9"/>
      <c r="G89" s="20"/>
    </row>
  </sheetData>
  <mergeCells count="73">
    <mergeCell ref="E11:F11"/>
    <mergeCell ref="A40:A42"/>
    <mergeCell ref="A43:A46"/>
    <mergeCell ref="A4:B4"/>
    <mergeCell ref="A6:B6"/>
    <mergeCell ref="B13:D13"/>
    <mergeCell ref="B22:D22"/>
    <mergeCell ref="B23:D23"/>
    <mergeCell ref="B24:D24"/>
    <mergeCell ref="A37:H37"/>
    <mergeCell ref="B14:D14"/>
    <mergeCell ref="B21:D21"/>
    <mergeCell ref="F39:H39"/>
    <mergeCell ref="F40:H40"/>
    <mergeCell ref="F41:H41"/>
    <mergeCell ref="F42:H42"/>
    <mergeCell ref="F75:H75"/>
    <mergeCell ref="B39:C39"/>
    <mergeCell ref="B40:C40"/>
    <mergeCell ref="C4:G4"/>
    <mergeCell ref="C6:G6"/>
    <mergeCell ref="F43:H43"/>
    <mergeCell ref="F44:H44"/>
    <mergeCell ref="E21:G21"/>
    <mergeCell ref="E22:G22"/>
    <mergeCell ref="E23:G23"/>
    <mergeCell ref="E24:G24"/>
    <mergeCell ref="A27:H32"/>
    <mergeCell ref="B9:C9"/>
    <mergeCell ref="B45:C45"/>
    <mergeCell ref="F9:G9"/>
    <mergeCell ref="A49:B49"/>
    <mergeCell ref="A83:A85"/>
    <mergeCell ref="A86:A87"/>
    <mergeCell ref="B87:C87"/>
    <mergeCell ref="A77:A78"/>
    <mergeCell ref="A74:A76"/>
    <mergeCell ref="B76:C76"/>
    <mergeCell ref="B78:C78"/>
    <mergeCell ref="B81:D81"/>
    <mergeCell ref="B83:C83"/>
    <mergeCell ref="B73:C73"/>
    <mergeCell ref="F73:H73"/>
    <mergeCell ref="B72:D72"/>
    <mergeCell ref="A67:H67"/>
    <mergeCell ref="D49:E49"/>
    <mergeCell ref="F49:G49"/>
    <mergeCell ref="F78:H78"/>
    <mergeCell ref="A69:B69"/>
    <mergeCell ref="D69:E69"/>
    <mergeCell ref="F69:G69"/>
    <mergeCell ref="B41:C41"/>
    <mergeCell ref="B42:C42"/>
    <mergeCell ref="B43:C43"/>
    <mergeCell ref="F46:H46"/>
    <mergeCell ref="B44:C44"/>
    <mergeCell ref="B46:C46"/>
    <mergeCell ref="F77:H77"/>
    <mergeCell ref="B74:C74"/>
    <mergeCell ref="F74:H74"/>
    <mergeCell ref="F76:H76"/>
    <mergeCell ref="B77:C77"/>
    <mergeCell ref="B75:C75"/>
    <mergeCell ref="F83:H83"/>
    <mergeCell ref="B84:C84"/>
    <mergeCell ref="B82:C82"/>
    <mergeCell ref="F82:H82"/>
    <mergeCell ref="F87:H87"/>
    <mergeCell ref="F84:H84"/>
    <mergeCell ref="B85:C85"/>
    <mergeCell ref="F85:H85"/>
    <mergeCell ref="B86:C86"/>
    <mergeCell ref="F86:H86"/>
  </mergeCells>
  <pageMargins left="0.39370078740157483" right="0.39370078740157483" top="0.74803149606299213" bottom="0.74803149606299213" header="0.31496062992125984" footer="0.31496062992125984"/>
  <pageSetup paperSize="9" orientation="portrait" r:id="rId1"/>
  <headerFooter>
    <oddHeader>&amp;L&amp;G&amp;R&amp;"-,Gras"&amp;14
Grille d'évaluation
&amp;12Projet collaboratif</oddHeader>
    <oddFooter>&amp;L&amp;F&amp;R&amp;P/&amp;N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e8b0360-7626-40dd-9c34-4a0ad09ceea9">
      <UserInfo>
        <DisplayName>RABOURDIN NEMBRINI Elodie</DisplayName>
        <AccountId>31</AccountId>
        <AccountType/>
      </UserInfo>
    </SharedWithUsers>
    <lcf76f155ced4ddcb4097134ff3c332f xmlns="5a8b1b15-d683-4532-92fa-7eb76fa911b7">
      <Terms xmlns="http://schemas.microsoft.com/office/infopath/2007/PartnerControls"/>
    </lcf76f155ced4ddcb4097134ff3c332f>
    <TaxCatchAll xmlns="ce8b0360-7626-40dd-9c34-4a0ad09ceea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F86752C61A88478F26DC9FF7D3B89C" ma:contentTypeVersion="13" ma:contentTypeDescription="Crée un document." ma:contentTypeScope="" ma:versionID="c618862e9d4da16217fd8fdd86c259a0">
  <xsd:schema xmlns:xsd="http://www.w3.org/2001/XMLSchema" xmlns:xs="http://www.w3.org/2001/XMLSchema" xmlns:p="http://schemas.microsoft.com/office/2006/metadata/properties" xmlns:ns2="5a8b1b15-d683-4532-92fa-7eb76fa911b7" xmlns:ns3="ce8b0360-7626-40dd-9c34-4a0ad09ceea9" targetNamespace="http://schemas.microsoft.com/office/2006/metadata/properties" ma:root="true" ma:fieldsID="73eafe0e8403aca6d65ffc2f318093fe" ns2:_="" ns3:_="">
    <xsd:import namespace="5a8b1b15-d683-4532-92fa-7eb76fa911b7"/>
    <xsd:import namespace="ce8b0360-7626-40dd-9c34-4a0ad09ceea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b1b15-d683-4532-92fa-7eb76fa911b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b0360-7626-40dd-9c34-4a0ad09ceea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e8705ca-baa2-42ea-9bea-89c90b7aa840}" ma:internalName="TaxCatchAll" ma:showField="CatchAllData" ma:web="ce8b0360-7626-40dd-9c34-4a0ad09cee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841854-EBC3-4731-9E6E-C099C34CAF10}"/>
</file>

<file path=customXml/itemProps2.xml><?xml version="1.0" encoding="utf-8"?>
<ds:datastoreItem xmlns:ds="http://schemas.openxmlformats.org/officeDocument/2006/customXml" ds:itemID="{7A01B421-C4CE-4486-9DE4-A05529526227}"/>
</file>

<file path=customXml/itemProps3.xml><?xml version="1.0" encoding="utf-8"?>
<ds:datastoreItem xmlns:ds="http://schemas.openxmlformats.org/officeDocument/2006/customXml" ds:itemID="{5BB1290F-2D51-4A93-910F-B931BC0AE0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FACON Cédric</dc:creator>
  <cp:keywords/>
  <dc:description/>
  <cp:lastModifiedBy>DESCARPENTRIES NICOLAS</cp:lastModifiedBy>
  <cp:revision/>
  <dcterms:created xsi:type="dcterms:W3CDTF">2020-02-01T09:20:16Z</dcterms:created>
  <dcterms:modified xsi:type="dcterms:W3CDTF">2024-03-07T09:52:33Z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0x010100FCF86752C61A88478F26DC9FF7D3B89C</vt:lpwstr>
  </property>
  <property fmtid="{D5CDD505-2E9C-101B-9397-08002B2CF9AE}" pid="3" name="MediaServiceImageTags">
    <vt:lpwstr/>
  </property>
</Properties>
</file>