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slademahoney/Desktop/Analysis Projects/"/>
    </mc:Choice>
  </mc:AlternateContent>
  <xr:revisionPtr revIDLastSave="0" documentId="13_ncr:1_{C07109CF-46FF-7044-B9BF-3D510A62D7A6}" xr6:coauthVersionLast="45" xr6:coauthVersionMax="45" xr10:uidLastSave="{00000000-0000-0000-0000-000000000000}"/>
  <bookViews>
    <workbookView xWindow="580" yWindow="460" windowWidth="21580" windowHeight="14740" firstSheet="1" activeTab="3" xr2:uid="{00000000-000D-0000-FFFF-FFFF00000000}"/>
  </bookViews>
  <sheets>
    <sheet name="Parent Category Outcomes" sheetId="2" r:id="rId1"/>
    <sheet name="SubCategory Statistics" sheetId="5" r:id="rId2"/>
    <sheet name="Outcomes Based on Launch Date" sheetId="6" r:id="rId3"/>
    <sheet name="GB Musical Chart" sheetId="13" r:id="rId4"/>
    <sheet name="Kickstarter" sheetId="1" r:id="rId5"/>
    <sheet name="Descriptive Statistics" sheetId="10" r:id="rId6"/>
    <sheet name="Failed US Kickstarters" sheetId="9" r:id="rId7"/>
    <sheet name="Successful US Kickstarters" sheetId="8" r:id="rId8"/>
    <sheet name="Edinburgh Research" sheetId="7" r:id="rId9"/>
  </sheets>
  <definedNames>
    <definedName name="_xlnm._FilterDatabase" localSheetId="4" hidden="1">Kickstarter!$A$1:$T$4118</definedName>
    <definedName name="_xlchart.v1.0" hidden="1">Kickstarter!$D$1</definedName>
    <definedName name="_xlchart.v1.1" hidden="1">Kickstarter!$D$2:$D$4118</definedName>
    <definedName name="_xlchart.v1.10" hidden="1">Kickstarter!$E$1</definedName>
    <definedName name="_xlchart.v1.11" hidden="1">Kickstarter!$E$2:$E$4118</definedName>
    <definedName name="_xlchart.v1.12" hidden="1">Kickstarter!$D$1</definedName>
    <definedName name="_xlchart.v1.13" hidden="1">Kickstarter!$D$2:$D$4118</definedName>
    <definedName name="_xlchart.v1.14" hidden="1">Kickstarter!$E$1</definedName>
    <definedName name="_xlchart.v1.15" hidden="1">Kickstarter!$E$2:$E$4118</definedName>
    <definedName name="_xlchart.v1.16" hidden="1">Kickstarter!$D$1</definedName>
    <definedName name="_xlchart.v1.17" hidden="1">Kickstarter!$D$2:$D$4118</definedName>
    <definedName name="_xlchart.v1.18" hidden="1">Kickstarter!$E$1</definedName>
    <definedName name="_xlchart.v1.19" hidden="1">Kickstarter!$E$2:$E$4118</definedName>
    <definedName name="_xlchart.v1.2" hidden="1">Kickstarter!$E$1</definedName>
    <definedName name="_xlchart.v1.20" hidden="1">Kickstarter!$D$1</definedName>
    <definedName name="_xlchart.v1.21" hidden="1">Kickstarter!$D$2:$D$4118</definedName>
    <definedName name="_xlchart.v1.22" hidden="1">Kickstarter!$E$1</definedName>
    <definedName name="_xlchart.v1.23" hidden="1">Kickstarter!$E$2:$E$4118</definedName>
    <definedName name="_xlchart.v1.24" hidden="1">Kickstarter!$D$1</definedName>
    <definedName name="_xlchart.v1.25" hidden="1">Kickstarter!$D$2:$D$4118</definedName>
    <definedName name="_xlchart.v1.26" hidden="1">Kickstarter!$E$1</definedName>
    <definedName name="_xlchart.v1.27" hidden="1">Kickstarter!$E$2:$E$4118</definedName>
    <definedName name="_xlchart.v1.28" hidden="1">Kickstarter!$D$1</definedName>
    <definedName name="_xlchart.v1.29" hidden="1">Kickstarter!$D$2:$D$4118</definedName>
    <definedName name="_xlchart.v1.3" hidden="1">Kickstarter!$E$2:$E$4118</definedName>
    <definedName name="_xlchart.v1.30" hidden="1">Kickstarter!$E$1</definedName>
    <definedName name="_xlchart.v1.31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  <definedName name="_xlchart.v1.8" hidden="1">Kickstarter!$D$1</definedName>
    <definedName name="_xlchart.v1.9" hidden="1">Kickstarter!$D$2:$D$4118</definedName>
  </definedNames>
  <calcPr calcId="191029"/>
  <pivotCaches>
    <pivotCache cacheId="9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B2" i="10"/>
  <c r="C10" i="10"/>
  <c r="C9" i="10"/>
  <c r="B10" i="10"/>
  <c r="B9" i="10"/>
  <c r="C3" i="10"/>
  <c r="C2" i="10"/>
  <c r="B3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2" i="1"/>
</calcChain>
</file>

<file path=xl/sharedStrings.xml><?xml version="1.0" encoding="utf-8"?>
<sst xmlns="http://schemas.openxmlformats.org/spreadsheetml/2006/main" count="38353" uniqueCount="8403">
  <si>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</si>
  <si>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</si>
  <si>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</si>
  <si>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</si>
  <si>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</si>
  <si>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</si>
  <si>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</si>
  <si>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</si>
  <si>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</si>
  <si>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</si>
  <si>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</si>
  <si>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</si>
  <si>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</si>
  <si>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</si>
  <si>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</si>
  <si>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</si>
  <si>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</si>
  <si>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</si>
  <si>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</si>
  <si>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</si>
  <si>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</si>
  <si>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</si>
  <si>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</si>
  <si>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</si>
  <si>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</si>
  <si>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</si>
  <si>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</si>
  <si>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</si>
  <si>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</si>
  <si>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</si>
  <si>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</si>
  <si>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</si>
  <si>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</si>
  <si>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</si>
  <si>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</si>
  <si>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</si>
  <si>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</si>
  <si>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</si>
  <si>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</si>
  <si>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</si>
  <si>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</si>
  <si>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</si>
  <si>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</si>
  <si>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</si>
  <si>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</si>
  <si>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</si>
  <si>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</si>
  <si>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</si>
  <si>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</si>
  <si>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</si>
  <si>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</si>
  <si>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</si>
  <si>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</si>
  <si>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</si>
  <si>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</si>
  <si>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</si>
  <si>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</si>
  <si>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</si>
  <si>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</si>
  <si>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</si>
  <si>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</si>
  <si>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</si>
  <si>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</si>
  <si>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</si>
  <si>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</si>
  <si>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</si>
  <si>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</si>
  <si>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</si>
  <si>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</si>
  <si>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</si>
  <si>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</si>
  <si>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</si>
  <si>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</si>
  <si>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</si>
  <si>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</si>
  <si>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</si>
  <si>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</si>
  <si>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</si>
  <si>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</si>
  <si>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</si>
  <si>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</si>
  <si>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</si>
  <si>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</si>
  <si>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</si>
  <si>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</si>
  <si>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</si>
  <si>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</si>
  <si>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</si>
  <si>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</si>
  <si>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</si>
  <si>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</si>
  <si>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</si>
  <si>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</si>
  <si>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</si>
  <si>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</si>
  <si>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</si>
  <si>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</si>
  <si>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</si>
  <si>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</si>
  <si>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</si>
  <si>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</si>
  <si>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</si>
  <si>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</si>
  <si>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</si>
  <si>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</si>
  <si>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</si>
  <si>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</si>
  <si>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</si>
  <si>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</si>
  <si>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</si>
  <si>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</si>
  <si>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</si>
  <si>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</si>
  <si>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</si>
  <si>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</si>
  <si>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</si>
  <si>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</si>
  <si>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</si>
  <si>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</si>
  <si>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</si>
  <si>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</si>
  <si>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</si>
  <si>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</si>
  <si>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</si>
  <si>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</si>
  <si>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</si>
  <si>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</si>
  <si>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</si>
  <si>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</si>
  <si>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</si>
  <si>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</si>
  <si>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</si>
  <si>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</si>
  <si>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</si>
  <si>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</si>
  <si>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</si>
  <si>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</si>
  <si>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</si>
  <si>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</si>
  <si>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</si>
  <si>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</si>
  <si>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</si>
  <si>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</si>
  <si>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</si>
  <si>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</si>
  <si>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</si>
  <si>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</si>
  <si>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</si>
  <si>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</si>
  <si>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</si>
  <si>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</si>
  <si>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</si>
  <si>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</si>
  <si>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</si>
  <si>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</si>
  <si>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</si>
  <si>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</si>
  <si>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</si>
  <si>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</si>
  <si>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</si>
  <si>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</si>
  <si>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</si>
  <si>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</si>
  <si>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</si>
  <si>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</si>
  <si>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</si>
  <si>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</si>
  <si>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</si>
  <si>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</si>
  <si>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</si>
  <si>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</si>
  <si>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</si>
  <si>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</si>
  <si>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</si>
  <si>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</si>
  <si>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</si>
  <si>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</si>
  <si>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</si>
  <si>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</si>
  <si>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</si>
  <si>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</si>
  <si>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</si>
  <si>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</si>
  <si>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</si>
  <si>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</si>
  <si>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</si>
  <si>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</si>
  <si>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</si>
  <si>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</si>
  <si>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</si>
  <si>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</si>
  <si>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</si>
  <si>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</si>
  <si>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</si>
  <si>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</si>
  <si>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</si>
  <si>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</si>
  <si>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</si>
  <si>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</si>
  <si>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</si>
  <si>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</si>
  <si>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</si>
  <si>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</si>
  <si>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</si>
  <si>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</si>
  <si>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</si>
  <si>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</si>
  <si>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</si>
  <si>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</si>
  <si>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</si>
  <si>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</si>
  <si>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</si>
  <si>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</si>
  <si>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</si>
  <si>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</si>
  <si>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</si>
  <si>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</si>
  <si>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</si>
  <si>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</si>
  <si>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</si>
  <si>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</si>
  <si>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</si>
  <si>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</si>
  <si>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</si>
  <si>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</si>
  <si>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</si>
  <si>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</si>
  <si>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</si>
  <si>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</si>
  <si>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</si>
  <si>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</si>
  <si>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</si>
  <si>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</si>
  <si>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</si>
  <si>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</si>
  <si>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</si>
  <si>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</si>
  <si>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</si>
  <si>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</si>
  <si>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</si>
  <si>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</si>
  <si>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</si>
  <si>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</si>
  <si>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</si>
  <si>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</si>
  <si>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</si>
  <si>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</si>
  <si>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</si>
  <si>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</si>
  <si>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</si>
  <si>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</si>
  <si>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</si>
  <si>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</si>
  <si>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</si>
  <si>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</si>
  <si>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</si>
  <si>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</si>
  <si>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</si>
  <si>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</si>
  <si>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</si>
  <si>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</si>
  <si>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</si>
  <si>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</si>
  <si>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</si>
  <si>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</si>
  <si>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</si>
  <si>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</si>
  <si>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</si>
  <si>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</si>
  <si>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</si>
  <si>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</si>
  <si>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</si>
  <si>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</si>
  <si>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</si>
  <si>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</si>
  <si>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</si>
  <si>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</si>
  <si>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</si>
  <si>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</si>
  <si>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</si>
  <si>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</si>
  <si>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</si>
  <si>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</si>
  <si>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</si>
  <si>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</si>
  <si>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</si>
  <si>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</si>
  <si>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</si>
  <si>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</si>
  <si>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</si>
  <si>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</si>
  <si>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</si>
  <si>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</si>
  <si>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</si>
  <si>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</si>
  <si>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</si>
  <si>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</si>
  <si>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</si>
  <si>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</si>
  <si>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</si>
  <si>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</si>
  <si>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</si>
  <si>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</si>
  <si>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</si>
  <si>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</si>
  <si>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</si>
  <si>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</si>
  <si>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</si>
  <si>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</si>
  <si>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</si>
  <si>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</si>
  <si>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</si>
  <si>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</si>
  <si>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</si>
  <si>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</si>
  <si>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</si>
  <si>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</si>
  <si>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</si>
  <si>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</si>
  <si>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</si>
  <si>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</si>
  <si>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</si>
  <si>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</si>
  <si>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</si>
  <si>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</si>
  <si>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</si>
  <si>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</si>
  <si>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</si>
  <si>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</si>
  <si>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</si>
  <si>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</si>
  <si>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</si>
  <si>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</si>
  <si>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</si>
  <si>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</si>
  <si>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</si>
  <si>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</si>
  <si>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</si>
  <si>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</si>
  <si>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</si>
  <si>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</si>
  <si>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</si>
  <si>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</si>
  <si>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</si>
  <si>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</si>
  <si>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</si>
  <si>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</si>
  <si>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</si>
  <si>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</si>
  <si>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</si>
  <si>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</si>
  <si>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</si>
  <si>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</si>
  <si>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</si>
  <si>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</si>
  <si>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</si>
  <si>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</si>
  <si>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</si>
  <si>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</si>
  <si>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</si>
  <si>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</si>
  <si>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</si>
  <si>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</si>
  <si>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</si>
  <si>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</si>
  <si>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</si>
  <si>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</si>
  <si>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</si>
  <si>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</si>
  <si>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</si>
  <si>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</si>
  <si>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</si>
  <si>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</si>
  <si>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</si>
  <si>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</si>
  <si>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</si>
  <si>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</si>
  <si>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</si>
  <si>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</si>
  <si>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</si>
  <si>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</si>
  <si>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</si>
  <si>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</si>
  <si>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</si>
  <si>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</si>
  <si>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</si>
  <si>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</si>
  <si>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</si>
  <si>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</si>
  <si>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</si>
  <si>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</si>
  <si>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</si>
  <si>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</si>
  <si>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</si>
  <si>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</si>
  <si>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</si>
  <si>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</si>
  <si>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</si>
  <si>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</si>
  <si>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</si>
  <si>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</si>
  <si>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</si>
  <si>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</si>
  <si>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</si>
  <si>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</si>
  <si>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</si>
  <si>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</si>
  <si>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</si>
  <si>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</si>
  <si>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</si>
  <si>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</si>
  <si>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</si>
  <si>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</si>
  <si>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</si>
  <si>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</si>
  <si>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</si>
  <si>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</si>
  <si>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</si>
  <si>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</si>
  <si>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</si>
  <si>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</si>
  <si>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</si>
  <si>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</si>
  <si>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</si>
  <si>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</si>
  <si>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</si>
  <si>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</si>
  <si>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</si>
  <si>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</si>
  <si>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</si>
  <si>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</si>
  <si>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</si>
  <si>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</si>
  <si>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</si>
  <si>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</si>
  <si>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</si>
  <si>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</si>
  <si>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</si>
  <si>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</si>
  <si>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</si>
  <si>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</si>
  <si>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</si>
  <si>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</si>
  <si>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</si>
  <si>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</si>
  <si>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</si>
  <si>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</si>
  <si>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</si>
  <si>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</si>
  <si>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</si>
  <si>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</si>
  <si>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</si>
  <si>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</si>
  <si>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</si>
  <si>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</si>
  <si>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</si>
  <si>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</si>
  <si>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</si>
  <si>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</si>
  <si>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</si>
  <si>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</si>
  <si>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</si>
  <si>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</si>
  <si>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</si>
  <si>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</si>
  <si>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</si>
  <si>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</si>
  <si>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</si>
  <si>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</si>
  <si>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</si>
  <si>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</si>
  <si>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</si>
  <si>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</si>
  <si>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</si>
  <si>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</si>
  <si>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</si>
  <si>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</si>
  <si>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</si>
  <si>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</si>
  <si>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</si>
  <si>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</si>
  <si>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</si>
  <si>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</si>
  <si>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</si>
  <si>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</si>
  <si>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</si>
  <si>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</si>
  <si>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</si>
  <si>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</si>
  <si>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</si>
  <si>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</si>
  <si>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</si>
  <si>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</si>
  <si>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</si>
  <si>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</si>
  <si>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</si>
  <si>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</si>
  <si>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</si>
  <si>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</si>
  <si>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</si>
  <si>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</si>
  <si>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</si>
  <si>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</si>
  <si>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</si>
  <si>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</si>
  <si>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</si>
  <si>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</si>
  <si>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</si>
  <si>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</si>
  <si>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</si>
  <si>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</si>
  <si>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</si>
  <si>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</si>
  <si>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</si>
  <si>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</si>
  <si>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</si>
  <si>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</si>
  <si>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</si>
  <si>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</si>
  <si>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</si>
  <si>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</si>
  <si>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</si>
  <si>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</si>
  <si>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</si>
  <si>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</si>
  <si>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</si>
  <si>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</si>
  <si>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</si>
  <si>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</si>
  <si>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</si>
  <si>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</si>
  <si>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</si>
  <si>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</si>
  <si>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</si>
  <si>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</si>
  <si>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</si>
  <si>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</si>
  <si>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</si>
  <si>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</si>
  <si>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</si>
  <si>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</si>
  <si>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</si>
  <si>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</si>
  <si>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</si>
  <si>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</si>
  <si>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</si>
  <si>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</si>
  <si>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</si>
  <si>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</si>
  <si>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</si>
  <si>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</si>
  <si>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</si>
  <si>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</si>
  <si>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</si>
  <si>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</si>
  <si>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</si>
  <si>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</si>
  <si>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</si>
  <si>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</si>
  <si>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</si>
  <si>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</si>
  <si>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</si>
  <si>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</si>
  <si>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</si>
  <si>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</si>
  <si>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</si>
  <si>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</si>
  <si>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</si>
  <si>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</si>
  <si>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</si>
  <si>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</si>
  <si>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</si>
  <si>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</si>
  <si>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</si>
  <si>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</si>
  <si>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</si>
  <si>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</si>
  <si>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</si>
  <si>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</si>
  <si>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</si>
  <si>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</si>
  <si>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</si>
  <si>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</si>
  <si>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</si>
  <si>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</si>
  <si>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</si>
  <si>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</si>
  <si>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</si>
  <si>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</si>
  <si>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</si>
  <si>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</si>
  <si>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</si>
  <si>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</si>
  <si>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</si>
  <si>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</si>
  <si>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</si>
  <si>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</si>
  <si>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</si>
  <si>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</si>
  <si>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</si>
  <si>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</si>
  <si>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</si>
  <si>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</si>
  <si>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</si>
  <si>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</si>
  <si>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</si>
  <si>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</si>
  <si>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</si>
  <si>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</si>
  <si>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</si>
  <si>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</si>
  <si>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</si>
  <si>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</si>
  <si>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</si>
  <si>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</si>
  <si>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</si>
  <si>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</si>
  <si>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</si>
  <si>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</si>
  <si>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</si>
  <si>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</si>
  <si>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</si>
  <si>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</si>
  <si>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</si>
  <si>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</si>
  <si>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</si>
  <si>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</si>
  <si>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</si>
  <si>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</si>
  <si>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</si>
  <si>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</si>
  <si>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</si>
  <si>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</si>
  <si>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</si>
  <si>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</si>
  <si>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</si>
  <si>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</si>
  <si>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</si>
  <si>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</si>
  <si>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</si>
  <si>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</si>
  <si>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</si>
  <si>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</si>
  <si>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</si>
  <si>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</si>
  <si>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</si>
  <si>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</si>
  <si>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</si>
  <si>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</si>
  <si>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</si>
  <si>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</si>
  <si>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</si>
  <si>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</si>
  <si>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</si>
  <si>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</si>
  <si>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</si>
  <si>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</si>
  <si>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</si>
  <si>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</si>
  <si>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</si>
  <si>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</si>
  <si>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</si>
  <si>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</si>
  <si>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</si>
  <si>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</si>
  <si>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</si>
  <si>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</si>
  <si>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</si>
  <si>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</si>
  <si>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</si>
  <si>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</si>
  <si>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</si>
  <si>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</si>
  <si>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</si>
  <si>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</si>
  <si>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</si>
  <si>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</si>
  <si>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</si>
  <si>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</si>
  <si>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</si>
  <si>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</si>
  <si>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</si>
  <si>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</si>
  <si>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</si>
  <si>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</si>
  <si>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</si>
  <si>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</si>
  <si>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</si>
  <si>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</si>
  <si>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</si>
  <si>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</si>
  <si>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</si>
  <si>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</si>
  <si>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</si>
  <si>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</si>
  <si>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</si>
  <si>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</si>
  <si>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</si>
  <si>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</si>
  <si>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</si>
  <si>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</si>
  <si>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</si>
  <si>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</si>
  <si>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</si>
  <si>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</si>
  <si>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</si>
  <si>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</si>
  <si>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</si>
  <si>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</si>
  <si>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</si>
  <si>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</si>
  <si>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</si>
  <si>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</si>
  <si>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</si>
  <si>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</si>
  <si>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</si>
  <si>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</si>
  <si>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</si>
  <si>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</si>
  <si>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</si>
  <si>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</si>
  <si>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</si>
  <si>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</si>
  <si>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</si>
  <si>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</si>
  <si>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</si>
  <si>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</si>
  <si>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</si>
  <si>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</si>
  <si>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</si>
  <si>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</si>
  <si>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</si>
  <si>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</si>
  <si>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</si>
  <si>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</si>
  <si>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</si>
  <si>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</si>
  <si>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</si>
  <si>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</si>
  <si>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</si>
  <si>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</si>
  <si>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</si>
  <si>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</si>
  <si>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</si>
  <si>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</si>
  <si>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</si>
  <si>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</si>
  <si>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</si>
  <si>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</si>
  <si>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</si>
  <si>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</si>
  <si>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</si>
  <si>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</si>
  <si>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</si>
  <si>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</si>
  <si>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</si>
  <si>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</si>
  <si>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</si>
  <si>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</si>
  <si>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</si>
  <si>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</si>
  <si>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</si>
  <si>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</si>
  <si>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</si>
  <si>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</si>
  <si>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</si>
  <si>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</si>
  <si>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</si>
  <si>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</si>
  <si>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</si>
  <si>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</si>
  <si>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</si>
  <si>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</si>
  <si>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</si>
  <si>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</si>
  <si>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</si>
  <si>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</si>
  <si>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</si>
  <si>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</si>
  <si>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</si>
  <si>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</si>
  <si>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</si>
  <si>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</si>
  <si>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</si>
  <si>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</si>
  <si>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</si>
  <si>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</si>
  <si>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</si>
  <si>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</si>
  <si>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</si>
  <si>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</si>
  <si>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</si>
  <si>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</si>
  <si>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</si>
  <si>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</si>
  <si>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</si>
  <si>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</si>
  <si>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</si>
  <si>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</si>
  <si>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</si>
  <si>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</si>
  <si>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</si>
  <si>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</si>
  <si>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</si>
  <si>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</si>
  <si>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</si>
  <si>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</si>
  <si>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</si>
  <si>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</si>
  <si>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</si>
  <si>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</si>
  <si>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</si>
  <si>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</si>
  <si>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</si>
  <si>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</si>
  <si>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</si>
  <si>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</si>
  <si>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</si>
  <si>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</si>
  <si>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</si>
  <si>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</si>
  <si>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</si>
  <si>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</si>
  <si>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</si>
  <si>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</si>
  <si>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</si>
  <si>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</si>
  <si>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</si>
  <si>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</si>
  <si>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</si>
  <si>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</si>
  <si>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</si>
  <si>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</si>
  <si>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</si>
  <si>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</si>
  <si>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</si>
  <si>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</si>
  <si>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</si>
  <si>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</si>
  <si>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</si>
  <si>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</si>
  <si>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</si>
  <si>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</si>
  <si>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</si>
  <si>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</si>
  <si>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</si>
  <si>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</si>
  <si>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</si>
  <si>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</si>
  <si>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</si>
  <si>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</si>
  <si>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</si>
  <si>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</si>
  <si>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</si>
  <si>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</si>
  <si>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</si>
  <si>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</si>
  <si>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</si>
  <si>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</si>
  <si>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</si>
  <si>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</si>
  <si>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</si>
  <si>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</si>
  <si>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</si>
  <si>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</si>
  <si>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</si>
  <si>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</si>
  <si>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</si>
  <si>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</si>
  <si>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</si>
  <si>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</si>
  <si>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</si>
  <si>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</si>
  <si>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</si>
  <si>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</si>
  <si>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</si>
  <si>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</si>
  <si>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</si>
  <si>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</si>
  <si>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</si>
  <si>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</si>
  <si>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</si>
  <si>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</si>
  <si>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</si>
  <si>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</si>
  <si>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</si>
  <si>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</si>
  <si>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</si>
  <si>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</si>
  <si>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</si>
  <si>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</si>
  <si>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</si>
  <si>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</si>
  <si>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</si>
  <si>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</si>
  <si>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</si>
  <si>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</si>
  <si>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</si>
  <si>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</si>
  <si>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</si>
  <si>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</si>
  <si>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</si>
  <si>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</si>
  <si>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</si>
  <si>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</si>
  <si>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</si>
  <si>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</si>
  <si>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</si>
  <si>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</si>
  <si>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</si>
  <si>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</si>
  <si>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</si>
  <si>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</si>
  <si>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</si>
  <si>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</si>
  <si>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</si>
  <si>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</si>
  <si>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</si>
  <si>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</si>
  <si>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</si>
  <si>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</si>
  <si>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</si>
  <si>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</si>
  <si>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</si>
  <si>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</si>
  <si>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</si>
  <si>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</si>
  <si>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</si>
  <si>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</si>
  <si>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</si>
  <si>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</si>
  <si>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</si>
  <si>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</si>
  <si>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</si>
  <si>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</si>
  <si>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</si>
  <si>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</si>
  <si>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</si>
  <si>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</si>
  <si>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</si>
  <si>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</si>
  <si>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</si>
  <si>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</si>
  <si>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</si>
  <si>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</si>
  <si>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</si>
  <si>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</si>
  <si>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</si>
  <si>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</si>
  <si>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</si>
  <si>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</si>
  <si>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</si>
  <si>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</si>
  <si>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</si>
  <si>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</si>
  <si>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</si>
  <si>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</si>
  <si>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</si>
  <si>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</si>
  <si>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</si>
  <si>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</si>
  <si>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</si>
  <si>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</si>
  <si>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</si>
  <si>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</si>
  <si>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</si>
  <si>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</si>
  <si>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</si>
  <si>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</si>
  <si>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</si>
  <si>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</si>
  <si>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</si>
  <si>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</si>
  <si>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</si>
  <si>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</si>
  <si>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</si>
  <si>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</si>
  <si>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</si>
  <si>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</si>
  <si>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</si>
  <si>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</si>
  <si>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</si>
  <si>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</si>
  <si>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</si>
  <si>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</si>
  <si>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</si>
  <si>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</si>
  <si>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</si>
  <si>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</si>
  <si>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</si>
  <si>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</si>
  <si>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</si>
  <si>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</si>
  <si>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</si>
  <si>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</si>
  <si>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</si>
  <si>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</si>
  <si>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</si>
  <si>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</si>
  <si>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</si>
  <si>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</si>
  <si>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</si>
  <si>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</si>
  <si>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</si>
  <si>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</si>
  <si>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</si>
  <si>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</si>
  <si>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</si>
  <si>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</si>
  <si>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</si>
  <si>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</si>
  <si>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</si>
  <si>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</si>
  <si>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</si>
  <si>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</si>
  <si>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</si>
  <si>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</si>
  <si>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</si>
  <si>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</si>
  <si>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</si>
  <si>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</si>
  <si>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</si>
  <si>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</si>
  <si>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</si>
  <si>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</si>
  <si>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</si>
  <si>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</si>
  <si>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</si>
  <si>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</si>
  <si>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</si>
  <si>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</si>
  <si>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</si>
  <si>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</si>
  <si>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</si>
  <si>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</si>
  <si>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</si>
  <si>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</si>
  <si>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</si>
  <si>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</si>
  <si>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</si>
  <si>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</si>
  <si>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</si>
  <si>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</si>
  <si>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</si>
  <si>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</si>
  <si>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</si>
  <si>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</si>
  <si>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</si>
  <si>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</si>
  <si>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</si>
  <si>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</si>
  <si>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</si>
  <si>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</si>
  <si>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</si>
  <si>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</si>
  <si>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</si>
  <si>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</si>
  <si>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</si>
  <si>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</si>
  <si>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</si>
  <si>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</si>
  <si>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</si>
  <si>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</si>
  <si>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</si>
  <si>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</si>
  <si>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</si>
  <si>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</si>
  <si>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</si>
  <si>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</si>
  <si>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</si>
  <si>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</si>
  <si>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</si>
  <si>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</si>
  <si>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</si>
  <si>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</si>
  <si>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</si>
  <si>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</si>
  <si>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</si>
  <si>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</si>
  <si>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</si>
  <si>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</si>
  <si>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</si>
  <si>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</si>
  <si>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</si>
  <si>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</si>
  <si>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</si>
  <si>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</si>
  <si>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</si>
  <si>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</si>
  <si>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</si>
  <si>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</si>
  <si>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</si>
  <si>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</si>
  <si>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</si>
  <si>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</si>
  <si>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</si>
  <si>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</si>
  <si>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</si>
  <si>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</si>
  <si>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</si>
  <si>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</si>
  <si>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</si>
  <si>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</si>
  <si>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</si>
  <si>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</si>
  <si>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</si>
  <si>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</si>
  <si>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</si>
  <si>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</si>
  <si>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</si>
  <si>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</si>
  <si>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</si>
  <si>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</si>
  <si>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</si>
  <si>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</si>
  <si>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</si>
  <si>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</si>
  <si>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</si>
  <si>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</si>
  <si>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</si>
  <si>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</si>
  <si>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</si>
  <si>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</si>
  <si>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</si>
  <si>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</si>
  <si>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</si>
  <si>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</si>
  <si>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</si>
  <si>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</si>
  <si>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</si>
  <si>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</si>
  <si>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</si>
  <si>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</si>
  <si>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</si>
  <si>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</si>
  <si>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</si>
  <si>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</si>
  <si>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</si>
  <si>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</si>
  <si>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</si>
  <si>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</si>
  <si>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</si>
  <si>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</si>
  <si>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</si>
  <si>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</si>
  <si>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</si>
  <si>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</si>
  <si>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</si>
  <si>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</si>
  <si>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</si>
  <si>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</si>
  <si>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</si>
  <si>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</si>
  <si>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</si>
  <si>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</si>
  <si>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</si>
  <si>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</si>
  <si>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</si>
  <si>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</si>
  <si>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</si>
  <si>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</si>
  <si>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</si>
  <si>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</si>
  <si>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</si>
  <si>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</si>
  <si>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</si>
  <si>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</si>
  <si>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</si>
  <si>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</si>
  <si>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</si>
  <si>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</si>
  <si>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</si>
  <si>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</si>
  <si>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</si>
  <si>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</si>
  <si>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</si>
  <si>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</si>
  <si>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</si>
  <si>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</si>
  <si>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</si>
  <si>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</si>
  <si>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</si>
  <si>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</si>
  <si>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</si>
  <si>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</si>
  <si>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</si>
  <si>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</si>
  <si>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</si>
  <si>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</si>
  <si>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</si>
  <si>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</si>
  <si>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</si>
  <si>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</si>
  <si>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</si>
  <si>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</si>
  <si>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</si>
  <si>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</si>
  <si>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</si>
  <si>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</si>
  <si>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</si>
  <si>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</si>
  <si>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</si>
  <si>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</si>
  <si>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</si>
  <si>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</si>
  <si>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</si>
  <si>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</si>
  <si>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</si>
  <si>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</si>
  <si>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</si>
  <si>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</si>
  <si>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</si>
  <si>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</si>
  <si>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</si>
  <si>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</si>
  <si>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</si>
  <si>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</si>
  <si>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</si>
  <si>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</si>
  <si>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</si>
  <si>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</si>
  <si>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</si>
  <si>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</si>
  <si>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</si>
  <si>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</si>
  <si>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</si>
  <si>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</si>
  <si>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</si>
  <si>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</si>
  <si>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</si>
  <si>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</si>
  <si>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</si>
  <si>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</si>
  <si>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</si>
  <si>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</si>
  <si>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</si>
  <si>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</si>
  <si>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</si>
  <si>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</si>
  <si>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</si>
  <si>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</si>
  <si>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</si>
  <si>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</si>
  <si>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</si>
  <si>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</si>
  <si>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</si>
  <si>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</si>
  <si>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</si>
  <si>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</si>
  <si>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</si>
  <si>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</si>
  <si>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</si>
  <si>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</si>
  <si>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</si>
  <si>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</si>
  <si>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</si>
  <si>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</si>
  <si>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</si>
  <si>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</si>
  <si>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</si>
  <si>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</si>
  <si>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</si>
  <si>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</si>
  <si>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</si>
  <si>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</si>
  <si>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</si>
  <si>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</si>
  <si>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</si>
  <si>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</si>
  <si>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</si>
  <si>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</si>
  <si>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</si>
  <si>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</si>
  <si>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</si>
  <si>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</si>
  <si>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</si>
  <si>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</si>
  <si>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</si>
  <si>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</si>
  <si>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</si>
  <si>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</si>
  <si>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</si>
  <si>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</si>
  <si>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</si>
  <si>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</si>
  <si>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</si>
  <si>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</si>
  <si>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</si>
  <si>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</si>
  <si>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</si>
  <si>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</si>
  <si>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</si>
  <si>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</si>
  <si>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</si>
  <si>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</si>
  <si>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</si>
  <si>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</si>
  <si>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</si>
  <si>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</si>
  <si>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</si>
  <si>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</si>
  <si>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</si>
  <si>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</si>
  <si>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</si>
  <si>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</si>
  <si>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</si>
  <si>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</si>
  <si>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</si>
  <si>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</si>
  <si>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</si>
  <si>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</si>
  <si>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</si>
  <si>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</si>
  <si>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</si>
  <si>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</si>
  <si>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</si>
  <si>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</si>
  <si>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</si>
  <si>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</si>
  <si>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</si>
  <si>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</si>
  <si>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</si>
  <si>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</si>
  <si>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</si>
  <si>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</si>
  <si>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</si>
  <si>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</si>
  <si>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</si>
  <si>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</si>
  <si>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</si>
  <si>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</si>
  <si>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</si>
  <si>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</si>
  <si>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</si>
  <si>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</si>
  <si>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</si>
  <si>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</si>
  <si>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</si>
  <si>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</si>
  <si>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</si>
  <si>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</si>
  <si>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</si>
  <si>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</si>
  <si>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</si>
  <si>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</si>
  <si>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</si>
  <si>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</si>
  <si>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</si>
  <si>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</si>
  <si>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</si>
  <si>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</si>
  <si>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</si>
  <si>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</si>
  <si>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</si>
  <si>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</si>
  <si>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</si>
  <si>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</si>
  <si>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</si>
  <si>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</si>
  <si>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</si>
  <si>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</si>
  <si>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</si>
  <si>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</si>
  <si>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</si>
  <si>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</si>
  <si>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</si>
  <si>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</si>
  <si>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</si>
  <si>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</si>
  <si>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</si>
  <si>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</si>
  <si>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</si>
  <si>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</si>
  <si>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</si>
  <si>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</si>
  <si>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</si>
  <si>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</si>
  <si>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</si>
  <si>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</si>
  <si>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</si>
  <si>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</si>
  <si>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</si>
  <si>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</si>
  <si>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</si>
  <si>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</si>
  <si>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</si>
  <si>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</si>
  <si>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</si>
  <si>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</si>
  <si>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</si>
  <si>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</si>
  <si>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</si>
  <si>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</si>
  <si>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</si>
  <si>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</si>
  <si>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</si>
  <si>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</si>
  <si>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</si>
  <si>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</si>
  <si>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</si>
  <si>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</si>
  <si>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</si>
  <si>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</si>
  <si>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</si>
  <si>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</si>
  <si>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</si>
  <si>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</si>
  <si>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</si>
  <si>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</si>
  <si>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</si>
  <si>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</si>
  <si>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</si>
  <si>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</si>
  <si>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</si>
  <si>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</si>
  <si>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</si>
  <si>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</si>
  <si>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</si>
  <si>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</si>
  <si>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</si>
  <si>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</si>
  <si>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</si>
  <si>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</si>
  <si>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</si>
  <si>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</si>
  <si>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</si>
  <si>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</si>
  <si>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</si>
  <si>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</si>
  <si>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</si>
  <si>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</si>
  <si>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</si>
  <si>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</si>
  <si>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</si>
  <si>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</si>
  <si>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</si>
  <si>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</si>
  <si>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</si>
  <si>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</si>
  <si>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</si>
  <si>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</si>
  <si>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</si>
  <si>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</si>
  <si>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</si>
  <si>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</si>
  <si>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</si>
  <si>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</si>
  <si>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</si>
  <si>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</si>
  <si>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</si>
  <si>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</si>
  <si>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</si>
  <si>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</si>
  <si>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</si>
  <si>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</si>
  <si>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</si>
  <si>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</si>
  <si>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</si>
  <si>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</si>
  <si>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</si>
  <si>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</si>
  <si>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</si>
  <si>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</si>
  <si>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</si>
  <si>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</si>
  <si>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</si>
  <si>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</si>
  <si>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</si>
  <si>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</si>
  <si>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</si>
  <si>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</si>
  <si>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</si>
  <si>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</si>
  <si>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</si>
  <si>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</si>
  <si>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</si>
  <si>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</si>
  <si>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</si>
  <si>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</si>
  <si>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</si>
  <si>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</si>
  <si>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</si>
  <si>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</si>
  <si>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</si>
  <si>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</si>
  <si>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</si>
  <si>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</si>
  <si>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</si>
  <si>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</si>
  <si>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</si>
  <si>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</si>
  <si>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</si>
  <si>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</si>
  <si>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</si>
  <si>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</si>
  <si>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</si>
  <si>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</si>
  <si>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</si>
  <si>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</si>
  <si>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</si>
  <si>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</si>
  <si>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</si>
  <si>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</si>
  <si>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</si>
  <si>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</si>
  <si>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</si>
  <si>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</si>
  <si>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</si>
  <si>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</si>
  <si>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</si>
  <si>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</si>
  <si>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</si>
  <si>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</si>
  <si>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</si>
  <si>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</si>
  <si>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</si>
  <si>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</si>
  <si>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</si>
  <si>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</si>
  <si>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</si>
  <si>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</si>
  <si>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</si>
  <si>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</si>
  <si>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</si>
  <si>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</si>
  <si>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</si>
  <si>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</si>
  <si>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</si>
  <si>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</si>
  <si>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</si>
  <si>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</si>
  <si>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</si>
  <si>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</si>
  <si>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</si>
  <si>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</si>
  <si>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</si>
  <si>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</si>
  <si>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</si>
  <si>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</si>
  <si>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</si>
  <si>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</si>
  <si>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</si>
  <si>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</si>
  <si>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</si>
  <si>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</si>
  <si>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</si>
  <si>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</si>
  <si>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</si>
  <si>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</si>
  <si>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</si>
  <si>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</si>
  <si>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</si>
  <si>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</si>
  <si>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</si>
  <si>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</si>
  <si>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</si>
  <si>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</si>
  <si>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</si>
  <si>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</si>
  <si>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</si>
  <si>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</si>
  <si>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</si>
  <si>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</si>
  <si>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</si>
  <si>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</si>
  <si>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</si>
  <si>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</si>
  <si>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</si>
  <si>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</si>
  <si>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</si>
  <si>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</si>
  <si>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</si>
  <si>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</si>
  <si>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</si>
  <si>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</si>
  <si>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</si>
  <si>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</si>
  <si>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</si>
  <si>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</si>
  <si>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</si>
  <si>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</si>
  <si>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</si>
  <si>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</si>
  <si>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</si>
  <si>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</si>
  <si>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</si>
  <si>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</si>
  <si>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</si>
  <si>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</si>
  <si>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</si>
  <si>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</si>
  <si>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</si>
  <si>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</si>
  <si>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</si>
  <si>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</si>
  <si>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</si>
  <si>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</si>
  <si>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</si>
  <si>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</si>
  <si>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</si>
  <si>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</si>
  <si>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</si>
  <si>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</si>
  <si>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</si>
  <si>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</si>
  <si>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</si>
  <si>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</si>
  <si>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</si>
  <si>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</si>
  <si>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</si>
  <si>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</si>
  <si>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</si>
  <si>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</si>
  <si>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</si>
  <si>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</si>
  <si>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</si>
  <si>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</si>
  <si>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</si>
  <si>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</si>
  <si>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</si>
  <si>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</si>
  <si>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</si>
  <si>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</si>
  <si>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</si>
  <si>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</si>
  <si>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</si>
  <si>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</si>
  <si>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</si>
  <si>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</si>
  <si>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</si>
  <si>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</si>
  <si>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</si>
  <si>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</si>
  <si>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</si>
  <si>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</si>
  <si>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</si>
  <si>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</si>
  <si>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</si>
  <si>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</si>
  <si>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</si>
  <si>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</si>
  <si>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</si>
  <si>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</si>
  <si>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</si>
  <si>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</si>
  <si>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</si>
  <si>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</si>
  <si>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</si>
  <si>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</si>
  <si>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</si>
  <si>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</si>
  <si>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</si>
  <si>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</si>
  <si>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</si>
  <si>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</si>
  <si>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</si>
  <si>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</si>
  <si>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</si>
  <si>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</si>
  <si>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</si>
  <si>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</si>
  <si>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</si>
  <si>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</si>
  <si>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</si>
  <si>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</si>
  <si>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</si>
  <si>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</si>
  <si>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</si>
  <si>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</si>
  <si>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</si>
  <si>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</si>
  <si>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</si>
  <si>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</si>
  <si>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</si>
  <si>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</si>
  <si>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</si>
  <si>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</si>
  <si>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</si>
  <si>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</si>
  <si>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</si>
  <si>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</si>
  <si>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</si>
  <si>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</si>
  <si>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</si>
  <si>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</si>
  <si>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</si>
  <si>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</si>
  <si>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</si>
  <si>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</si>
  <si>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</si>
  <si>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</si>
  <si>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</si>
  <si>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</si>
  <si>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</si>
  <si>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</si>
  <si>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</si>
  <si>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</si>
  <si>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</si>
  <si>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</si>
  <si>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</si>
  <si>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</si>
  <si>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</si>
  <si>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</si>
  <si>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</si>
  <si>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</si>
  <si>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</si>
  <si>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</si>
  <si>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</si>
  <si>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</si>
  <si>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</si>
  <si>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</si>
  <si>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</si>
  <si>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</si>
  <si>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</si>
  <si>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</si>
  <si>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</si>
  <si>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</si>
  <si>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</si>
  <si>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</si>
  <si>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</si>
  <si>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</si>
  <si>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</si>
  <si>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</si>
  <si>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</si>
  <si>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</si>
  <si>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</si>
  <si>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</si>
  <si>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</si>
  <si>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</si>
  <si>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</si>
  <si>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</si>
  <si>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</si>
  <si>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</si>
  <si>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</si>
  <si>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</si>
  <si>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</si>
  <si>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</si>
  <si>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</si>
  <si>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</si>
  <si>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</si>
  <si>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</si>
  <si>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</si>
  <si>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</si>
  <si>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</si>
  <si>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</si>
  <si>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</si>
  <si>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</si>
  <si>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</si>
  <si>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</si>
  <si>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</si>
  <si>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</si>
  <si>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</si>
  <si>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</si>
  <si>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</si>
  <si>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</si>
  <si>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</si>
  <si>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</si>
  <si>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</si>
  <si>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</si>
  <si>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</si>
  <si>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</si>
  <si>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</si>
  <si>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</si>
  <si>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</si>
  <si>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</si>
  <si>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</si>
  <si>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</si>
  <si>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</si>
  <si>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</si>
  <si>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</si>
  <si>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</si>
  <si>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</si>
  <si>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</si>
  <si>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</si>
  <si>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</si>
  <si>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</si>
  <si>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</si>
  <si>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</si>
  <si>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</si>
  <si>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</si>
  <si>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</si>
  <si>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</si>
  <si>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</si>
  <si>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</si>
  <si>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</si>
  <si>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</si>
  <si>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</si>
  <si>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</si>
  <si>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</si>
  <si>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</si>
  <si>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</si>
  <si>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</si>
  <si>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</si>
  <si>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</si>
  <si>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</si>
  <si>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</si>
  <si>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</si>
  <si>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</si>
  <si>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</si>
  <si>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</si>
  <si>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</si>
  <si>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</si>
  <si>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</si>
  <si>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</si>
  <si>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</si>
  <si>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</si>
  <si>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</si>
  <si>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</si>
  <si>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</si>
  <si>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</si>
  <si>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</si>
  <si>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</si>
  <si>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</si>
  <si>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</si>
  <si>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</si>
  <si>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</si>
  <si>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</si>
  <si>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</si>
  <si>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</si>
  <si>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</si>
  <si>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</si>
  <si>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</si>
  <si>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</si>
  <si>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</si>
  <si>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</si>
  <si>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</si>
  <si>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</si>
  <si>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</si>
  <si>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</si>
  <si>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</si>
  <si>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</si>
  <si>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</si>
  <si>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</si>
  <si>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</si>
  <si>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</si>
  <si>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</si>
  <si>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</si>
  <si>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</si>
  <si>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</si>
  <si>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</si>
  <si>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</si>
  <si>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</si>
  <si>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</si>
  <si>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</si>
  <si>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</si>
  <si>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</si>
  <si>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</si>
  <si>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</si>
  <si>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</si>
  <si>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</si>
  <si>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</si>
  <si>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</si>
  <si>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</si>
  <si>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</si>
  <si>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</si>
  <si>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</si>
  <si>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</si>
  <si>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</si>
  <si>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</si>
  <si>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</si>
  <si>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</si>
  <si>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</si>
  <si>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</si>
  <si>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</si>
  <si>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</si>
  <si>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</si>
  <si>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</si>
  <si>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</si>
  <si>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</si>
  <si>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</si>
  <si>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</si>
  <si>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</si>
  <si>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</si>
  <si>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</si>
  <si>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</si>
  <si>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</si>
  <si>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</si>
  <si>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</si>
  <si>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</si>
  <si>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</si>
  <si>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</si>
  <si>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</si>
  <si>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</si>
  <si>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</si>
  <si>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</si>
  <si>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</si>
  <si>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</si>
  <si>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</si>
  <si>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</si>
  <si>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</si>
  <si>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</si>
  <si>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</si>
  <si>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</si>
  <si>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</si>
  <si>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</si>
  <si>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</si>
  <si>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</si>
  <si>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</si>
  <si>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</si>
  <si>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</si>
  <si>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</si>
  <si>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</si>
  <si>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</si>
  <si>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</si>
  <si>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</si>
  <si>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</si>
  <si>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</si>
  <si>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</si>
  <si>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</si>
  <si>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</si>
  <si>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</si>
  <si>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</si>
  <si>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</si>
  <si>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</si>
  <si>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</si>
  <si>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</si>
  <si>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</si>
  <si>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</si>
  <si>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</si>
  <si>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</si>
  <si>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</si>
  <si>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</si>
  <si>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</si>
  <si>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</si>
  <si>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</si>
  <si>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</si>
  <si>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</si>
  <si>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</si>
  <si>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</si>
  <si>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</si>
  <si>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</si>
  <si>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</si>
  <si>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</si>
  <si>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</si>
  <si>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</si>
  <si>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</si>
  <si>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</si>
  <si>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</si>
  <si>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</si>
  <si>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</si>
  <si>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</si>
  <si>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</si>
  <si>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</si>
  <si>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</si>
  <si>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</si>
  <si>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</si>
  <si>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</si>
  <si>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</si>
  <si>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</si>
  <si>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</si>
  <si>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</si>
  <si>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</si>
  <si>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</si>
  <si>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</si>
  <si>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</si>
  <si>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</si>
  <si>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</si>
  <si>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</si>
  <si>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</si>
  <si>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</si>
  <si>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</si>
  <si>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</si>
  <si>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</si>
  <si>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</si>
  <si>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</si>
  <si>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</si>
  <si>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</si>
  <si>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</si>
  <si>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</si>
  <si>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</si>
  <si>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</si>
  <si>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</si>
  <si>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</si>
  <si>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</si>
  <si>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</si>
  <si>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</si>
  <si>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</si>
  <si>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</si>
  <si>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</si>
  <si>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</si>
  <si>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</si>
  <si>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</si>
  <si>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</si>
  <si>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</si>
  <si>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</si>
  <si>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</si>
  <si>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</si>
  <si>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</si>
  <si>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</si>
  <si>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</si>
  <si>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</si>
  <si>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</si>
  <si>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</si>
  <si>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</si>
  <si>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</si>
  <si>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</si>
  <si>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</si>
  <si>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</si>
  <si>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</si>
  <si>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</si>
  <si>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</si>
  <si>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</si>
  <si>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</si>
  <si>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</si>
  <si>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</si>
  <si>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</si>
  <si>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</si>
  <si>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</si>
  <si>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</si>
  <si>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</si>
  <si>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</si>
  <si>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</si>
  <si>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</si>
  <si>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</si>
  <si>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</si>
  <si>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</si>
  <si>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</si>
  <si>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</si>
  <si>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</si>
  <si>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</si>
  <si>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</si>
  <si>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</si>
  <si>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</si>
  <si>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</si>
  <si>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</si>
  <si>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</si>
  <si>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</si>
  <si>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</si>
  <si>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</si>
  <si>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</si>
  <si>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</si>
  <si>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</si>
  <si>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</si>
  <si>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</si>
  <si>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</si>
  <si>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</si>
  <si>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</si>
  <si>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</si>
  <si>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</si>
  <si>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</si>
  <si>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</si>
  <si>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</si>
  <si>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</si>
  <si>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</si>
  <si>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</si>
  <si>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</si>
  <si>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</si>
  <si>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</si>
  <si>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</si>
  <si>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</si>
  <si>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</si>
  <si>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</si>
  <si>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</si>
  <si>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</si>
  <si>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</si>
  <si>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</si>
  <si>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</si>
  <si>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</si>
  <si>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</si>
  <si>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</si>
  <si>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</si>
  <si>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</si>
  <si>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</si>
  <si>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</si>
  <si>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</si>
  <si>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</si>
  <si>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</si>
  <si>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</si>
  <si>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</si>
  <si>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</si>
  <si>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</si>
  <si>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</si>
  <si>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</si>
  <si>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</si>
  <si>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</si>
  <si>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</si>
  <si>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</si>
  <si>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</si>
  <si>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</si>
  <si>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</si>
  <si>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</si>
  <si>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</si>
  <si>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</si>
  <si>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</si>
  <si>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</si>
  <si>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</si>
  <si>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</si>
  <si>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</si>
  <si>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</si>
  <si>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</si>
  <si>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</si>
  <si>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</si>
  <si>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</si>
  <si>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</si>
  <si>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</si>
  <si>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</si>
  <si>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</si>
  <si>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</si>
  <si>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</si>
  <si>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</si>
  <si>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</si>
  <si>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</si>
  <si>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</si>
  <si>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</si>
  <si>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</si>
  <si>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</si>
  <si>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</si>
  <si>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</si>
  <si>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</si>
  <si>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</si>
  <si>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</si>
  <si>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</si>
  <si>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</si>
  <si>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</si>
  <si>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</si>
  <si>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</si>
  <si>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</si>
  <si>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</si>
  <si>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</si>
  <si>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</si>
  <si>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</si>
  <si>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</si>
  <si>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</si>
  <si>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</si>
  <si>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</si>
  <si>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</si>
  <si>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</si>
  <si>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</si>
  <si>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</si>
  <si>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</si>
  <si>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</si>
  <si>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</si>
  <si>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</si>
  <si>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</si>
  <si>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</si>
  <si>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</si>
  <si>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</si>
  <si>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</si>
  <si>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</si>
  <si>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</si>
  <si>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</si>
  <si>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</si>
  <si>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</si>
  <si>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</si>
  <si>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</si>
  <si>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</si>
  <si>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</si>
  <si>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</si>
  <si>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</si>
  <si>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</si>
  <si>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</si>
  <si>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</si>
  <si>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</si>
  <si>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</si>
  <si>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</si>
  <si>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</si>
  <si>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</si>
  <si>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</si>
  <si>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</si>
  <si>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</si>
  <si>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</si>
  <si>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</si>
  <si>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</si>
  <si>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</si>
  <si>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</si>
  <si>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</si>
  <si>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</si>
  <si>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</si>
  <si>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</si>
  <si>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</si>
  <si>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</si>
  <si>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</si>
  <si>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</si>
  <si>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</si>
  <si>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</si>
  <si>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</si>
  <si>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</si>
  <si>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</si>
  <si>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</si>
  <si>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</si>
  <si>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</si>
  <si>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</si>
  <si>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</si>
  <si>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</si>
  <si>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</si>
  <si>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</si>
  <si>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</si>
  <si>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</si>
  <si>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</si>
  <si>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</si>
  <si>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</si>
  <si>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</si>
  <si>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</si>
  <si>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</si>
  <si>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</si>
  <si>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</si>
  <si>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</si>
  <si>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</si>
  <si>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</si>
  <si>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</si>
  <si>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</si>
  <si>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</si>
  <si>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</si>
  <si>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</si>
  <si>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</si>
  <si>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</si>
  <si>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</si>
  <si>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</si>
  <si>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</si>
  <si>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</si>
  <si>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</si>
  <si>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</si>
  <si>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</si>
  <si>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</si>
  <si>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</si>
  <si>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</si>
  <si>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</si>
  <si>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</si>
  <si>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</si>
  <si>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</si>
  <si>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</si>
  <si>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</si>
  <si>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</si>
  <si>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</si>
  <si>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</si>
  <si>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</si>
  <si>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</si>
  <si>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</si>
  <si>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</si>
  <si>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</si>
  <si>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</si>
  <si>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</si>
  <si>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</si>
  <si>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</si>
  <si>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</si>
  <si>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</si>
  <si>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</si>
  <si>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</si>
  <si>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</si>
  <si>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</si>
  <si>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</si>
  <si>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</si>
  <si>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</si>
  <si>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</si>
  <si>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</si>
  <si>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</si>
  <si>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</si>
  <si>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</si>
  <si>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</si>
  <si>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</si>
  <si>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</si>
  <si>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</si>
  <si>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</si>
  <si>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</si>
  <si>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</si>
  <si>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</si>
  <si>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</si>
  <si>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</si>
  <si>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</si>
  <si>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</si>
  <si>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</si>
  <si>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</si>
  <si>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</si>
  <si>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</si>
  <si>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</si>
  <si>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</si>
  <si>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</si>
  <si>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</si>
  <si>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</si>
  <si>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</si>
  <si>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</si>
  <si>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</si>
  <si>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</si>
  <si>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</si>
  <si>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</si>
  <si>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</si>
  <si>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</si>
  <si>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</si>
  <si>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</si>
  <si>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</si>
  <si>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</si>
  <si>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</si>
  <si>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</si>
  <si>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</si>
  <si>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</si>
  <si>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</si>
  <si>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</si>
  <si>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</si>
  <si>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</si>
  <si>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</si>
  <si>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</si>
  <si>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</si>
  <si>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</si>
  <si>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</si>
  <si>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</si>
  <si>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</si>
  <si>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</si>
  <si>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</si>
  <si>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</si>
  <si>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</si>
  <si>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</si>
  <si>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</si>
  <si>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</si>
  <si>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</si>
  <si>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</si>
  <si>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</si>
  <si>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</si>
  <si>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</si>
  <si>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</si>
  <si>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</si>
  <si>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</si>
  <si>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</si>
  <si>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</si>
  <si>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</si>
  <si>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</si>
  <si>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</si>
  <si>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</si>
  <si>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</si>
  <si>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</si>
  <si>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</si>
  <si>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</si>
  <si>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</si>
  <si>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</si>
  <si>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</si>
  <si>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</si>
  <si>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</si>
  <si>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</si>
  <si>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</si>
  <si>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</si>
  <si>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</si>
  <si>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</si>
  <si>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</si>
  <si>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</si>
  <si>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</si>
  <si>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</si>
  <si>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</si>
  <si>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</si>
  <si>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</si>
  <si>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</si>
  <si>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</si>
  <si>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</si>
  <si>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</si>
  <si>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</si>
  <si>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</si>
  <si>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</si>
  <si>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</si>
  <si>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</si>
  <si>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</si>
  <si>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</si>
  <si>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</si>
  <si>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</si>
  <si>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</si>
  <si>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</si>
  <si>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</si>
  <si>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</si>
  <si>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</si>
  <si>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</si>
  <si>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</si>
  <si>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</si>
  <si>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</si>
  <si>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</si>
  <si>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</si>
  <si>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</si>
  <si>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</si>
  <si>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</si>
  <si>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</si>
  <si>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</si>
  <si>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</si>
  <si>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</si>
  <si>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</si>
  <si>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</si>
  <si>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</si>
  <si>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</si>
  <si>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</si>
  <si>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</si>
  <si>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</si>
  <si>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</si>
  <si>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</si>
  <si>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</si>
  <si>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</si>
  <si>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</si>
  <si>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</si>
  <si>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</si>
  <si>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</si>
  <si>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</si>
  <si>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</si>
  <si>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</si>
  <si>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</si>
  <si>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</si>
  <si>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</si>
  <si>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</si>
  <si>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</si>
  <si>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</si>
  <si>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</si>
  <si>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</si>
  <si>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</si>
  <si>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</si>
  <si>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</si>
  <si>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</si>
  <si>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</si>
  <si>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</si>
  <si>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</si>
  <si>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</si>
  <si>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</si>
  <si>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</si>
  <si>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</si>
  <si>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</si>
  <si>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</si>
  <si>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</si>
  <si>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</si>
  <si>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</si>
  <si>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</si>
  <si>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</si>
  <si>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</si>
  <si>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</si>
  <si>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</si>
  <si>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</si>
  <si>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</si>
  <si>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</si>
  <si>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</si>
  <si>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</si>
  <si>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</si>
  <si>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</si>
  <si>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</si>
  <si>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</si>
  <si>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</si>
  <si>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</si>
  <si>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</si>
  <si>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</si>
  <si>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</si>
  <si>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</si>
  <si>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</si>
  <si>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</si>
  <si>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</si>
  <si>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</si>
  <si>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</si>
  <si>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</si>
  <si>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</si>
  <si>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</si>
  <si>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</si>
  <si>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</si>
  <si>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</si>
  <si>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</si>
  <si>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</si>
  <si>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</si>
  <si>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</si>
  <si>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</si>
  <si>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</si>
  <si>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</si>
  <si>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</si>
  <si>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</si>
  <si>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</si>
  <si>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</si>
  <si>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</si>
  <si>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</si>
  <si>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</si>
  <si>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</si>
  <si>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</si>
  <si>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</si>
  <si>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</si>
  <si>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</si>
  <si>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</si>
  <si>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</si>
  <si>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</si>
  <si>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</si>
  <si>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</si>
  <si>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</si>
  <si>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</si>
  <si>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</si>
  <si>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</si>
  <si>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</si>
  <si>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</si>
  <si>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</si>
  <si>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</si>
  <si>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</si>
  <si>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</si>
  <si>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</si>
  <si>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</si>
  <si>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</si>
  <si>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</si>
  <si>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</si>
  <si>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</si>
  <si>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</si>
  <si>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</si>
  <si>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</si>
  <si>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</si>
  <si>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</si>
  <si>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</si>
  <si>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</si>
  <si>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</si>
  <si>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</si>
  <si>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</si>
  <si>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</si>
  <si>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</si>
  <si>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</si>
  <si>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</si>
  <si>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</si>
  <si>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</si>
  <si>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</si>
  <si>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</si>
  <si>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</si>
  <si>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</si>
  <si>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</si>
  <si>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</si>
  <si>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</si>
  <si>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</si>
  <si>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</si>
  <si>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</si>
  <si>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</si>
  <si>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</si>
  <si>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</si>
  <si>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</si>
  <si>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</si>
  <si>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</si>
  <si>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</si>
  <si>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</si>
  <si>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</si>
  <si>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</si>
  <si>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</si>
  <si>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</si>
  <si>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</si>
  <si>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</si>
  <si>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</si>
  <si>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</si>
  <si>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</si>
  <si>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</si>
  <si>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</si>
  <si>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</si>
  <si>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</si>
  <si>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</si>
  <si>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</si>
  <si>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</si>
  <si>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</si>
  <si>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</si>
  <si>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</si>
  <si>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</si>
  <si>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</si>
  <si>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</si>
  <si>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</si>
  <si>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</si>
  <si>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</si>
  <si>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</si>
  <si>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</si>
  <si>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</si>
  <si>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</si>
  <si>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</si>
  <si>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</si>
  <si>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</si>
  <si>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</si>
  <si>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</si>
  <si>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</si>
  <si>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</si>
  <si>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</si>
  <si>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</si>
  <si>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</si>
  <si>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</si>
  <si>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</si>
  <si>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</si>
  <si>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</si>
  <si>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</si>
  <si>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</si>
  <si>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</si>
  <si>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</si>
  <si>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</si>
  <si>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</si>
  <si>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</si>
  <si>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</si>
  <si>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</si>
  <si>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</si>
  <si>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</si>
  <si>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</si>
  <si>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</si>
  <si>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</si>
  <si>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</si>
  <si>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</si>
  <si>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</si>
  <si>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</si>
  <si>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</si>
  <si>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</si>
  <si>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</si>
  <si>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</si>
  <si>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</si>
  <si>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</si>
  <si>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</si>
  <si>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</si>
  <si>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</si>
  <si>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</si>
  <si>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</si>
  <si>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</si>
  <si>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</si>
  <si>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</si>
  <si>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</si>
  <si>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</si>
  <si>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</si>
  <si>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</si>
  <si>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</si>
  <si>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</si>
  <si>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</si>
  <si>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</si>
  <si>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</si>
  <si>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</si>
  <si>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</si>
  <si>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</si>
  <si>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</si>
  <si>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</si>
  <si>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</si>
  <si>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</si>
  <si>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</si>
  <si>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</si>
  <si>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</si>
  <si>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</si>
  <si>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</si>
  <si>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</si>
  <si>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</si>
  <si>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</si>
  <si>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</si>
  <si>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</si>
  <si>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</si>
  <si>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</si>
  <si>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</si>
  <si>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</si>
  <si>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</si>
  <si>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</si>
  <si>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</si>
  <si>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</si>
  <si>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</si>
  <si>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</si>
  <si>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</si>
  <si>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</si>
  <si>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</si>
  <si>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</si>
  <si>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</si>
  <si>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</si>
  <si>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</si>
  <si>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</si>
  <si>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</si>
  <si>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</si>
  <si>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</si>
  <si>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</si>
  <si>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</si>
  <si>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</si>
  <si>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</si>
  <si>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</si>
  <si>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</si>
  <si>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</si>
  <si>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</si>
  <si>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</si>
  <si>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</si>
  <si>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</si>
  <si>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</si>
  <si>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</si>
  <si>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</si>
  <si>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</si>
  <si>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</si>
  <si>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</si>
  <si>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</si>
  <si>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</si>
  <si>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</si>
  <si>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</si>
  <si>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</si>
  <si>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</si>
  <si>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</si>
  <si>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</si>
  <si>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</si>
  <si>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</si>
  <si>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</si>
  <si>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</si>
  <si>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</si>
  <si>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</si>
  <si>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</si>
  <si>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</si>
  <si>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</si>
  <si>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</si>
  <si>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</si>
  <si>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</si>
  <si>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</si>
  <si>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</si>
  <si>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</si>
  <si>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</si>
  <si>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</si>
  <si>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</si>
  <si>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</si>
  <si>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</si>
  <si>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</si>
  <si>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</si>
  <si>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</si>
  <si>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</si>
  <si>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</si>
  <si>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</si>
  <si>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</si>
  <si>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</si>
  <si>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</si>
  <si>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</si>
  <si>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</si>
  <si>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</si>
  <si>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</si>
  <si>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</si>
  <si>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</si>
  <si>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</si>
  <si>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</si>
  <si>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</si>
  <si>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</si>
  <si>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</si>
  <si>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</si>
  <si>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</si>
  <si>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</si>
  <si>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</si>
  <si>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</si>
  <si>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</si>
  <si>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</si>
  <si>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</si>
  <si>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</si>
  <si>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</si>
  <si>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</si>
  <si>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</si>
  <si>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</si>
  <si>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</si>
  <si>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</si>
  <si>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</si>
  <si>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</si>
  <si>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</si>
  <si>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</si>
  <si>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</si>
  <si>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</si>
  <si>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</si>
  <si>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</si>
  <si>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</si>
  <si>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</si>
  <si>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</si>
  <si>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</si>
  <si>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</si>
  <si>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</si>
  <si>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</si>
  <si>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</si>
  <si>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</si>
  <si>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</si>
  <si>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</si>
  <si>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</si>
  <si>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</si>
  <si>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</si>
  <si>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</si>
  <si>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</si>
  <si>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</si>
  <si>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</si>
  <si>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</si>
  <si>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</si>
  <si>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</si>
  <si>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</si>
  <si>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</si>
  <si>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</si>
  <si>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</si>
  <si>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</si>
  <si>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</si>
  <si>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</si>
  <si>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</si>
  <si>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</si>
  <si>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</si>
  <si>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</si>
  <si>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</si>
  <si>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</si>
  <si>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</si>
  <si>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</si>
  <si>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</si>
  <si>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</si>
  <si>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</si>
  <si>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</si>
  <si>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</si>
  <si>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</si>
  <si>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</si>
  <si>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</si>
  <si>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</si>
  <si>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</si>
  <si>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</si>
  <si>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</si>
  <si>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</si>
  <si>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</si>
  <si>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</si>
  <si>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</si>
  <si>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</si>
  <si>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</si>
  <si>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</si>
  <si>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</si>
  <si>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</si>
  <si>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</si>
  <si>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</si>
  <si>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</si>
  <si>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</si>
  <si>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</si>
  <si>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</si>
  <si>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</si>
  <si>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</si>
  <si>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</si>
  <si>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</si>
  <si>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</si>
  <si>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</si>
  <si>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</si>
  <si>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</si>
  <si>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</si>
  <si>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</si>
  <si>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</si>
  <si>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</si>
  <si>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</si>
  <si>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</si>
  <si>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</si>
  <si>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</si>
  <si>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</si>
  <si>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</si>
  <si>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</si>
  <si>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</si>
  <si>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</si>
  <si>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</si>
  <si>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</si>
  <si>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</si>
  <si>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</si>
  <si>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</si>
  <si>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</si>
  <si>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</si>
  <si>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</si>
  <si>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</si>
  <si>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</si>
  <si>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</si>
  <si>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</si>
  <si>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</si>
  <si>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</si>
  <si>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</si>
  <si>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</si>
  <si>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</si>
  <si>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</si>
  <si>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</si>
  <si>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</si>
  <si>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</si>
  <si>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</si>
  <si>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</si>
  <si>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</si>
  <si>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</si>
  <si>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</si>
  <si>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</si>
  <si>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</si>
  <si>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</si>
  <si>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</si>
  <si>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</si>
  <si>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</si>
  <si>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</si>
  <si>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</si>
  <si>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</si>
  <si>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</si>
  <si>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</si>
  <si>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</si>
  <si>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</si>
  <si>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</si>
  <si>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</si>
  <si>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</si>
  <si>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</si>
  <si>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</si>
  <si>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</si>
  <si>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</si>
  <si>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</si>
  <si>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</si>
  <si>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</si>
  <si>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</si>
  <si>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</si>
  <si>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</si>
  <si>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</si>
  <si>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</si>
  <si>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</si>
  <si>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</si>
  <si>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</si>
  <si>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</si>
  <si>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</si>
  <si>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</si>
  <si>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</si>
  <si>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</si>
  <si>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</si>
  <si>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</si>
  <si>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</si>
  <si>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</si>
  <si>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</si>
  <si>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</si>
  <si>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</si>
  <si>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</si>
  <si>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</si>
  <si>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</si>
  <si>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</si>
  <si>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</si>
  <si>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</si>
  <si>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</si>
  <si>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</si>
  <si>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</si>
  <si>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</si>
  <si>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</si>
  <si>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</si>
  <si>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</si>
  <si>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</si>
  <si>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</si>
  <si>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</si>
  <si>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</si>
  <si>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</si>
  <si>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</si>
  <si>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</si>
  <si>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</si>
  <si>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</si>
  <si>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</si>
  <si>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</si>
  <si>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</si>
  <si>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</si>
  <si>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</si>
  <si>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</si>
  <si>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</si>
  <si>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</si>
  <si>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</si>
  <si>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</si>
  <si>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</si>
  <si>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</si>
  <si>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</si>
  <si>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</si>
  <si>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</si>
  <si>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</si>
  <si>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</si>
  <si>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</si>
  <si>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</si>
  <si>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</si>
  <si>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</si>
  <si>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</si>
  <si>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</si>
  <si>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</si>
  <si>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</si>
  <si>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</si>
  <si>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</si>
  <si>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</si>
  <si>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</si>
  <si>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</si>
  <si>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</si>
  <si>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</si>
  <si>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</si>
  <si>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</si>
  <si>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</si>
  <si>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</si>
  <si>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</si>
  <si>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</si>
  <si>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</si>
  <si>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</si>
  <si>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</si>
  <si>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</si>
  <si>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</si>
  <si>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</si>
  <si>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</si>
  <si>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</si>
  <si>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</si>
  <si>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</si>
  <si>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</si>
  <si>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</si>
  <si>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</si>
  <si>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</si>
  <si>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</si>
  <si>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</si>
  <si>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</si>
  <si>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</si>
  <si>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</si>
  <si>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</si>
  <si>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</si>
  <si>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</si>
  <si>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</si>
  <si>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</si>
  <si>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</si>
  <si>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</si>
  <si>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</si>
  <si>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</si>
  <si>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</si>
  <si>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</si>
  <si>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</si>
  <si>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</si>
  <si>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</si>
  <si>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</si>
  <si>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</si>
  <si>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</si>
  <si>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</si>
  <si>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</si>
  <si>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</si>
  <si>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</si>
  <si>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</si>
  <si>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</si>
  <si>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</si>
  <si>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</si>
  <si>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</si>
  <si>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</si>
  <si>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</si>
  <si>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</si>
  <si>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</si>
  <si>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</si>
  <si>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</si>
  <si>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</si>
  <si>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</si>
  <si>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</si>
  <si>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</si>
  <si>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</si>
  <si>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</si>
  <si>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</si>
  <si>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</si>
  <si>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</si>
  <si>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</si>
  <si>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</si>
  <si>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</si>
  <si>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</si>
  <si>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</si>
  <si>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</si>
  <si>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</si>
  <si>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</si>
  <si>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</si>
  <si>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</si>
  <si>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</si>
  <si>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</si>
  <si>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</si>
  <si>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</si>
  <si>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</si>
  <si>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</si>
  <si>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</si>
  <si>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</si>
  <si>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</si>
  <si>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</si>
  <si>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</si>
  <si>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</si>
  <si>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</si>
  <si>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</si>
  <si>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</si>
  <si>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</si>
  <si>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</si>
  <si>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</si>
  <si>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</si>
  <si>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</si>
  <si>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</si>
  <si>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</si>
  <si>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</si>
  <si>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</si>
  <si>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</si>
  <si>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</si>
  <si>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</si>
  <si>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</si>
  <si>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</si>
  <si>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</si>
  <si>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</si>
  <si>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</si>
  <si>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</si>
  <si>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</si>
  <si>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</si>
  <si>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</si>
  <si>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</si>
  <si>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</si>
  <si>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</si>
  <si>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</si>
  <si>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</si>
  <si>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</si>
  <si>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</si>
  <si>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</si>
  <si>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</si>
  <si>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</si>
  <si>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</si>
  <si>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</si>
  <si>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</si>
  <si>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</si>
  <si>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</si>
  <si>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</si>
  <si>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</si>
  <si>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</si>
  <si>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</si>
  <si>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</si>
  <si>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</si>
  <si>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</si>
  <si>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</si>
  <si>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</si>
  <si>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</si>
  <si>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</si>
  <si>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</si>
  <si>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</si>
  <si>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</si>
  <si>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</si>
  <si>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</si>
  <si>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</si>
  <si>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</si>
  <si>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</si>
  <si>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</si>
  <si>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</si>
  <si>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</si>
  <si>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</si>
  <si>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</si>
  <si>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</si>
  <si>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</si>
  <si>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</si>
  <si>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</si>
  <si>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</si>
  <si>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</si>
  <si>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</si>
  <si>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</si>
  <si>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</si>
  <si>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</si>
  <si>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</si>
  <si>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</si>
  <si>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</si>
  <si>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</si>
  <si>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</si>
  <si>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</si>
  <si>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</si>
  <si>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</si>
  <si>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</si>
  <si>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</si>
  <si>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</si>
  <si>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</si>
  <si>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</si>
  <si>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</si>
  <si>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</si>
  <si>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</si>
  <si>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</si>
  <si>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</si>
  <si>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</si>
  <si>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</si>
  <si>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</si>
  <si>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</si>
  <si>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</si>
  <si>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</si>
  <si>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</si>
  <si>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</si>
  <si>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</si>
  <si>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</si>
  <si>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</si>
  <si>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</si>
  <si>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</si>
  <si>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</si>
  <si>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</si>
  <si>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</si>
  <si>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</si>
  <si>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</si>
  <si>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</si>
  <si>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</si>
  <si>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</si>
  <si>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</si>
  <si>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</si>
  <si>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</si>
  <si>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</si>
  <si>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</si>
  <si>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</si>
  <si>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</si>
  <si>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</si>
  <si>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</si>
  <si>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</si>
  <si>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</si>
  <si>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</si>
  <si>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</si>
  <si>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</si>
  <si>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</si>
  <si>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</si>
  <si>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</si>
  <si>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</si>
  <si>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</si>
  <si>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</si>
  <si>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</si>
  <si>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</si>
  <si>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</si>
  <si>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</si>
  <si>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</si>
  <si>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</si>
  <si>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</si>
  <si>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</si>
  <si>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</si>
  <si>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</si>
  <si>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</si>
  <si>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</si>
  <si>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</si>
  <si>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</si>
  <si>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</si>
  <si>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</si>
  <si>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</si>
  <si>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</si>
  <si>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</si>
  <si>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</si>
  <si>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</si>
  <si>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</si>
  <si>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</si>
  <si>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</si>
  <si>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</si>
  <si>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</si>
  <si>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</si>
  <si>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</si>
  <si>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</si>
  <si>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</si>
  <si>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</si>
  <si>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</si>
  <si>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</si>
  <si>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</si>
  <si>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</si>
  <si>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</si>
  <si>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</si>
  <si>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</si>
  <si>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</si>
  <si>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</si>
  <si>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</si>
  <si>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</si>
  <si>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</si>
  <si>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</si>
  <si>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</si>
  <si>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</si>
  <si>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</si>
  <si>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</si>
  <si>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</si>
  <si>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</si>
  <si>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</si>
  <si>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</si>
  <si>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</si>
  <si>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</si>
  <si>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</si>
  <si>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</si>
  <si>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</si>
  <si>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</si>
  <si>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</si>
  <si>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</si>
  <si>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</si>
  <si>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</si>
  <si>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</si>
  <si>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</si>
  <si>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</si>
  <si>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</si>
  <si>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</si>
  <si>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</si>
  <si>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</si>
  <si>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</si>
  <si>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</si>
  <si>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</si>
  <si>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</si>
  <si>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</si>
  <si>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</si>
  <si>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</si>
  <si>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</si>
  <si>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</si>
  <si>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</si>
  <si>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</si>
  <si>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</si>
  <si>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</si>
  <si>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</si>
  <si>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</si>
  <si>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</si>
  <si>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</si>
  <si>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</si>
  <si>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</si>
  <si>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</si>
  <si>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</si>
  <si>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</si>
  <si>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</si>
  <si>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</si>
  <si>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</si>
  <si>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</si>
  <si>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</si>
  <si>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</si>
  <si>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</si>
  <si>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</si>
  <si>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</si>
  <si>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</si>
  <si>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</si>
  <si>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</si>
  <si>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</si>
  <si>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</si>
  <si>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</si>
  <si>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</si>
  <si>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</si>
  <si>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</si>
  <si>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</si>
  <si>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</si>
  <si>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</si>
  <si>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</si>
  <si>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</si>
  <si>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</si>
  <si>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</si>
  <si>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</si>
  <si>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</si>
  <si>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</si>
  <si>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</si>
  <si>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</si>
  <si>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</si>
  <si>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</si>
  <si>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</si>
  <si>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</si>
  <si>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</si>
  <si>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</si>
  <si>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</si>
  <si>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</si>
  <si>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</si>
  <si>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</si>
  <si>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</si>
  <si>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</si>
  <si>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</si>
  <si>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</si>
  <si>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</si>
  <si>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</si>
  <si>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</si>
  <si>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</si>
  <si>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</si>
  <si>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</si>
  <si>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</si>
  <si>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</si>
  <si>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</si>
  <si>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</si>
  <si>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</si>
  <si>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</si>
  <si>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</si>
  <si>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</si>
  <si>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</si>
  <si>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</si>
  <si>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</si>
  <si>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</si>
  <si>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</si>
  <si>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</si>
  <si>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</si>
  <si>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</si>
  <si>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</si>
  <si>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</si>
  <si>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</si>
  <si>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</si>
  <si>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</si>
  <si>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</si>
  <si>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</si>
  <si>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</si>
  <si>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</si>
  <si>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</si>
  <si>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</si>
  <si>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</si>
  <si>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</si>
  <si>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</si>
  <si>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</si>
  <si>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</si>
  <si>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</si>
  <si>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</si>
  <si>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</si>
  <si>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</si>
  <si>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</si>
  <si>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</si>
  <si>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</si>
  <si>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</si>
  <si>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</si>
  <si>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</si>
  <si>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</si>
  <si>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</si>
  <si>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</si>
  <si>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</si>
  <si>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</si>
  <si>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</si>
  <si>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</si>
  <si>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</si>
  <si>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</si>
  <si>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</si>
  <si>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</si>
  <si>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</si>
  <si>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</si>
  <si>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</si>
  <si>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</si>
  <si>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</si>
  <si>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</si>
  <si>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</si>
  <si>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</si>
  <si>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</si>
  <si>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</si>
  <si>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</si>
  <si>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</si>
  <si>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</si>
  <si>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</si>
  <si>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</si>
  <si>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</si>
  <si>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</si>
  <si>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</si>
  <si>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</si>
  <si>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</si>
  <si>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</si>
  <si>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</si>
  <si>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</si>
  <si>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</si>
  <si>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</si>
  <si>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</si>
  <si>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</si>
  <si>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</si>
  <si>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</si>
  <si>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</si>
  <si>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</si>
  <si>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</si>
  <si>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</si>
  <si>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</si>
  <si>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</si>
  <si>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</si>
  <si>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</si>
  <si>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</si>
  <si>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</si>
  <si>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</si>
  <si>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</si>
  <si>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</si>
  <si>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</si>
  <si>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</si>
  <si>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</si>
  <si>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</si>
  <si>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</si>
  <si>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</si>
  <si>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</si>
  <si>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</si>
  <si>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</si>
  <si>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</si>
  <si>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</si>
  <si>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</si>
  <si>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</si>
  <si>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</si>
  <si>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</si>
  <si>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</si>
  <si>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</si>
  <si>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</si>
  <si>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</si>
  <si>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</si>
  <si>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</si>
  <si>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</si>
  <si>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</si>
  <si>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</si>
  <si>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</si>
  <si>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</si>
  <si>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</si>
  <si>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</si>
  <si>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</si>
  <si>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</si>
  <si>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</si>
  <si>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</si>
  <si>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</si>
  <si>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</si>
  <si>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</si>
  <si>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</si>
  <si>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</si>
  <si>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</si>
  <si>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</si>
  <si>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</si>
  <si>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</si>
  <si>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</si>
  <si>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</si>
  <si>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</si>
  <si>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</si>
  <si>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</si>
  <si>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</si>
  <si>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</si>
  <si>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</si>
  <si>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</si>
  <si>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</si>
  <si>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</si>
  <si>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</si>
  <si>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</si>
  <si>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</si>
  <si>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</si>
  <si>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</si>
  <si>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</si>
  <si>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</si>
  <si>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</si>
  <si>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</si>
  <si>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</si>
  <si>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</si>
  <si>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</si>
  <si>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</si>
  <si>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</si>
  <si>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</si>
  <si>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</si>
  <si>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</si>
  <si>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</si>
  <si>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</si>
  <si>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</si>
  <si>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</si>
  <si>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</si>
  <si>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</si>
  <si>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</si>
  <si>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</si>
  <si>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</si>
  <si>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</si>
  <si>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</si>
  <si>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</si>
  <si>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</si>
  <si>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</si>
  <si>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</si>
  <si>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</si>
  <si>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</si>
  <si>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</si>
  <si>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</si>
  <si>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</si>
  <si>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</si>
  <si>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</si>
  <si>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</si>
  <si>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</si>
  <si>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</si>
  <si>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</si>
  <si>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</si>
  <si>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</si>
  <si>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</si>
  <si>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</si>
  <si>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</si>
  <si>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</si>
  <si>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</si>
  <si>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</si>
  <si>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</si>
  <si>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</si>
  <si>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</si>
  <si>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</si>
  <si>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</si>
  <si>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</si>
  <si>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</si>
  <si>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</si>
  <si>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</si>
  <si>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</si>
  <si>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</si>
  <si>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</si>
  <si>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</si>
  <si>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</si>
  <si>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</si>
  <si>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</si>
  <si>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</si>
  <si>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</si>
  <si>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</si>
  <si>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</si>
  <si>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</si>
  <si>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</si>
  <si>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</si>
  <si>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</si>
  <si>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</si>
  <si>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</si>
  <si>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</si>
  <si>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</si>
  <si>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</si>
  <si>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</si>
  <si>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</si>
  <si>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</si>
  <si>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</si>
  <si>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</si>
  <si>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</si>
  <si>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</si>
  <si>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</si>
  <si>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</si>
  <si>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</si>
  <si>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</si>
  <si>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</si>
  <si>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</si>
  <si>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</si>
  <si>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</si>
  <si>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</si>
  <si>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</si>
  <si>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</si>
  <si>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</si>
  <si>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</si>
  <si>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</si>
  <si>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</si>
  <si>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</si>
  <si>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</si>
  <si>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</si>
  <si>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</si>
  <si>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</si>
  <si>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</si>
  <si>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</si>
  <si>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</si>
  <si>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</si>
  <si>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</si>
  <si>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</si>
  <si>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</si>
  <si>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</si>
  <si>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</si>
  <si>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</si>
  <si>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</si>
  <si>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</si>
  <si>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</si>
  <si>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</si>
  <si>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</si>
  <si>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</si>
  <si>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</si>
  <si>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</si>
  <si>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</si>
  <si>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</si>
  <si>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</si>
  <si>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</si>
  <si>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</si>
  <si>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</si>
  <si>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</si>
  <si>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</si>
  <si>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</si>
  <si>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</si>
  <si>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</si>
  <si>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</si>
  <si>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</si>
  <si>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</si>
  <si>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</si>
  <si>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</si>
  <si>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</si>
  <si>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</si>
  <si>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</si>
  <si>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</si>
  <si>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</si>
  <si>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</si>
  <si>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</si>
  <si>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</si>
  <si>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</si>
  <si>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</si>
  <si>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</si>
  <si>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</si>
  <si>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</si>
  <si>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</si>
  <si>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</si>
  <si>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</si>
  <si>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</si>
  <si>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</si>
  <si>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</si>
  <si>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</si>
  <si>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</si>
  <si>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</si>
  <si>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</si>
  <si>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</si>
  <si>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</si>
  <si>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</si>
  <si>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</si>
  <si>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</si>
  <si>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</si>
  <si>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</si>
  <si>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</si>
  <si>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</si>
  <si>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</si>
  <si>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</si>
  <si>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</si>
  <si>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</si>
  <si>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</si>
  <si>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</si>
  <si>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</si>
  <si>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</si>
  <si>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</si>
  <si>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</si>
  <si>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</si>
  <si>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</si>
  <si>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</si>
  <si>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</si>
  <si>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</si>
  <si>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</si>
  <si>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</si>
  <si>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</si>
  <si>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</si>
  <si>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</si>
  <si>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</si>
  <si>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</si>
  <si>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</si>
  <si>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</si>
  <si>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</si>
  <si>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</si>
  <si>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</si>
  <si>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</si>
  <si>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</si>
  <si>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</si>
  <si>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</si>
  <si>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</si>
  <si>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</si>
  <si>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</si>
  <si>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</si>
  <si>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</si>
  <si>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</si>
  <si>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</si>
  <si>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</si>
  <si>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</si>
  <si>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</si>
  <si>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</si>
  <si>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</si>
  <si>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</si>
  <si>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</si>
  <si>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</si>
  <si>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</si>
  <si>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</si>
  <si>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</si>
  <si>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</si>
  <si>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</si>
  <si>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</si>
  <si>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</si>
  <si>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</si>
  <si>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</si>
  <si>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</si>
  <si>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</si>
  <si>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</si>
  <si>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</si>
  <si>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</si>
  <si>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</si>
  <si>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</si>
  <si>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</si>
  <si>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</si>
  <si>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</si>
  <si>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</si>
  <si>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</si>
  <si>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</si>
  <si>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</si>
  <si>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</si>
  <si>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</si>
  <si>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</si>
  <si>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</si>
  <si>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</si>
  <si>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</si>
  <si>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</si>
  <si>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</si>
  <si>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</si>
  <si>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</si>
  <si>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</si>
  <si>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</si>
  <si>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</si>
  <si>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</si>
  <si>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</si>
  <si>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</si>
  <si>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</si>
  <si>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</si>
  <si>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</si>
  <si>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</si>
  <si>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</si>
  <si>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</si>
  <si>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</si>
  <si>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</si>
  <si>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</si>
  <si>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</si>
  <si>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</si>
  <si>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</si>
  <si>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</si>
  <si>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</si>
  <si>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</si>
  <si>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</si>
  <si>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</si>
  <si>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</si>
  <si>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</si>
  <si>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</si>
  <si>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</si>
  <si>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</si>
  <si>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</si>
  <si>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</si>
  <si>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</si>
  <si>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</si>
  <si>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</si>
  <si>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</si>
  <si>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</si>
  <si>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</si>
  <si>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</si>
  <si>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</si>
  <si>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</si>
  <si>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</si>
  <si>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</si>
  <si>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</si>
  <si>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</si>
  <si>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</si>
  <si>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</si>
  <si>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</si>
  <si>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</si>
  <si>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</si>
  <si>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</si>
  <si>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</si>
  <si>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</si>
  <si>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</si>
  <si>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</si>
  <si>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</si>
  <si>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</si>
  <si>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</si>
  <si>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</si>
  <si>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</si>
  <si>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</si>
  <si>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</si>
  <si>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</si>
  <si>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</si>
  <si>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</si>
  <si>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</si>
  <si>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</si>
  <si>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</si>
  <si>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</si>
  <si>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</si>
  <si>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</si>
  <si>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</si>
  <si>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</si>
  <si>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</si>
  <si>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</si>
  <si>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</si>
  <si>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</si>
  <si>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</si>
  <si>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</si>
  <si>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</si>
  <si>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</si>
  <si>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</si>
  <si>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</si>
  <si>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</si>
  <si>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</si>
  <si>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</si>
  <si>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</si>
  <si>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</si>
  <si>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</si>
  <si>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</si>
  <si>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</si>
  <si>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</si>
  <si>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</si>
  <si>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</si>
  <si>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</si>
  <si>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</si>
  <si>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</si>
  <si>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</si>
  <si>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</si>
  <si>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</si>
  <si>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</si>
  <si>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</si>
  <si>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</si>
  <si>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</si>
  <si>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</si>
  <si>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</si>
  <si>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</si>
  <si>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</si>
  <si>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</si>
  <si>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</si>
  <si>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</si>
  <si>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</si>
  <si>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</si>
  <si>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</si>
  <si>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</si>
  <si>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</si>
  <si>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</si>
  <si>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</si>
  <si>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</si>
  <si>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</si>
  <si>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</si>
  <si>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</si>
  <si>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</si>
  <si>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</si>
  <si>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</si>
  <si>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</si>
  <si>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</si>
  <si>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</si>
  <si>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</si>
  <si>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</si>
  <si>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</si>
  <si>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</si>
  <si>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</si>
  <si>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</si>
  <si>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</si>
  <si>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</si>
  <si>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</si>
  <si>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</si>
  <si>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</si>
  <si>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</si>
  <si>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</si>
  <si>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</si>
  <si>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</si>
  <si>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</si>
  <si>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</si>
  <si>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</si>
  <si>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</si>
  <si>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</si>
  <si>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</si>
  <si>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</si>
  <si>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</si>
  <si>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</si>
  <si>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</si>
  <si>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</si>
  <si>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</si>
  <si>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</si>
  <si>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</si>
  <si>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</si>
  <si>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</si>
  <si>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</si>
  <si>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</si>
  <si>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</si>
  <si>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</si>
  <si>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</si>
  <si>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</si>
  <si>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</si>
  <si>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</si>
  <si>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</si>
  <si>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</si>
  <si>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</si>
  <si>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</si>
  <si>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</si>
  <si>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</si>
  <si>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</si>
  <si>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</si>
  <si>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</si>
  <si>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</si>
  <si>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</si>
  <si>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</si>
  <si>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</si>
  <si>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</si>
  <si>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</si>
  <si>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</si>
  <si>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</si>
  <si>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</si>
  <si>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</si>
  <si>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</si>
  <si>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</si>
  <si>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</si>
  <si>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</si>
  <si>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</si>
  <si>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</si>
  <si>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</si>
  <si>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</si>
  <si>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</si>
  <si>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</si>
  <si>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</si>
  <si>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</si>
  <si>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</si>
  <si>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</si>
  <si>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</si>
  <si>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</si>
  <si>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</si>
  <si>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</si>
  <si>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</si>
  <si>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</si>
  <si>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</si>
  <si>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</si>
  <si>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</si>
  <si>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</si>
  <si>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</si>
  <si>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</si>
  <si>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</si>
  <si>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</si>
  <si>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</si>
  <si>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</si>
  <si>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</si>
  <si>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</si>
  <si>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</si>
  <si>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</si>
  <si>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</si>
  <si>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</si>
  <si>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</si>
  <si>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</si>
  <si>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</si>
  <si>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</si>
  <si>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</si>
  <si>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</si>
  <si>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</si>
  <si>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</si>
  <si>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</si>
  <si>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</si>
  <si>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</si>
  <si>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</si>
  <si>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</si>
  <si>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</si>
  <si>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</si>
  <si>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</si>
  <si>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</si>
  <si>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</si>
  <si>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</si>
  <si>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</si>
  <si>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</si>
  <si>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</si>
  <si>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</si>
  <si>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</si>
  <si>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</si>
  <si>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</si>
  <si>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</si>
  <si>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</si>
  <si>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</si>
  <si>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</si>
  <si>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</si>
  <si>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</si>
  <si>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</si>
  <si>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</si>
  <si>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</si>
  <si>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</si>
  <si>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</si>
  <si>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</si>
  <si>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</si>
  <si>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</si>
  <si>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</si>
  <si>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</si>
  <si>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</si>
  <si>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</si>
  <si>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</si>
  <si>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</si>
  <si>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</si>
  <si>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</si>
  <si>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</si>
  <si>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</si>
  <si>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</si>
  <si>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</si>
  <si>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</si>
  <si>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</si>
  <si>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</si>
  <si>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</si>
  <si>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</si>
  <si>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</si>
  <si>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</si>
  <si>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</si>
  <si>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</si>
  <si>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</si>
  <si>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</si>
  <si>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</si>
  <si>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</si>
  <si>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</si>
  <si>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</si>
  <si>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</si>
  <si>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</si>
  <si>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</si>
  <si>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</si>
  <si>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</si>
  <si>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</si>
  <si>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</si>
  <si>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</si>
  <si>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</si>
  <si>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</si>
  <si>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</si>
  <si>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</si>
  <si>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</si>
  <si>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</si>
  <si>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</si>
  <si>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</si>
  <si>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</si>
  <si>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</si>
  <si>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</si>
  <si>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</si>
  <si>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</si>
  <si>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</si>
  <si>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</si>
  <si>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</si>
  <si>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</si>
  <si>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</si>
  <si>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</si>
  <si>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</si>
  <si>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</si>
  <si>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</si>
  <si>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</si>
  <si>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</si>
  <si>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</si>
  <si>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</si>
  <si>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</si>
  <si>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</si>
  <si>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</si>
  <si>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</si>
  <si>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</si>
  <si>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</si>
  <si>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</si>
  <si>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</si>
  <si>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</si>
  <si>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</si>
  <si>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</si>
  <si>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</si>
  <si>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</si>
  <si>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</si>
  <si>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</si>
  <si>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</si>
  <si>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</si>
  <si>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</si>
  <si>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</si>
  <si>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</si>
  <si>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</si>
  <si>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</si>
  <si>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</si>
  <si>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</si>
  <si>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</si>
  <si>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</si>
  <si>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</si>
  <si>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</si>
  <si>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</si>
  <si>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</si>
  <si>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</si>
  <si>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</si>
  <si>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</si>
  <si>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</si>
  <si>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</si>
  <si>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</si>
  <si>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</si>
  <si>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</si>
  <si>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</si>
  <si>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</si>
  <si>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</si>
  <si>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</si>
  <si>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</si>
  <si>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</si>
  <si>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</si>
  <si>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</si>
  <si>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</si>
  <si>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</si>
  <si>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</si>
  <si>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</si>
  <si>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</si>
  <si>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</si>
  <si>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</si>
  <si>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</si>
  <si>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</si>
  <si>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</si>
  <si>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</si>
  <si>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</si>
  <si>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</si>
  <si>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</si>
  <si>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</si>
  <si>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</si>
  <si>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</si>
  <si>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</si>
  <si>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</si>
  <si>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</si>
  <si>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</si>
  <si>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</si>
  <si>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</si>
  <si>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</si>
  <si>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</si>
  <si>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</si>
  <si>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</si>
  <si>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</si>
  <si>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</si>
  <si>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</si>
  <si>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</si>
  <si>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</si>
  <si>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</si>
  <si>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</si>
  <si>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</si>
  <si>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</si>
  <si>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</si>
  <si>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</si>
  <si>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</si>
  <si>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</si>
  <si>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</si>
  <si>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</si>
  <si>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</si>
  <si>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</si>
  <si>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</si>
  <si>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</si>
  <si>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</si>
  <si>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</si>
  <si>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</si>
  <si>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</si>
  <si>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</si>
  <si>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</si>
  <si>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</si>
  <si>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</si>
  <si>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</si>
  <si>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</si>
  <si>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</si>
  <si>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</si>
  <si>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</si>
  <si>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</si>
  <si>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</si>
  <si>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</si>
  <si>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</si>
  <si>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</si>
  <si>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</si>
  <si>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</si>
  <si>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</si>
  <si>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</si>
  <si>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</si>
  <si>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</si>
  <si>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</si>
  <si>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</si>
  <si>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</si>
  <si>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</si>
  <si>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</si>
  <si>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</si>
  <si>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</si>
  <si>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</si>
  <si>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</si>
  <si>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</si>
  <si>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</si>
  <si>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</si>
  <si>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</si>
  <si>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</si>
  <si>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</si>
  <si>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</si>
  <si>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</si>
  <si>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</si>
  <si>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</si>
  <si>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</si>
  <si>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</si>
  <si>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</si>
  <si>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</si>
  <si>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</si>
  <si>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</si>
  <si>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</si>
  <si>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</si>
  <si>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</si>
  <si>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</si>
  <si>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</si>
  <si>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</si>
  <si>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</si>
  <si>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</si>
  <si>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</si>
  <si>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</si>
  <si>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</si>
  <si>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</si>
  <si>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</si>
  <si>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</si>
  <si>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</si>
  <si>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</si>
  <si>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</si>
  <si>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</si>
  <si>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</si>
  <si>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</si>
  <si>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</si>
  <si>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</si>
  <si>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</si>
  <si>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</si>
  <si>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</si>
  <si>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</si>
  <si>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</si>
  <si>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</si>
  <si>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</si>
  <si>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</si>
  <si>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</si>
  <si>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</si>
  <si>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</si>
  <si>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</si>
  <si>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</si>
  <si>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</si>
  <si>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</si>
  <si>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</si>
  <si>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</si>
  <si>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</si>
  <si>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</si>
  <si>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</si>
  <si>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</si>
  <si>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</si>
  <si>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</si>
  <si>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</si>
  <si>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</si>
  <si>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</si>
  <si>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</si>
  <si>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</si>
  <si>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</si>
  <si>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</si>
  <si>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</si>
  <si>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</si>
  <si>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</si>
  <si>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</si>
  <si>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</si>
  <si>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</si>
  <si>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</si>
  <si>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</si>
  <si>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</si>
  <si>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</si>
  <si>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</si>
  <si>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</si>
  <si>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</si>
  <si>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</si>
  <si>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</si>
  <si>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</si>
  <si>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</si>
  <si>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</si>
  <si>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</si>
  <si>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</si>
  <si>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</si>
  <si>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</si>
  <si>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</si>
  <si>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</si>
  <si>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</si>
  <si>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</si>
  <si>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</si>
  <si>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</si>
  <si>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</si>
  <si>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</si>
  <si>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</si>
  <si>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</si>
  <si>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</si>
  <si>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</si>
  <si>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</si>
  <si>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</si>
  <si>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</si>
  <si>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</si>
  <si>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</si>
  <si>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</si>
  <si>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</si>
  <si>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</si>
  <si>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</si>
  <si>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</si>
  <si>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</si>
  <si>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</si>
  <si>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</si>
  <si>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</si>
  <si>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</si>
  <si>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</si>
  <si>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</si>
  <si>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</si>
  <si>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</si>
  <si>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</si>
  <si>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</si>
  <si>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</si>
  <si>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</si>
  <si>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</si>
  <si>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</si>
  <si>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</si>
  <si>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</si>
  <si>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</si>
  <si>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</si>
  <si>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</si>
  <si>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</si>
  <si>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</si>
  <si>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</si>
  <si>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</si>
  <si>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</si>
  <si>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</si>
  <si>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</si>
  <si>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</si>
  <si>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</si>
  <si>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</si>
  <si>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</si>
  <si>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</si>
  <si>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</si>
  <si>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</si>
  <si>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</si>
  <si>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</si>
  <si>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</si>
  <si>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</si>
  <si>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</si>
  <si>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</si>
  <si>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</si>
  <si>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</si>
  <si>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</si>
  <si>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</si>
  <si>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</si>
  <si>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</si>
  <si>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</si>
  <si>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</si>
  <si>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</si>
  <si>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</si>
  <si>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</si>
  <si>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</si>
  <si>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</si>
  <si>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</si>
  <si>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</si>
  <si>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</si>
  <si>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</si>
  <si>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</si>
  <si>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</si>
  <si>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</si>
  <si>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</si>
  <si>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</si>
  <si>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</si>
  <si>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</si>
  <si>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</si>
  <si>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</si>
  <si>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</si>
  <si>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</si>
  <si>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</si>
  <si>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</si>
  <si>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</si>
  <si>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</si>
  <si>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</si>
  <si>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</si>
  <si>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</si>
  <si>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</si>
  <si>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</si>
  <si>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</si>
  <si>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</si>
  <si>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</si>
  <si>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</si>
  <si>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</si>
  <si>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</si>
  <si>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</si>
  <si>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</si>
  <si>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</si>
  <si>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</si>
  <si>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</si>
  <si>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</si>
  <si>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</si>
  <si>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</si>
  <si>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</si>
  <si>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</si>
  <si>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</si>
  <si>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</si>
  <si>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</si>
  <si>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</si>
  <si>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</si>
  <si>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</si>
  <si>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</si>
  <si>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</si>
  <si>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</si>
  <si>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</si>
  <si>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</si>
  <si>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</si>
  <si>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</si>
  <si>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</si>
  <si>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</si>
  <si>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</si>
  <si>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</si>
  <si>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</si>
  <si>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</si>
  <si>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</si>
  <si>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</si>
  <si>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</si>
  <si>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</si>
  <si>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</si>
  <si>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</si>
  <si>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</si>
  <si>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</si>
  <si>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</si>
  <si>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</si>
  <si>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</si>
  <si>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</si>
  <si>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</si>
  <si>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</si>
  <si>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</si>
  <si>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</si>
  <si>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</si>
  <si>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</si>
  <si>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</si>
  <si>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</si>
  <si>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</si>
  <si>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</si>
  <si>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</si>
  <si>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</si>
  <si>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</si>
  <si>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</si>
  <si>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</si>
  <si>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</si>
  <si>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</si>
  <si>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</si>
  <si>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</si>
  <si>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</si>
  <si>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</si>
  <si>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</si>
  <si>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</si>
  <si>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</si>
  <si>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</si>
  <si>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</si>
  <si>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</si>
  <si>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</si>
  <si>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</si>
  <si>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</si>
  <si>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</si>
  <si>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</si>
  <si>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</si>
  <si>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</si>
  <si>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</si>
  <si>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</si>
  <si>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</si>
  <si>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</si>
  <si>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</si>
  <si>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</si>
  <si>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</si>
  <si>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</si>
  <si>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</si>
  <si>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</si>
  <si>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</si>
  <si>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</si>
  <si>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</si>
  <si>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</si>
  <si>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</si>
  <si>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</si>
  <si>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</si>
  <si>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</si>
  <si>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</si>
  <si>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</si>
  <si>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</si>
  <si>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</si>
  <si>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</si>
  <si>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</si>
  <si>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</si>
  <si>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</si>
  <si>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</si>
  <si>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</si>
  <si>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</si>
  <si>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</si>
  <si>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</si>
  <si>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</si>
  <si>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</si>
  <si>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</si>
  <si>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</si>
  <si>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</si>
  <si>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</si>
  <si>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</si>
  <si>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</si>
  <si>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</si>
  <si>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</si>
  <si>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</si>
  <si>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</si>
  <si>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</si>
  <si>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</si>
  <si>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</si>
  <si>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</si>
  <si>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</si>
  <si>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</si>
  <si>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</si>
  <si>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</si>
  <si>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</si>
  <si>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</si>
  <si>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</si>
  <si>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</si>
  <si>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</si>
  <si>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</si>
  <si>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</si>
  <si>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</si>
  <si>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</si>
  <si>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</si>
  <si>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</si>
  <si>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</si>
  <si>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</si>
  <si>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</si>
  <si>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</si>
  <si>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</si>
  <si>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</si>
  <si>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</si>
  <si>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</si>
  <si>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</si>
  <si>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</si>
  <si>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</si>
  <si>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</si>
  <si>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</si>
  <si>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</si>
  <si>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</si>
  <si>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</si>
  <si>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</si>
  <si>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</si>
  <si>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</si>
  <si>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</si>
  <si>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</si>
  <si>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</si>
  <si>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</si>
  <si>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</si>
  <si>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</si>
  <si>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</si>
  <si>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</si>
  <si>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</si>
  <si>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</si>
  <si>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</si>
  <si>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</si>
  <si>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</si>
  <si>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</si>
  <si>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</si>
  <si>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</si>
  <si>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</si>
  <si>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</si>
  <si>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</si>
  <si>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</si>
  <si>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</si>
  <si>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</si>
  <si>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</si>
  <si>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</si>
  <si>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</si>
  <si>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</si>
  <si>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</si>
  <si>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</si>
  <si>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</si>
  <si>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</si>
  <si>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</si>
  <si>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</si>
  <si>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</si>
  <si>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</si>
  <si>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</si>
  <si>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</si>
  <si>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</si>
  <si>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</si>
  <si>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</si>
  <si>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</si>
  <si>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</si>
  <si>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</si>
  <si>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</si>
  <si>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</si>
  <si>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</si>
  <si>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</si>
  <si>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</si>
  <si>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</si>
  <si>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</si>
  <si>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</si>
  <si>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</si>
  <si>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</si>
  <si>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</si>
  <si>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</si>
  <si>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</si>
  <si>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</si>
  <si>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</si>
  <si>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</si>
  <si>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</si>
  <si>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</si>
  <si>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</si>
  <si>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</si>
  <si>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</si>
  <si>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</si>
  <si>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</si>
  <si>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</si>
  <si>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</si>
  <si>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</si>
  <si>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</si>
  <si>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</si>
  <si>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</si>
  <si>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</si>
  <si>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</si>
  <si>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</si>
  <si>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</si>
  <si>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</si>
  <si>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</si>
  <si>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</si>
  <si>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</si>
  <si>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</si>
  <si>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</si>
  <si>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</si>
  <si>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</si>
  <si>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</si>
  <si>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</si>
  <si>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</si>
  <si>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</si>
  <si>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</si>
  <si>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</si>
  <si>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</si>
  <si>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</si>
  <si>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</si>
  <si>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</si>
  <si>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</si>
  <si>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</si>
  <si>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</si>
  <si>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</si>
  <si>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</si>
  <si>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</si>
  <si>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</si>
  <si>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</si>
  <si>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</si>
  <si>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</si>
  <si>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</si>
  <si>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</si>
  <si>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</si>
  <si>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</si>
  <si>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</si>
  <si>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</si>
  <si>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</si>
  <si>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</si>
  <si>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</si>
  <si>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</si>
  <si>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</si>
  <si>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</si>
  <si>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</si>
  <si>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</si>
  <si>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</si>
  <si>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</si>
  <si>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</si>
  <si>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</si>
  <si>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</si>
  <si>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</si>
  <si>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</si>
  <si>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</si>
  <si>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</si>
  <si>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</si>
  <si>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</si>
  <si>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</si>
  <si>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</si>
  <si>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</si>
  <si>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</si>
  <si>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</si>
  <si>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</si>
  <si>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</si>
  <si>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</si>
  <si>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</si>
  <si>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</si>
  <si>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</si>
  <si>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</si>
  <si>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</si>
  <si>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</si>
  <si>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</si>
  <si>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</si>
  <si>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</si>
  <si>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</si>
  <si>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</si>
  <si>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</si>
  <si>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</si>
  <si>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</si>
  <si>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</si>
  <si>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</si>
  <si>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</si>
  <si>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</si>
  <si>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</si>
  <si>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</si>
  <si>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</si>
  <si>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</si>
  <si>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</si>
  <si>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</si>
  <si>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</si>
  <si>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</si>
  <si>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</si>
  <si>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</si>
  <si>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</si>
  <si>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</si>
  <si>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</si>
  <si>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</si>
  <si>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</si>
  <si>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</si>
  <si>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</si>
  <si>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</si>
  <si>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</si>
  <si>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</si>
  <si>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</si>
  <si>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</si>
  <si>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</si>
  <si>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</si>
  <si>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</si>
  <si>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</si>
  <si>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</si>
  <si>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</si>
  <si>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</si>
  <si>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</si>
  <si>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</si>
  <si>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</si>
  <si>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</si>
  <si>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</si>
  <si>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</si>
  <si>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</si>
  <si>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</si>
  <si>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</si>
  <si>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</si>
  <si>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</si>
  <si>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</si>
  <si>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</si>
  <si>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</si>
  <si>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</si>
  <si>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</si>
  <si>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</si>
  <si>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</si>
  <si>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</si>
  <si>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</si>
  <si>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</si>
  <si>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</si>
  <si>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</si>
  <si>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</si>
  <si>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</si>
  <si>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</si>
  <si>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</si>
  <si>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</si>
  <si>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</si>
  <si>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</si>
  <si>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</si>
  <si>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</si>
  <si>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</si>
  <si>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</si>
  <si>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</si>
  <si>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</si>
  <si>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</si>
  <si>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</si>
  <si>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</si>
  <si>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</si>
  <si>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</si>
  <si>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</si>
  <si>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</si>
  <si>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</si>
  <si>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</si>
  <si>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</si>
  <si>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</si>
  <si>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</si>
  <si>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</si>
  <si>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</si>
  <si>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</si>
  <si>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</si>
  <si>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</si>
  <si>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</si>
  <si>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</si>
  <si>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</si>
  <si>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</si>
  <si>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</si>
  <si>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</si>
  <si>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</si>
  <si>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</si>
  <si>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</si>
  <si>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</si>
  <si>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</si>
  <si>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</si>
  <si>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</si>
  <si>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</si>
  <si>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</si>
  <si>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</si>
  <si>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</si>
  <si>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</si>
  <si>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</si>
  <si>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</si>
  <si>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</si>
  <si>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</si>
  <si>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</si>
  <si>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</si>
  <si>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</si>
  <si>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</si>
  <si>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</si>
  <si>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</si>
  <si>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</si>
  <si>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</si>
  <si>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</si>
  <si>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</si>
  <si>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</si>
  <si>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</si>
  <si>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</si>
  <si>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</si>
  <si>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</si>
  <si>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</si>
  <si>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</si>
  <si>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</si>
  <si>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</si>
  <si>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</si>
  <si>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</si>
  <si>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</si>
  <si>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</si>
  <si>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</si>
  <si>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</si>
  <si>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</si>
  <si>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</si>
  <si>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</si>
  <si>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</si>
  <si>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</si>
  <si>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</si>
  <si>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</si>
  <si>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</si>
  <si>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</si>
  <si>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</si>
  <si>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</si>
  <si>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</si>
  <si>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</si>
  <si>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</si>
  <si>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</si>
  <si>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</si>
  <si>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</si>
  <si>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</si>
  <si>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</si>
  <si>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</si>
  <si>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</si>
  <si>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</si>
  <si>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</si>
  <si>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</si>
  <si>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</si>
  <si>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</si>
  <si>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</si>
  <si>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</si>
  <si>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</si>
  <si>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</si>
  <si>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</si>
  <si>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</si>
  <si>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</si>
  <si>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</si>
  <si>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</si>
  <si>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</si>
  <si>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</si>
  <si>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</si>
  <si>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</si>
  <si>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</si>
  <si>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</si>
  <si>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</si>
  <si>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</si>
  <si>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</si>
  <si>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</si>
  <si>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</si>
  <si>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</si>
  <si>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</si>
  <si>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</si>
  <si>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</si>
  <si>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</si>
  <si>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</si>
  <si>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</si>
  <si>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</si>
  <si>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</si>
  <si>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</si>
  <si>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</si>
  <si>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</si>
  <si>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</si>
  <si>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</si>
  <si>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</si>
  <si>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</si>
  <si>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</si>
  <si>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</si>
  <si>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</si>
  <si>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</si>
  <si>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</si>
  <si>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</si>
  <si>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</si>
  <si>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</si>
  <si>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</si>
  <si>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</si>
  <si>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</si>
  <si>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</si>
  <si>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</si>
  <si>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</si>
  <si>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</si>
  <si>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</si>
  <si>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</si>
  <si>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</si>
  <si>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</si>
  <si>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</si>
  <si>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</si>
  <si>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</si>
  <si>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</si>
  <si>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</si>
  <si>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</si>
  <si>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</si>
  <si>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</si>
  <si>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</si>
  <si>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</si>
  <si>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</si>
  <si>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</si>
  <si>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</si>
  <si>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</si>
  <si>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</si>
  <si>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</si>
  <si>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</si>
  <si>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</si>
  <si>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</si>
  <si>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</si>
  <si>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</si>
  <si>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</si>
  <si>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</si>
  <si>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</si>
  <si>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</si>
  <si>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</si>
  <si>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</si>
  <si>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</si>
  <si>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</si>
  <si>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</si>
  <si>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</si>
  <si>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</si>
  <si>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</si>
  <si>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</si>
  <si>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</si>
  <si>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</si>
  <si>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</si>
  <si>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</si>
  <si>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</si>
  <si>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</si>
  <si>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</si>
  <si>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</si>
  <si>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</si>
  <si>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</si>
  <si>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</si>
  <si>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</si>
  <si>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</si>
  <si>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</si>
  <si>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</si>
  <si>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</si>
  <si>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</si>
  <si>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</si>
  <si>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</si>
  <si>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</si>
  <si>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</si>
  <si>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</si>
  <si>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</si>
  <si>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</si>
  <si>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</si>
  <si>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</si>
  <si>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</si>
  <si>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</si>
  <si>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</si>
  <si>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</si>
  <si>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</si>
  <si>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</si>
  <si>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</si>
  <si>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</si>
  <si>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</si>
  <si>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</si>
  <si>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</si>
  <si>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</si>
  <si>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</si>
  <si>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</si>
  <si>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</si>
  <si>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</si>
  <si>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</si>
  <si>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</si>
  <si>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</si>
  <si>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</si>
  <si>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</si>
  <si>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</si>
  <si>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</si>
  <si>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</si>
  <si>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</si>
  <si>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</si>
  <si>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</si>
  <si>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</si>
  <si>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</si>
  <si>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</si>
  <si>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</si>
  <si>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</si>
  <si>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</si>
  <si>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</si>
  <si>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</si>
  <si>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</si>
  <si>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</si>
  <si>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</si>
  <si>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</si>
  <si>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</si>
  <si>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</si>
  <si>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</si>
  <si>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</si>
  <si>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</si>
  <si>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</si>
  <si>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</si>
  <si>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</si>
  <si>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</si>
  <si>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</si>
  <si>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</si>
  <si>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</si>
  <si>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</si>
  <si>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</si>
  <si>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</si>
  <si>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</si>
  <si>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</si>
  <si>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</si>
  <si>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</si>
  <si>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</si>
  <si>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</si>
  <si>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</si>
  <si>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</si>
  <si>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</si>
  <si>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</si>
  <si>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</si>
  <si>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</si>
  <si>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</si>
  <si>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</si>
  <si>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</si>
  <si>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</si>
  <si>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</si>
  <si>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</si>
  <si>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</si>
  <si>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</si>
  <si>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</si>
  <si>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</si>
  <si>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</si>
  <si>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</si>
  <si>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</si>
  <si>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</si>
  <si>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</si>
  <si>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</si>
  <si>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</si>
  <si>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</si>
  <si>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</si>
  <si>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</si>
  <si>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</si>
  <si>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</si>
  <si>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</si>
  <si>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</si>
  <si>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</si>
  <si>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</si>
  <si>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</si>
  <si>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</si>
  <si>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</si>
  <si>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</si>
  <si>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</si>
  <si>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</si>
  <si>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</si>
  <si>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</si>
  <si>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</si>
  <si>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</si>
  <si>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</si>
  <si>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</si>
  <si>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</si>
  <si>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</si>
  <si>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</si>
  <si>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</si>
  <si>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</si>
  <si>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</si>
  <si>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</si>
  <si>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</si>
  <si>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</si>
  <si>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</si>
  <si>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</si>
  <si>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</si>
  <si>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</si>
  <si>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</si>
  <si>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</si>
  <si>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</si>
  <si>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</si>
  <si>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</si>
  <si>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</si>
  <si>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</si>
  <si>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</si>
  <si>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</si>
  <si>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</si>
  <si>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</si>
  <si>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</si>
  <si>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</si>
  <si>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</si>
  <si>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</si>
  <si>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</si>
  <si>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</si>
  <si>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</si>
  <si>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</si>
  <si>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</si>
  <si>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</si>
  <si>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</si>
  <si>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</si>
  <si>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</si>
  <si>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</si>
  <si>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</si>
  <si>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</si>
  <si>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</si>
  <si>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</si>
  <si>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</si>
  <si>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</si>
  <si>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</si>
  <si>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</si>
  <si>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</si>
  <si>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</si>
  <si>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</si>
  <si>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</si>
  <si>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</si>
  <si>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</si>
  <si>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</si>
  <si>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</si>
  <si>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</si>
  <si>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</si>
  <si>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</si>
  <si>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</si>
  <si>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</si>
  <si>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</si>
  <si>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</si>
  <si>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</si>
  <si>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</si>
  <si>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</si>
  <si>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</si>
  <si>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</si>
  <si>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</si>
  <si>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</si>
  <si>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</si>
  <si>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</si>
  <si>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</si>
  <si>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</si>
  <si>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</si>
  <si>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</si>
  <si>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</si>
  <si>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</si>
  <si>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</si>
  <si>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</si>
  <si>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</si>
  <si>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</si>
  <si>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</si>
  <si>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</si>
  <si>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</si>
  <si>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</si>
  <si>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</si>
  <si>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</si>
  <si>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</si>
  <si>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</si>
  <si>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</si>
  <si>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</si>
  <si>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</si>
  <si>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</si>
  <si>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</si>
  <si>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</si>
  <si>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</si>
  <si>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</si>
  <si>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</si>
  <si>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</si>
  <si>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</si>
  <si>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</si>
  <si>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</si>
  <si>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</si>
  <si>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</si>
  <si>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</si>
  <si>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</si>
  <si>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</si>
  <si>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</si>
  <si>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</si>
  <si>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</si>
  <si>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</si>
  <si>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</si>
  <si>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</si>
  <si>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</si>
  <si>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</si>
  <si>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</si>
  <si>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</si>
  <si>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</si>
  <si>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</si>
  <si>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</si>
  <si>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</si>
  <si>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</si>
  <si>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</si>
  <si>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</si>
  <si>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</si>
  <si>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</si>
  <si>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</si>
  <si>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</si>
  <si>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</si>
  <si>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</si>
  <si>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</si>
  <si>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</si>
  <si>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</si>
  <si>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</si>
  <si>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</si>
  <si>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</si>
  <si>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</si>
  <si>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</si>
  <si>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</si>
  <si>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</si>
  <si>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</si>
  <si>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</si>
  <si>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</si>
  <si>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</si>
  <si>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</si>
  <si>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</si>
  <si>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</si>
  <si>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</si>
  <si>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</si>
  <si>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</si>
  <si>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</si>
  <si>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</si>
  <si>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</si>
  <si>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</si>
  <si>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</si>
  <si>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</si>
  <si>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</si>
  <si>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</si>
  <si>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</si>
  <si>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</si>
  <si>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</si>
  <si>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</si>
  <si>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</si>
  <si>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</si>
  <si>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</si>
  <si>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</si>
  <si>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</si>
  <si>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</si>
  <si>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</si>
  <si>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</si>
  <si>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</si>
  <si>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</si>
  <si>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</si>
  <si>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</si>
  <si>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</si>
  <si>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</si>
  <si>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</si>
  <si>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</si>
  <si>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</si>
  <si>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</si>
  <si>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</si>
  <si>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</si>
  <si>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</si>
  <si>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</si>
  <si>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</si>
  <si>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</si>
  <si>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</si>
  <si>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</si>
  <si>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</si>
  <si>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</si>
  <si>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</si>
  <si>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</si>
  <si>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</si>
  <si>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</si>
  <si>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</si>
  <si>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</si>
  <si>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</si>
  <si>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</si>
  <si>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</si>
  <si>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</si>
  <si>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</si>
  <si>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</si>
  <si>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</si>
  <si>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</si>
  <si>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</si>
  <si>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</si>
  <si>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</si>
  <si>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</si>
  <si>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</si>
  <si>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</si>
  <si>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</si>
  <si>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</si>
  <si>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</si>
  <si>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</si>
  <si>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</si>
  <si>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</si>
  <si>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</si>
  <si>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</si>
  <si>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</si>
  <si>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</si>
  <si>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</si>
  <si>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</si>
  <si>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</si>
  <si>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</si>
  <si>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</si>
  <si>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</si>
  <si>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</si>
  <si>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</si>
  <si>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</si>
  <si>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</si>
  <si>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</si>
  <si>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</si>
  <si>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</si>
  <si>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</si>
  <si>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</si>
  <si>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</si>
  <si>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</si>
  <si>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</si>
  <si>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</si>
  <si>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</si>
  <si>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</si>
  <si>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</si>
  <si>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</si>
  <si>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</si>
  <si>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</si>
  <si>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</si>
  <si>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</si>
  <si>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</si>
  <si>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</si>
  <si>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</si>
  <si>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</si>
  <si>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</si>
  <si>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</si>
  <si>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</si>
  <si>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</si>
  <si>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</si>
  <si>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</si>
  <si>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</si>
  <si>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</si>
  <si>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</si>
  <si>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</si>
  <si>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</si>
  <si>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</si>
  <si>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</si>
  <si>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</si>
  <si>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</si>
  <si>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</si>
  <si>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</si>
  <si>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</si>
  <si>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</si>
  <si>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</si>
  <si>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</si>
  <si>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</si>
  <si>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</si>
  <si>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</si>
  <si>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</si>
  <si>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</si>
  <si>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</si>
  <si>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</si>
  <si>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</si>
  <si>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</si>
  <si>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</si>
  <si>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</si>
  <si>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</si>
  <si>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</si>
  <si>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</si>
  <si>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</si>
  <si>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</si>
  <si>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</si>
  <si>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</si>
  <si>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</si>
  <si>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</si>
  <si>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</si>
  <si>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</si>
  <si>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</si>
  <si>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</si>
  <si>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</si>
  <si>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</si>
  <si>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</si>
  <si>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</si>
  <si>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</si>
  <si>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</si>
  <si>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</si>
  <si>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</si>
  <si>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</si>
  <si>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</si>
  <si>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</si>
  <si>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</si>
  <si>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</si>
  <si>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</si>
  <si>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</si>
  <si>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</si>
  <si>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</si>
  <si>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</si>
  <si>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</si>
  <si>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</si>
  <si>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</si>
  <si>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</si>
  <si>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</si>
  <si>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</si>
  <si>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</si>
  <si>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</si>
  <si>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</si>
  <si>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</si>
  <si>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</si>
  <si>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</si>
  <si>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</si>
  <si>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</si>
  <si>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</si>
  <si>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</si>
  <si>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</si>
  <si>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</si>
  <si>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</si>
  <si>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</si>
  <si>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</si>
  <si>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</si>
  <si>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</si>
  <si>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</si>
  <si>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</si>
  <si>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</si>
  <si>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</si>
  <si>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</si>
  <si>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</si>
  <si>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</si>
  <si>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</si>
  <si>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</si>
  <si>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</si>
  <si>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</si>
  <si>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</si>
  <si>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</si>
  <si>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</si>
  <si>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</si>
  <si>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</si>
  <si>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</si>
  <si>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</si>
  <si>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</si>
  <si>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</si>
  <si>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</si>
  <si>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</si>
  <si>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</si>
  <si>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</si>
  <si>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</si>
  <si>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</si>
  <si>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</si>
  <si>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</si>
  <si>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</si>
  <si>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</si>
  <si>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</si>
  <si>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</si>
  <si>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</si>
  <si>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</si>
  <si>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</si>
  <si>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</si>
  <si>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</si>
  <si>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</si>
  <si>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</si>
  <si>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</si>
  <si>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</si>
  <si>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</si>
  <si>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</si>
  <si>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</si>
  <si>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</si>
  <si>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</si>
  <si>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</si>
  <si>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</si>
  <si>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</si>
  <si>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</si>
  <si>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</si>
  <si>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</si>
  <si>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</si>
  <si>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</si>
  <si>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</si>
  <si>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</si>
  <si>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</si>
  <si>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</si>
  <si>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</si>
  <si>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</si>
  <si>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</si>
  <si>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</si>
  <si>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</si>
  <si>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</si>
  <si>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</si>
  <si>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</si>
  <si>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</si>
  <si>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</si>
  <si>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</si>
  <si>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</si>
  <si>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</si>
  <si>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</si>
  <si>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</si>
  <si>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</si>
  <si>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</si>
  <si>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</si>
  <si>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</si>
  <si>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</si>
  <si>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</si>
  <si>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</si>
  <si>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</si>
  <si>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</si>
  <si>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</si>
  <si>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</si>
  <si>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</si>
  <si>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</si>
  <si>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</si>
  <si>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</si>
  <si>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</si>
  <si>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</si>
  <si>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</si>
  <si>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</si>
  <si>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</si>
  <si>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</si>
  <si>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</si>
  <si>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</si>
  <si>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</si>
  <si>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</si>
  <si>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</si>
  <si>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</si>
  <si>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</si>
  <si>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</si>
  <si>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</si>
  <si>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</si>
  <si>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</si>
  <si>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</si>
  <si>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</si>
  <si>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</si>
  <si>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</si>
  <si>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</si>
  <si>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</si>
  <si>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</si>
  <si>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</si>
  <si>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</si>
  <si>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</si>
  <si>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</si>
  <si>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</si>
  <si>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</si>
  <si>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</si>
  <si>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</si>
  <si>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</si>
  <si>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</si>
  <si>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</si>
  <si>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</si>
  <si>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</si>
  <si>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</si>
  <si>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</si>
  <si>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</si>
  <si>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</si>
  <si>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</si>
  <si>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</si>
  <si>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</si>
  <si>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</si>
  <si>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</si>
  <si>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</si>
  <si>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</si>
  <si>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</si>
  <si>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</si>
  <si>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</si>
  <si>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</si>
  <si>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</si>
  <si>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</si>
  <si>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</si>
  <si>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</si>
  <si>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</si>
  <si>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</si>
  <si>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</si>
  <si>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</si>
  <si>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</si>
  <si>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</si>
  <si>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</si>
  <si>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</si>
  <si>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</si>
  <si>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</si>
  <si>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</si>
  <si>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</si>
  <si>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</si>
  <si>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</si>
  <si>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</si>
  <si>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</si>
  <si>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</si>
  <si>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</si>
  <si>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</si>
  <si>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</si>
  <si>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</si>
  <si>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</si>
  <si>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</si>
  <si>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</si>
  <si>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</si>
  <si>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</si>
  <si>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</si>
  <si>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</si>
  <si>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</si>
  <si>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</si>
  <si>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</si>
  <si>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</si>
  <si>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</si>
  <si>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</si>
  <si>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</si>
  <si>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</si>
  <si>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</si>
  <si>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</si>
  <si>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</si>
  <si>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</si>
  <si>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</si>
  <si>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</si>
  <si>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</si>
  <si>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</si>
  <si>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</si>
  <si>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</si>
  <si>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</si>
  <si>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</si>
  <si>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</si>
  <si>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</si>
  <si>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</si>
  <si>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</si>
  <si>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</si>
  <si>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</si>
  <si>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</si>
  <si>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</si>
  <si>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</si>
  <si>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</si>
  <si>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</si>
  <si>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</si>
  <si>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</si>
  <si>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</si>
  <si>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</si>
  <si>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</si>
  <si>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</si>
  <si>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</si>
  <si>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</si>
  <si>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</si>
  <si>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</si>
  <si>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</si>
  <si>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</si>
  <si>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</si>
  <si>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</si>
  <si>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</si>
  <si>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</si>
  <si>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</si>
  <si>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</si>
  <si>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</si>
  <si>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</si>
  <si>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</si>
  <si>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</si>
  <si>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</si>
  <si>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</si>
  <si>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</si>
  <si>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</si>
  <si>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</si>
  <si>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</si>
  <si>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</si>
  <si>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</si>
  <si>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</si>
  <si>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</si>
  <si>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</si>
  <si>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</si>
  <si>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</si>
  <si>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</si>
  <si>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</si>
  <si>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</si>
  <si>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</si>
  <si>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</si>
  <si>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</si>
  <si>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</si>
  <si>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</si>
  <si>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</si>
  <si>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</si>
  <si>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</si>
  <si>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</si>
  <si>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</si>
  <si>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</si>
  <si>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</si>
  <si>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</si>
  <si>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</si>
  <si>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</si>
  <si>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</si>
  <si>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</si>
  <si>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</si>
  <si>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</si>
  <si>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</si>
  <si>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</si>
  <si>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</si>
  <si>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</si>
  <si>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</si>
  <si>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</si>
  <si>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</si>
  <si>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</si>
  <si>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</si>
  <si>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</si>
  <si>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</si>
  <si>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</si>
  <si>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</si>
  <si>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</si>
  <si>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</si>
  <si>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</si>
  <si>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</si>
  <si>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</si>
  <si>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</si>
  <si>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</si>
  <si>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</si>
  <si>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</si>
  <si>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</si>
  <si>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</si>
  <si>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</si>
  <si>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</si>
  <si>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</si>
  <si>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</si>
  <si>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</si>
  <si>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</si>
  <si>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</si>
  <si>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</si>
  <si>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</si>
  <si>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</si>
  <si>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</si>
  <si>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</si>
  <si>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</si>
  <si>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</si>
  <si>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</si>
  <si>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</si>
  <si>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</si>
  <si>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</si>
  <si>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</si>
  <si>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</si>
  <si>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</si>
  <si>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</si>
  <si>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</si>
  <si>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</si>
  <si>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</si>
  <si>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</si>
  <si>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</si>
  <si>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</si>
  <si>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</si>
  <si>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</si>
  <si>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</si>
  <si>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</si>
  <si>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</si>
  <si>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</si>
  <si>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</si>
  <si>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</si>
  <si>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</si>
  <si>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</si>
  <si>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</si>
  <si>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</si>
  <si>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</si>
  <si>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</si>
  <si>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</si>
  <si>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</si>
  <si>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</si>
  <si>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</si>
  <si>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</si>
  <si>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</si>
  <si>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</si>
  <si>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</si>
  <si>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</si>
  <si>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</si>
  <si>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</si>
  <si>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</si>
  <si>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</si>
  <si>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</si>
  <si>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</si>
  <si>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</si>
  <si>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</si>
  <si>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</si>
  <si>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</si>
  <si>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</si>
  <si>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</si>
  <si>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</si>
  <si>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</si>
  <si>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</si>
  <si>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</si>
  <si>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</si>
  <si>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</si>
  <si>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</si>
  <si>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</si>
  <si>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</si>
  <si>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</si>
  <si>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</si>
  <si>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</si>
  <si>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</si>
  <si>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</si>
  <si>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</si>
  <si>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</si>
  <si>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</si>
  <si>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</si>
  <si>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</si>
  <si>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</si>
  <si>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</si>
  <si>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</si>
  <si>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</si>
  <si>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</si>
  <si>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</si>
  <si>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</si>
  <si>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</si>
  <si>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</si>
  <si>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</si>
  <si>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</si>
  <si>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</si>
  <si>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</si>
  <si>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</si>
  <si>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</si>
  <si>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</si>
  <si>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</si>
  <si>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</si>
  <si>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</si>
  <si>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</si>
  <si>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</si>
  <si>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</si>
  <si>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</si>
  <si>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</si>
  <si>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</si>
  <si>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</si>
  <si>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</si>
  <si>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</si>
  <si>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</si>
  <si>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</si>
  <si>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</si>
  <si>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</si>
  <si>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</si>
  <si>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</si>
  <si>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</si>
  <si>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</si>
  <si>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</si>
  <si>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</si>
  <si>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</si>
  <si>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</si>
  <si>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</si>
  <si>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</si>
  <si>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</si>
  <si>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</si>
  <si>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</si>
  <si>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</si>
  <si>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</si>
  <si>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</si>
  <si>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</si>
  <si>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</si>
  <si>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</si>
  <si>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</si>
  <si>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</si>
  <si>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</si>
  <si>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</si>
  <si>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</si>
  <si>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</si>
  <si>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</si>
  <si>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</si>
  <si>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</si>
  <si>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</si>
  <si>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</si>
  <si>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</si>
  <si>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</si>
  <si>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</si>
  <si>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</si>
  <si>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</si>
  <si>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</si>
  <si>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</si>
  <si>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</si>
  <si>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</si>
  <si>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</si>
  <si>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</si>
  <si>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</si>
  <si>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</si>
  <si>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</si>
  <si>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</si>
  <si>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</si>
  <si>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</si>
  <si>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</si>
  <si>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</si>
  <si>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</si>
  <si>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</si>
  <si>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</si>
  <si>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</si>
  <si>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</si>
  <si>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</si>
  <si>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</si>
  <si>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</si>
  <si>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</si>
  <si>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</si>
  <si>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</si>
  <si>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</si>
  <si>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</si>
  <si>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</si>
  <si>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</si>
  <si>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</si>
  <si>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</si>
  <si>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</si>
  <si>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</si>
  <si>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</si>
  <si>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</si>
  <si>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</si>
  <si>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</si>
  <si>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</si>
  <si>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</si>
  <si>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</si>
  <si>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</si>
  <si>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</si>
  <si>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</si>
  <si>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</si>
  <si>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</si>
  <si>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</si>
  <si>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</si>
  <si>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</si>
  <si>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</si>
  <si>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</si>
  <si>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</si>
  <si>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</si>
  <si>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</si>
  <si>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</si>
  <si>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</si>
  <si>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</si>
  <si>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</si>
  <si>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</si>
  <si>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</si>
  <si>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</si>
  <si>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</si>
  <si>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</si>
  <si>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</si>
  <si>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</si>
  <si>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</si>
  <si>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</si>
  <si>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</si>
  <si>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</si>
  <si>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</si>
  <si>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</si>
  <si>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</si>
  <si>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</si>
  <si>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</si>
  <si>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</si>
  <si>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</si>
  <si>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</si>
  <si>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</si>
  <si>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</si>
  <si>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</si>
  <si>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</si>
  <si>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</si>
  <si>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</si>
  <si>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</si>
  <si>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</si>
  <si>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</si>
  <si>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</si>
  <si>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</si>
  <si>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</si>
  <si>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</si>
  <si>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</si>
  <si>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</si>
  <si>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</si>
  <si>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</si>
  <si>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</si>
  <si>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</si>
  <si>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</si>
  <si>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</si>
  <si>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</si>
  <si>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</si>
  <si>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</si>
  <si>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</si>
  <si>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</si>
  <si>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</si>
  <si>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</si>
  <si>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</si>
  <si>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</si>
  <si>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</si>
  <si>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</si>
  <si>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</si>
  <si>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</si>
  <si>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</si>
  <si>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</si>
  <si>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</si>
  <si>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</si>
  <si>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</si>
  <si>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</si>
  <si>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</si>
  <si>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</si>
  <si>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</si>
  <si>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</si>
  <si>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</si>
  <si>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</si>
  <si>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</si>
  <si>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</si>
  <si>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</si>
  <si>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</si>
  <si>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</si>
  <si>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</si>
  <si>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</si>
  <si>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</si>
  <si>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</si>
  <si>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</si>
  <si>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</si>
  <si>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</si>
  <si>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</si>
  <si>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</si>
  <si>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</si>
  <si>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</si>
  <si>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</si>
  <si>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</si>
  <si>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</si>
  <si>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</si>
  <si>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</si>
  <si>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</si>
  <si>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</si>
  <si>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</si>
  <si>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</si>
  <si>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</si>
  <si>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</si>
  <si>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</si>
  <si>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</si>
  <si>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</si>
  <si>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</si>
  <si>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</si>
  <si>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</si>
  <si>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</si>
  <si>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</si>
  <si>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</si>
  <si>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</si>
  <si>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</si>
  <si>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</si>
  <si>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</si>
  <si>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</si>
  <si>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</si>
  <si>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</si>
  <si>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</si>
  <si>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</si>
  <si>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</si>
  <si>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</si>
  <si>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</si>
  <si>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</si>
  <si>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</si>
  <si>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</si>
  <si>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</si>
  <si>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</si>
  <si>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</si>
  <si>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</si>
  <si>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</si>
  <si>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</si>
  <si>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</si>
  <si>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</si>
  <si>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</si>
  <si>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</si>
  <si>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</si>
  <si>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</si>
  <si>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</si>
  <si>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</si>
  <si>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</si>
  <si>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</si>
  <si>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</si>
  <si>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</si>
  <si>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</si>
  <si>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</si>
  <si>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</si>
  <si>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</si>
  <si>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</si>
  <si>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</si>
  <si>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</si>
  <si>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</si>
  <si>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</si>
  <si>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</si>
  <si>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</si>
  <si>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</si>
  <si>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</si>
  <si>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</si>
  <si>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</si>
  <si>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</si>
  <si>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</si>
  <si>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</si>
  <si>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</si>
  <si>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</si>
  <si>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</si>
  <si>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</si>
  <si>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</si>
  <si>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</si>
  <si>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</si>
  <si>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</si>
  <si>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</si>
  <si>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</si>
  <si>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</si>
  <si>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</si>
  <si>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</si>
  <si>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</si>
  <si>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</si>
  <si>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</si>
  <si>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</si>
  <si>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</si>
  <si>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</si>
  <si>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</si>
  <si>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</si>
  <si>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</si>
  <si>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</si>
  <si>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</si>
  <si>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</si>
  <si>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</si>
  <si>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</si>
  <si>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</si>
  <si>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</si>
  <si>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</si>
  <si>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</si>
  <si>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</si>
  <si>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</si>
  <si>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</si>
  <si>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</si>
  <si>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</si>
  <si>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</si>
  <si>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</si>
  <si>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</si>
  <si>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</si>
  <si>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</si>
  <si>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</si>
  <si>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</si>
  <si>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</si>
  <si>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</si>
  <si>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</si>
  <si>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</si>
  <si>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</si>
  <si>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</si>
  <si>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</si>
  <si>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</si>
  <si>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</si>
  <si>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</si>
  <si>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</si>
  <si>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</si>
  <si>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</si>
  <si>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</si>
  <si>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</si>
  <si>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</si>
  <si>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</si>
  <si>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</si>
  <si>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</si>
  <si>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</si>
  <si>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</si>
  <si>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</si>
  <si>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</si>
  <si>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</si>
  <si>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</si>
  <si>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</si>
  <si>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</si>
  <si>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</si>
  <si>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</si>
  <si>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</si>
  <si>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</si>
  <si>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</si>
  <si>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</si>
  <si>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</si>
  <si>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</si>
  <si>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</si>
  <si>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</si>
  <si>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</si>
  <si>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</si>
  <si>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</si>
  <si>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</si>
  <si>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</si>
  <si>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</si>
  <si>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</si>
  <si>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</si>
  <si>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</si>
  <si>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</si>
  <si>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</si>
  <si>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</si>
  <si>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</si>
  <si>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</si>
  <si>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</si>
  <si>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</si>
  <si>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</si>
  <si>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</si>
  <si>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</si>
  <si>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</si>
  <si>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</si>
  <si>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</si>
  <si>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</si>
  <si>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</si>
  <si>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</si>
  <si>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</si>
  <si>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</si>
  <si>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</si>
  <si>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</si>
  <si>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</si>
  <si>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</si>
  <si>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</si>
  <si>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</si>
  <si>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</si>
  <si>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</si>
  <si>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</si>
  <si>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</si>
  <si>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</si>
  <si>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</si>
  <si>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</si>
  <si>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</si>
  <si>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</si>
  <si>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</si>
  <si>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</si>
  <si>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</si>
  <si>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</si>
  <si>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</si>
  <si>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</si>
  <si>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</si>
  <si>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</si>
  <si>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</si>
  <si>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</si>
  <si>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</si>
  <si>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</si>
  <si>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</si>
  <si>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</si>
  <si>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</si>
  <si>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</si>
  <si>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</si>
  <si>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</si>
  <si>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</si>
  <si>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</si>
  <si>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</si>
  <si>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</si>
  <si>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</si>
  <si>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</si>
  <si>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</si>
  <si>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</si>
  <si>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</si>
  <si>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</si>
  <si>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</si>
  <si>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</si>
  <si>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</si>
  <si>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</si>
  <si>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</si>
  <si>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</si>
  <si>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</si>
  <si>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</si>
  <si>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</si>
  <si>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</si>
  <si>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</si>
  <si>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</si>
  <si>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</si>
  <si>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</si>
  <si>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</si>
  <si>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</si>
  <si>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</si>
  <si>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</si>
  <si>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</si>
  <si>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</si>
  <si>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</si>
  <si>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</si>
  <si>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</si>
  <si>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</si>
  <si>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</si>
  <si>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</si>
  <si>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</si>
  <si>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</si>
  <si>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</si>
  <si>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</si>
  <si>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</si>
  <si>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</si>
  <si>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</si>
  <si>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</si>
  <si>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</si>
  <si>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</si>
  <si>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</si>
  <si>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</si>
  <si>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</si>
  <si>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</si>
  <si>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</si>
  <si>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</si>
  <si>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</si>
  <si>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</si>
  <si>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</si>
  <si>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</si>
  <si>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</si>
  <si>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</si>
  <si>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</si>
  <si>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</si>
  <si>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</si>
  <si>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</si>
  <si>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</si>
  <si>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</si>
  <si>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</si>
  <si>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</si>
  <si>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</si>
  <si>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</si>
  <si>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</si>
  <si>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</si>
  <si>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</si>
  <si>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</si>
  <si>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</si>
  <si>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</si>
  <si>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</si>
  <si>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</si>
  <si>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</si>
  <si>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</si>
  <si>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</si>
  <si>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</si>
  <si>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</si>
  <si>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</si>
  <si>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</si>
  <si>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</si>
  <si>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</si>
  <si>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</si>
  <si>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</si>
  <si>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</si>
  <si>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</si>
  <si>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</si>
  <si>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</si>
  <si>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</si>
  <si>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</si>
  <si>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</si>
  <si>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</si>
  <si>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</si>
  <si>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</si>
  <si>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</si>
  <si>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</si>
  <si>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</si>
  <si>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</si>
  <si>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</si>
  <si>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</si>
  <si>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</si>
  <si>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</si>
  <si>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</si>
  <si>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</si>
  <si>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</si>
  <si>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</si>
  <si>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</si>
  <si>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</si>
  <si>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</si>
  <si>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</si>
  <si>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</si>
  <si>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</si>
  <si>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</si>
  <si>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</si>
  <si>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</si>
  <si>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</si>
  <si>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</si>
  <si>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</si>
  <si>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</si>
  <si>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</si>
  <si>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</si>
  <si>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</si>
  <si>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</si>
  <si>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</si>
  <si>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</si>
  <si>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</si>
  <si>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</si>
  <si>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</si>
  <si>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</si>
  <si>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</si>
  <si>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</si>
  <si>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</si>
  <si>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</si>
  <si>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</si>
  <si>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</si>
  <si>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</si>
  <si>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</si>
  <si>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</si>
  <si>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</si>
  <si>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</si>
  <si>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</si>
  <si>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</si>
  <si>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</si>
  <si>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</si>
  <si>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</si>
  <si>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</si>
  <si>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</si>
  <si>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</si>
  <si>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</si>
  <si>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</si>
  <si>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</si>
  <si>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</si>
  <si>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</si>
  <si>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</si>
  <si>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</si>
  <si>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</si>
  <si>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</si>
  <si>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</si>
  <si>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</si>
  <si>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</si>
  <si>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</si>
  <si>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</si>
  <si>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</si>
  <si>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</si>
  <si>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</si>
  <si>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</si>
  <si>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</si>
  <si>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</si>
  <si>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</si>
  <si>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</si>
  <si>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</si>
  <si>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</si>
  <si>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</si>
  <si>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</si>
  <si>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</si>
  <si>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</si>
  <si>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</si>
  <si>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</si>
  <si>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</si>
  <si>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</si>
  <si>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</si>
  <si>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</si>
  <si>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</si>
  <si>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</si>
  <si>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</si>
  <si>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</si>
  <si>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</si>
  <si>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</si>
  <si>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</si>
  <si>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</si>
  <si>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</si>
  <si>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</si>
  <si>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</si>
  <si>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</si>
  <si>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</si>
  <si>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</si>
  <si>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</si>
  <si>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</si>
  <si>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</si>
  <si>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</si>
  <si>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</si>
  <si>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</si>
  <si>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</si>
  <si>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</si>
  <si>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</si>
  <si>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</si>
  <si>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</si>
  <si>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</si>
  <si>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</si>
  <si>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</si>
  <si>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</si>
  <si>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</si>
  <si>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</si>
  <si>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</si>
  <si>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</si>
  <si>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</si>
  <si>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</si>
  <si>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</si>
  <si>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</si>
  <si>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</si>
  <si>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</si>
  <si>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</si>
  <si>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</si>
  <si>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</si>
  <si>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</si>
  <si>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</si>
  <si>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</si>
  <si>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</si>
  <si>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</si>
  <si>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</si>
  <si>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</si>
  <si>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</si>
  <si>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</si>
  <si>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</si>
  <si>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</si>
  <si>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</si>
  <si>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</si>
  <si>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</si>
  <si>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</si>
  <si>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</si>
  <si>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</si>
  <si>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</si>
  <si>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</si>
  <si>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</si>
  <si>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</si>
  <si>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</si>
  <si>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</si>
  <si>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</si>
  <si>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</si>
  <si>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</si>
  <si>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</si>
  <si>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</si>
  <si>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</si>
  <si>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</si>
  <si>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</si>
  <si>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</si>
  <si>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</si>
  <si>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</si>
  <si>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</si>
  <si>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</si>
  <si>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</si>
  <si>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</si>
  <si>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</si>
  <si>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</si>
  <si>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</si>
  <si>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</si>
  <si>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</si>
  <si>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</si>
  <si>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</si>
  <si>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</si>
  <si>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</si>
  <si>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</si>
  <si>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</si>
  <si>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</si>
  <si>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</si>
  <si>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</si>
  <si>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</si>
  <si>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</si>
  <si>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</si>
  <si>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</si>
  <si>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</si>
  <si>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</si>
  <si>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</si>
  <si>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</si>
  <si>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</si>
  <si>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</si>
  <si>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</si>
  <si>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</si>
  <si>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</si>
  <si>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</si>
  <si>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</si>
  <si>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</si>
  <si>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</si>
  <si>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</si>
  <si>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</si>
  <si>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</si>
  <si>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</si>
  <si>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</si>
  <si>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</si>
  <si>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</si>
  <si>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</si>
  <si>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</si>
  <si>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</si>
  <si>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</si>
  <si>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</si>
  <si>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</si>
  <si>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</si>
  <si>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</si>
  <si>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</si>
  <si>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</si>
  <si>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</si>
  <si>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</si>
  <si>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</si>
  <si>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</si>
  <si>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</si>
  <si>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</si>
  <si>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</si>
  <si>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</si>
  <si>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</si>
  <si>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</si>
  <si>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</si>
  <si>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</si>
  <si>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</si>
  <si>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</si>
  <si>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</si>
  <si>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</si>
  <si>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</si>
  <si>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</si>
  <si>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</si>
  <si>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</si>
  <si>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</si>
  <si>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</si>
  <si>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</si>
  <si>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</si>
  <si>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</si>
  <si>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</si>
  <si>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</si>
  <si>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</si>
  <si>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</si>
  <si>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</si>
  <si>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</si>
  <si>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</si>
  <si>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</si>
  <si>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</si>
  <si>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</si>
  <si>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</si>
  <si>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</si>
  <si>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</si>
  <si>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</si>
  <si>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</si>
  <si>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</si>
  <si>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</si>
  <si>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</si>
  <si>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</si>
  <si>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</si>
  <si>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</si>
  <si>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</si>
  <si>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</si>
  <si>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</si>
  <si>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</si>
  <si>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</si>
  <si>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</si>
  <si>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</si>
  <si>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</si>
  <si>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</si>
  <si>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</si>
  <si>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</si>
  <si>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</si>
  <si>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</si>
  <si>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</si>
  <si>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</si>
  <si>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</si>
  <si>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</si>
  <si>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</si>
  <si>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</si>
  <si>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</si>
  <si>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</si>
  <si>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</si>
  <si>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</si>
  <si>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</si>
  <si>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</si>
  <si>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</si>
  <si>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</si>
  <si>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</si>
  <si>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</si>
  <si>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</si>
  <si>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</si>
  <si>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</si>
  <si>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</si>
  <si>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</si>
  <si>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</si>
  <si>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</si>
  <si>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</si>
  <si>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</si>
  <si>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</si>
  <si>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</si>
  <si>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</si>
  <si>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</si>
  <si>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</si>
  <si>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</si>
  <si>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</si>
  <si>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</si>
  <si>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</si>
  <si>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</si>
  <si>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</si>
  <si>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</si>
  <si>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</si>
  <si>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</si>
  <si>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</si>
  <si>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</si>
  <si>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</si>
  <si>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</si>
  <si>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</si>
  <si>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</si>
  <si>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</si>
  <si>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</si>
  <si>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</si>
  <si>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</si>
  <si>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</si>
  <si>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</si>
  <si>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</si>
  <si>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</si>
  <si>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</si>
  <si>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</si>
  <si>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</si>
  <si>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</si>
  <si>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</si>
  <si>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</si>
  <si>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</si>
  <si>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</si>
  <si>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</si>
  <si>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</si>
  <si>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</si>
  <si>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</si>
  <si>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</si>
  <si>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</si>
  <si>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</si>
  <si>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</si>
  <si>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</si>
  <si>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</si>
  <si>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</si>
  <si>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</si>
  <si>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</si>
  <si>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</si>
  <si>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</si>
  <si>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</si>
  <si>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</si>
  <si>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</si>
  <si>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</si>
  <si>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</si>
  <si>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</si>
  <si>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</si>
  <si>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</si>
  <si>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</si>
  <si>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</si>
  <si>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</si>
  <si>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</si>
  <si>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</si>
  <si>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</si>
  <si>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</si>
  <si>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</si>
  <si>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</si>
  <si>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</si>
  <si>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</si>
  <si>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</si>
  <si>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</si>
  <si>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</si>
  <si>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</si>
  <si>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</si>
  <si>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</si>
  <si>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</si>
  <si>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</si>
  <si>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</si>
  <si>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</si>
  <si>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</si>
  <si>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</si>
  <si>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</si>
  <si>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</si>
  <si>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</si>
  <si>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</si>
  <si>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</si>
  <si>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</si>
  <si>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</si>
  <si>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</si>
  <si>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</si>
  <si>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</si>
  <si>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</si>
  <si>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</si>
  <si>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</si>
  <si>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</si>
  <si>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</si>
  <si>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</si>
  <si>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</si>
  <si>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</si>
  <si>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</si>
  <si>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</si>
  <si>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</si>
  <si>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</si>
  <si>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</si>
  <si>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</si>
  <si>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</si>
  <si>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</si>
  <si>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</si>
  <si>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</si>
  <si>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</si>
  <si>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</si>
  <si>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</si>
  <si>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</si>
  <si>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</si>
  <si>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</si>
  <si>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</si>
  <si>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</si>
  <si>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</si>
  <si>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</si>
  <si>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</si>
  <si>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</si>
  <si>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</si>
  <si>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</si>
  <si>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</si>
  <si>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</si>
  <si>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</si>
  <si>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</si>
  <si>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</si>
  <si>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</si>
  <si>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</si>
  <si>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</si>
  <si>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</si>
  <si>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</si>
  <si>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</si>
  <si>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</si>
  <si>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</si>
  <si>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</si>
  <si>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</si>
  <si>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</si>
  <si>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</si>
  <si>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</si>
  <si>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</si>
  <si>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</si>
  <si>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</si>
  <si>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</si>
  <si>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</si>
  <si>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</si>
  <si>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</si>
  <si>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</si>
  <si>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</si>
  <si>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</si>
  <si>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</si>
  <si>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</si>
  <si>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</si>
  <si>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</si>
  <si>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</si>
  <si>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</si>
  <si>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</si>
  <si>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</si>
  <si>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</si>
  <si>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</si>
  <si>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</si>
  <si>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</si>
  <si>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</si>
  <si>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</si>
  <si>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</si>
  <si>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</si>
  <si>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</si>
  <si>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</si>
  <si>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</si>
  <si>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</si>
  <si>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</si>
  <si>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</si>
  <si>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</si>
  <si>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</si>
  <si>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</si>
  <si>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</si>
  <si>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</si>
  <si>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</si>
  <si>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</si>
  <si>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</si>
  <si>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</si>
  <si>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</si>
  <si>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</si>
  <si>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</si>
  <si>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</si>
  <si>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</si>
  <si>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</si>
  <si>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</si>
  <si>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</si>
  <si>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</si>
  <si>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</si>
  <si>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</si>
  <si>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</si>
  <si>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</si>
  <si>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</si>
  <si>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</si>
  <si>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</si>
  <si>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</si>
  <si>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</si>
  <si>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</si>
  <si>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</si>
  <si>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</si>
  <si>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</si>
  <si>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</si>
  <si>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</si>
  <si>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</si>
  <si>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</si>
  <si>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</si>
  <si>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</si>
  <si>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</si>
  <si>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</si>
  <si>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</si>
  <si>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</si>
  <si>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</si>
  <si>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</si>
  <si>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</si>
  <si>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</si>
  <si>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</si>
  <si>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</si>
  <si>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</si>
  <si>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</si>
  <si>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</si>
  <si>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</si>
  <si>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</si>
  <si>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</si>
  <si>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</si>
  <si>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</si>
  <si>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</si>
  <si>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</si>
  <si>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</si>
  <si>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</si>
  <si>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</si>
  <si>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</si>
  <si>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</si>
  <si>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</si>
  <si>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</si>
  <si>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</si>
  <si>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</si>
  <si>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</si>
  <si>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</si>
  <si>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</si>
  <si>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</si>
  <si>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</si>
  <si>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</si>
  <si>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</si>
  <si>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</si>
  <si>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</si>
  <si>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</si>
  <si>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</si>
  <si>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</si>
  <si>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</si>
  <si>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</si>
  <si>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</si>
  <si>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</si>
  <si>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</si>
  <si>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</si>
  <si>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</si>
  <si>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</si>
  <si>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</si>
  <si>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</si>
  <si>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</si>
  <si>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</si>
  <si>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</si>
  <si>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</si>
  <si>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</si>
  <si>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</si>
  <si>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</si>
  <si>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</si>
  <si>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</si>
  <si>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</si>
  <si>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</si>
  <si>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</si>
  <si>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</si>
  <si>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</si>
  <si>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</si>
  <si>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</si>
  <si>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</si>
  <si>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</si>
  <si>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</si>
  <si>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</si>
  <si>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</si>
  <si>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</si>
  <si>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</si>
  <si>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</si>
  <si>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</si>
  <si>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</si>
  <si>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</si>
  <si>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</si>
  <si>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</si>
  <si>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</si>
  <si>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</si>
  <si>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</si>
  <si>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</si>
  <si>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</si>
  <si>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</si>
  <si>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</si>
  <si>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</si>
  <si>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</si>
  <si>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</si>
  <si>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</si>
  <si>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</si>
  <si>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</si>
  <si>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</si>
  <si>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</si>
  <si>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</si>
  <si>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</si>
  <si>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</si>
  <si>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</si>
  <si>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</si>
  <si>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</si>
  <si>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</si>
  <si>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</si>
  <si>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</si>
  <si>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</si>
  <si>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</si>
  <si>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</si>
  <si>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</si>
  <si>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</si>
  <si>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</si>
  <si>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</si>
  <si>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</si>
  <si>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</si>
  <si>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</si>
  <si>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</si>
  <si>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</si>
  <si>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</si>
  <si>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</si>
  <si>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</si>
  <si>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</si>
  <si>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</si>
  <si>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</si>
  <si>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</si>
  <si>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</si>
  <si>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</si>
  <si>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</si>
  <si>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</si>
  <si>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</si>
  <si>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</si>
  <si>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</si>
  <si>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</si>
  <si>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</si>
  <si>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</si>
  <si>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</si>
  <si>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</si>
  <si>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</si>
  <si>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</si>
  <si>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</si>
  <si>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</si>
  <si>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</si>
  <si>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</si>
  <si>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</si>
  <si>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</si>
  <si>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</si>
  <si>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</si>
  <si>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</si>
  <si>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</si>
  <si>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</si>
  <si>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</si>
  <si>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</si>
  <si>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</si>
  <si>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</si>
  <si>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</si>
  <si>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</si>
  <si>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</si>
  <si>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</si>
  <si>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</si>
  <si>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</si>
  <si>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</si>
  <si>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</si>
  <si>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</si>
  <si>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</si>
  <si>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</si>
  <si>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</si>
  <si>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</si>
  <si>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</si>
  <si>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</si>
  <si>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</si>
  <si>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</si>
  <si>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</si>
  <si>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</si>
  <si>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</si>
  <si>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</si>
  <si>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</si>
  <si>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</si>
  <si>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</si>
  <si>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</si>
  <si>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</si>
  <si>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</si>
  <si>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</si>
  <si>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</si>
  <si>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</si>
  <si>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</si>
  <si>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</si>
  <si>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</si>
  <si>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</si>
  <si>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</si>
  <si>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</si>
  <si>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</si>
  <si>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</si>
  <si>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</si>
  <si>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</si>
  <si>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</si>
  <si>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</si>
  <si>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</si>
  <si>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</si>
  <si>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</si>
  <si>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</si>
  <si>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</si>
  <si>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</si>
  <si>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</si>
  <si>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</si>
  <si>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</si>
  <si>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</si>
  <si>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</si>
  <si>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</si>
  <si>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</si>
  <si>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</si>
  <si>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</si>
  <si>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</si>
  <si>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</si>
  <si>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</si>
  <si>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</si>
  <si>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</si>
  <si>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</si>
  <si>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</si>
  <si>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</si>
  <si>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</si>
  <si>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</si>
  <si>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</si>
  <si>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</si>
  <si>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</si>
  <si>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</si>
  <si>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</si>
  <si>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</si>
  <si>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</si>
  <si>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</si>
  <si>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</si>
  <si>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</si>
  <si>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</si>
  <si>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</si>
  <si>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</si>
  <si>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</si>
  <si>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</si>
  <si>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</si>
  <si>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</si>
  <si>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</si>
  <si>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</si>
  <si>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</si>
  <si>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</si>
  <si>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</si>
  <si>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</si>
  <si>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</si>
  <si>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</si>
  <si>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</si>
  <si>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</si>
  <si>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</si>
  <si>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</si>
  <si>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</si>
  <si>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</si>
  <si>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</si>
  <si>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</si>
  <si>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</si>
  <si>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</si>
  <si>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</si>
  <si>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</si>
  <si>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</si>
  <si>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</si>
  <si>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</si>
  <si>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</si>
  <si>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</si>
  <si>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</si>
  <si>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</si>
  <si>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</si>
  <si>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</si>
  <si>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</si>
  <si>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</si>
  <si>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</si>
  <si>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</si>
  <si>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</si>
  <si>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</si>
  <si>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</si>
  <si>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</si>
  <si>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</si>
  <si>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</si>
  <si>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</si>
  <si>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</si>
  <si>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</si>
  <si>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</si>
  <si>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</si>
  <si>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</si>
  <si>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</si>
  <si>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</si>
  <si>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</si>
  <si>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</si>
  <si>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</si>
  <si>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</si>
  <si>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</si>
  <si>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</si>
  <si>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</si>
  <si>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</si>
  <si>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</si>
  <si>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</si>
  <si>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</si>
  <si>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</si>
  <si>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</si>
  <si>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</si>
  <si>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</si>
  <si>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</si>
  <si>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</si>
  <si>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</si>
  <si>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</si>
  <si>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</si>
  <si>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</si>
  <si>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</si>
  <si>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</si>
  <si>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</si>
  <si>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</si>
  <si>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</si>
  <si>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</si>
  <si>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</si>
  <si>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</si>
  <si>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</si>
  <si>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</si>
  <si>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</si>
  <si>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</si>
  <si>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</si>
  <si>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</si>
  <si>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</si>
  <si>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</si>
  <si>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</si>
  <si>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</si>
  <si>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</si>
  <si>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</si>
  <si>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</si>
  <si>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</si>
  <si>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</si>
  <si>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</si>
  <si>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</si>
  <si>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</si>
  <si>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</si>
  <si>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</si>
  <si>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</si>
  <si>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</si>
  <si>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</si>
  <si>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</si>
  <si>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</si>
  <si>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</si>
  <si>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</si>
  <si>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</si>
  <si>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</si>
  <si>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</si>
  <si>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</si>
  <si>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</si>
  <si>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</si>
  <si>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</si>
  <si>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</si>
  <si>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</si>
  <si>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</si>
  <si>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</si>
  <si>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</si>
  <si>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</si>
  <si>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</si>
  <si>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</si>
  <si>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</si>
  <si>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</si>
  <si>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</si>
  <si>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</si>
  <si>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</si>
  <si>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</si>
  <si>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</si>
  <si>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</si>
  <si>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</si>
  <si>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</si>
  <si>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</si>
  <si>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</si>
  <si>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</si>
  <si>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</si>
  <si>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</si>
  <si>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</si>
  <si>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</si>
  <si>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</si>
  <si>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</si>
  <si>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</si>
  <si>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</si>
  <si>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</si>
  <si>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</si>
  <si>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</si>
  <si>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</si>
  <si>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</si>
  <si>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</si>
  <si>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</si>
  <si>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</si>
  <si>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</si>
  <si>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</si>
  <si>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</si>
  <si>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</si>
  <si>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</si>
  <si>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</si>
  <si>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</si>
  <si>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</si>
  <si>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</si>
  <si>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</si>
  <si>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</si>
  <si>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</si>
  <si>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</si>
  <si>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</si>
  <si>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</si>
  <si>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</si>
  <si>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</si>
  <si>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</si>
  <si>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</si>
  <si>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</si>
  <si>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</si>
  <si>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</si>
  <si>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</si>
  <si>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</si>
  <si>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</si>
  <si>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</si>
  <si>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</si>
  <si>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</si>
  <si>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</si>
  <si>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</si>
  <si>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</si>
  <si>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</si>
  <si>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</si>
  <si>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</si>
  <si>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</si>
  <si>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</si>
  <si>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</si>
  <si>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</si>
  <si>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</si>
  <si>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</si>
  <si>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</si>
  <si>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</si>
  <si>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</si>
  <si>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</si>
  <si>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</si>
  <si>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</si>
  <si>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</si>
  <si>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</si>
  <si>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</si>
  <si>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</si>
  <si>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</si>
  <si>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</si>
  <si>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</si>
  <si>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</si>
  <si>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</si>
  <si>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</si>
  <si>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</si>
  <si>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</si>
  <si>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</si>
  <si>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</si>
  <si>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</si>
  <si>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</si>
  <si>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</si>
  <si>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</si>
  <si>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</si>
  <si>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</si>
  <si>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</si>
  <si>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</si>
  <si>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</si>
  <si>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</si>
  <si>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</si>
  <si>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</si>
  <si>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</si>
  <si>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</si>
  <si>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</si>
  <si>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</si>
  <si>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</si>
  <si>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</si>
  <si>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</si>
  <si>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</si>
  <si>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</si>
  <si>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</si>
  <si>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</si>
  <si>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</si>
  <si>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</si>
  <si>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</si>
  <si>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</si>
  <si>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</si>
  <si>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</si>
  <si>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</si>
  <si>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</si>
  <si>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</si>
  <si>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</si>
  <si>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</si>
  <si>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</si>
  <si>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</si>
  <si>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</si>
  <si>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</si>
  <si>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</si>
  <si>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</si>
  <si>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</si>
  <si>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</si>
  <si>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</si>
  <si>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</si>
  <si>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</si>
  <si>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</si>
  <si>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</si>
  <si>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</si>
  <si>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</si>
  <si>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</si>
  <si>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</si>
  <si>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</si>
  <si>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</si>
  <si>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</si>
  <si>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</si>
  <si>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</si>
  <si>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</si>
  <si>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</si>
  <si>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</si>
  <si>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</si>
  <si>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</si>
  <si>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</si>
  <si>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</si>
  <si>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</si>
  <si>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</si>
  <si>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</si>
  <si>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</si>
  <si>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</si>
  <si>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</si>
  <si>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</si>
  <si>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</si>
  <si>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</si>
  <si>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</si>
  <si>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</si>
  <si>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</si>
  <si>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</si>
  <si>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</si>
  <si>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</si>
  <si>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</si>
  <si>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</si>
  <si>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</si>
  <si>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</si>
  <si>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</si>
  <si>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</si>
  <si>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</si>
  <si>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</si>
  <si>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</si>
  <si>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</si>
  <si>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</si>
  <si>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</si>
  <si>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</si>
  <si>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</si>
  <si>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</si>
  <si>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</si>
  <si>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</si>
  <si>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</si>
  <si>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</si>
  <si>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</si>
  <si>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</si>
  <si>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</si>
  <si>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</si>
  <si>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</si>
  <si>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</si>
  <si>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</si>
  <si>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</si>
  <si>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</si>
  <si>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</si>
  <si>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</si>
  <si>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</si>
  <si>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</si>
  <si>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</si>
  <si>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</si>
  <si>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</si>
  <si>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</si>
  <si>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</si>
  <si>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</si>
  <si>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</si>
  <si>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</si>
  <si>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</si>
  <si>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</si>
  <si>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</si>
  <si>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</si>
  <si>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</si>
  <si>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</si>
  <si>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</si>
  <si>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</si>
  <si>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</si>
  <si>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</si>
  <si>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</si>
  <si>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</si>
  <si>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</si>
  <si>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</si>
  <si>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</si>
  <si>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</si>
  <si>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</si>
  <si>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</si>
  <si>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</si>
  <si>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</si>
  <si>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</si>
  <si>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</si>
  <si>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</si>
  <si>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</si>
  <si>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</si>
  <si>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</si>
  <si>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</si>
  <si>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</si>
  <si>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</si>
  <si>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</si>
  <si>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</si>
  <si>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</si>
  <si>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</si>
  <si>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</si>
  <si>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</si>
  <si>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</si>
  <si>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</si>
  <si>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</si>
  <si>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</si>
  <si>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</si>
  <si>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</si>
  <si>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</si>
  <si>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</si>
  <si>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</si>
  <si>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</si>
  <si>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</si>
  <si>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</si>
  <si>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</si>
  <si>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</si>
  <si>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</si>
  <si>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</si>
  <si>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</si>
  <si>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</si>
  <si>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</si>
  <si>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</si>
  <si>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</si>
  <si>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</si>
  <si>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</si>
  <si>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</si>
  <si>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</si>
  <si>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</si>
  <si>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</si>
  <si>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</si>
  <si>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</si>
  <si>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</si>
  <si>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</si>
  <si>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</si>
  <si>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</si>
  <si>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</si>
  <si>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</si>
  <si>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</si>
  <si>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</si>
  <si>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</si>
  <si>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</si>
  <si>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</si>
  <si>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</si>
  <si>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</si>
  <si>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</si>
  <si>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</si>
  <si>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</si>
  <si>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</si>
  <si>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</si>
  <si>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</si>
  <si>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</si>
  <si>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</si>
  <si>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</si>
  <si>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</si>
  <si>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</si>
  <si>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</si>
  <si>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</si>
  <si>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</si>
  <si>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</si>
  <si>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</si>
  <si>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</si>
  <si>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</si>
  <si>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</si>
  <si>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</si>
  <si>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</si>
  <si>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</si>
  <si>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</si>
  <si>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</si>
  <si>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</si>
  <si>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</si>
  <si>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</si>
  <si>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</si>
  <si>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</si>
  <si>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</si>
  <si>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</si>
  <si>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</si>
  <si>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</si>
  <si>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</si>
  <si>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</si>
  <si>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</si>
  <si>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</si>
  <si>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</si>
  <si>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</si>
  <si>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</si>
  <si>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</si>
  <si>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</si>
  <si>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</si>
  <si>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</si>
  <si>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</si>
  <si>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</si>
  <si>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</si>
  <si>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</si>
  <si>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</si>
  <si>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</si>
  <si>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</si>
  <si>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</si>
  <si>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</si>
  <si>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</si>
  <si>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</si>
  <si>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</si>
  <si>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</si>
  <si>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</si>
  <si>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</si>
  <si>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</si>
  <si>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</si>
  <si>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</si>
  <si>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</si>
  <si>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</si>
  <si>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</si>
  <si>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</si>
  <si>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</si>
  <si>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</si>
  <si>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</si>
  <si>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</si>
  <si>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</si>
  <si>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</si>
  <si>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</si>
  <si>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</si>
  <si>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</si>
  <si>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</si>
  <si>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</si>
  <si>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</si>
  <si>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</si>
  <si>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</si>
  <si>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</si>
  <si>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</si>
  <si>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</si>
  <si>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</si>
  <si>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</si>
  <si>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</si>
  <si>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</si>
  <si>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</si>
  <si>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</si>
  <si>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</si>
  <si>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</si>
  <si>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</si>
  <si>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</si>
  <si>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</si>
  <si>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</si>
  <si>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</si>
  <si>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</si>
  <si>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</si>
  <si>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</si>
  <si>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</si>
  <si>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</si>
  <si>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</si>
  <si>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</si>
  <si>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</si>
  <si>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</si>
  <si>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</si>
  <si>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</si>
  <si>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</si>
  <si>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</si>
  <si>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</si>
  <si>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</si>
  <si>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</si>
  <si>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</si>
  <si>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</si>
  <si>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</si>
  <si>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</si>
  <si>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</si>
  <si>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</si>
  <si>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</si>
  <si>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</si>
  <si>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</si>
  <si>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</si>
  <si>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</si>
  <si>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</si>
  <si>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</si>
  <si>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</si>
  <si>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</si>
  <si>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</si>
  <si>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</si>
  <si>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</si>
  <si>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</si>
  <si>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</si>
  <si>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</si>
  <si>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</si>
  <si>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</si>
  <si>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</si>
  <si>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</si>
  <si>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</si>
  <si>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</si>
  <si>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</si>
  <si>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</si>
  <si>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</si>
  <si>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</si>
  <si>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</si>
  <si>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</si>
  <si>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</si>
  <si>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</si>
  <si>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</si>
  <si>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</si>
  <si>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</si>
  <si>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</si>
  <si>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</si>
  <si>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</si>
  <si>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</si>
  <si>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</si>
  <si>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</si>
  <si>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</si>
  <si>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</si>
  <si>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</si>
  <si>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</si>
  <si>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</si>
  <si>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</si>
  <si>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</si>
  <si>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</si>
  <si>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</si>
  <si>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</si>
  <si>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</si>
  <si>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</si>
  <si>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</si>
  <si>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</si>
  <si>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</si>
  <si>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</si>
  <si>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</si>
  <si>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</si>
  <si>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</si>
  <si>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</si>
  <si>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</si>
  <si>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</si>
  <si>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</si>
  <si>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</si>
  <si>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</si>
  <si>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</si>
  <si>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</si>
  <si>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</si>
  <si>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</si>
  <si>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</si>
  <si>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</si>
  <si>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</si>
  <si>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</si>
  <si>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</si>
  <si>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</si>
  <si>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</si>
  <si>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</si>
  <si>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</si>
  <si>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</si>
  <si>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</si>
  <si>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</si>
  <si>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</si>
  <si>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</si>
  <si>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</si>
  <si>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</si>
  <si>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</si>
  <si>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</si>
  <si>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</si>
  <si>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</si>
  <si>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</si>
  <si>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</si>
  <si>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</si>
  <si>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</si>
  <si>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</si>
  <si>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</si>
  <si>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</si>
  <si>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</si>
  <si>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</si>
  <si>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</si>
  <si>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</si>
  <si>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</si>
  <si>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</si>
  <si>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</si>
  <si>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</si>
  <si>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</si>
  <si>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</si>
  <si>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</si>
  <si>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</si>
  <si>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</si>
  <si>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</si>
  <si>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</si>
  <si>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</si>
  <si>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</si>
  <si>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</si>
  <si>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</si>
  <si>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</si>
  <si>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</si>
  <si>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</si>
  <si>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</si>
  <si>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</si>
  <si>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</si>
  <si>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</si>
  <si>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</si>
  <si>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</si>
  <si>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</si>
  <si>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</si>
  <si>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</si>
  <si>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</si>
  <si>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</si>
  <si>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</si>
  <si>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</si>
  <si>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</si>
  <si>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</si>
  <si>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</si>
  <si>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</si>
  <si>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</si>
  <si>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</si>
  <si>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</si>
  <si>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</si>
  <si>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</si>
  <si>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</si>
  <si>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</si>
  <si>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</si>
  <si>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</si>
  <si>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</si>
  <si>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</si>
  <si>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</si>
  <si>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</si>
  <si>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</si>
  <si>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</si>
  <si>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</si>
  <si>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</si>
  <si>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</si>
  <si>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</si>
  <si>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</si>
  <si>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</si>
  <si>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</si>
  <si>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</si>
  <si>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</si>
  <si>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</si>
  <si>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</si>
  <si>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</si>
  <si>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</si>
  <si>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</si>
  <si>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</si>
  <si>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</si>
  <si>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</si>
  <si>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</si>
  <si>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</si>
  <si>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</si>
  <si>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</si>
  <si>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</si>
  <si>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</si>
  <si>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</si>
  <si>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</si>
  <si>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</si>
  <si>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</si>
  <si>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</si>
  <si>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</si>
  <si>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</si>
  <si>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</si>
  <si>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</si>
  <si>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</si>
  <si>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</si>
  <si>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</si>
  <si>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</si>
  <si>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</si>
  <si>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</si>
  <si>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</si>
  <si>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</si>
  <si>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</si>
  <si>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</si>
  <si>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</si>
  <si>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</si>
  <si>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</si>
  <si>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</si>
  <si>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</si>
  <si>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</si>
  <si>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</si>
  <si>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</si>
  <si>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</si>
  <si>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</si>
  <si>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</si>
  <si>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</si>
  <si>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</si>
  <si>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</si>
  <si>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</si>
  <si>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</si>
  <si>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</si>
  <si>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</si>
  <si>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</si>
  <si>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</si>
  <si>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</si>
  <si>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</si>
  <si>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</si>
  <si>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</si>
  <si>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</si>
  <si>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</si>
  <si>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</si>
  <si>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</si>
  <si>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</si>
  <si>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</si>
  <si>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</si>
  <si>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</si>
  <si>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</si>
  <si>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</si>
  <si>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</si>
  <si>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</si>
  <si>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</si>
  <si>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</si>
  <si>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</si>
  <si>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</si>
  <si>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</si>
  <si>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</si>
  <si>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</si>
  <si>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</si>
  <si>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</si>
  <si>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</si>
  <si>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</si>
  <si>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</si>
  <si>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</si>
  <si>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</si>
  <si>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</si>
  <si>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</si>
  <si>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</si>
  <si>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</si>
  <si>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</si>
  <si>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</si>
  <si>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</si>
  <si>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</si>
  <si>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</si>
  <si>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</si>
  <si>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</si>
  <si>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</si>
  <si>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</si>
  <si>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</si>
  <si>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</si>
  <si>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</si>
  <si>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</si>
  <si>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</si>
  <si>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</si>
  <si>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</si>
  <si>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</si>
  <si>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</si>
  <si>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</si>
  <si>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</si>
  <si>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</si>
  <si>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</si>
  <si>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</si>
  <si>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</si>
  <si>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</si>
  <si>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</si>
  <si>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</si>
  <si>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</si>
  <si>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</si>
  <si>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</si>
  <si>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</si>
  <si>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</si>
  <si>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</si>
  <si>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</si>
  <si>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</si>
  <si>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</si>
  <si>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</si>
  <si>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</si>
  <si>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</si>
  <si>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</si>
  <si>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</si>
  <si>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</si>
  <si>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</si>
  <si>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</si>
  <si>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</si>
  <si>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</si>
  <si>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</si>
  <si>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</si>
  <si>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</si>
  <si>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</si>
  <si>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</si>
  <si>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</si>
  <si>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</si>
  <si>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</si>
  <si>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</si>
  <si>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</si>
  <si>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</si>
  <si>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</si>
  <si>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</si>
  <si>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</si>
  <si>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</si>
  <si>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</si>
  <si>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</si>
  <si>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</si>
  <si>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</si>
  <si>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</si>
  <si>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</si>
  <si>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</si>
  <si>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</si>
  <si>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</si>
  <si>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</si>
  <si>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</si>
  <si>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</si>
  <si>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</si>
  <si>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</si>
  <si>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</si>
  <si>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</si>
  <si>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</si>
  <si>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</si>
  <si>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</si>
  <si>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</si>
  <si>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</si>
  <si>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</si>
  <si>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</si>
  <si>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</si>
  <si>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</si>
  <si>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</si>
  <si>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</si>
  <si>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</si>
  <si>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</si>
  <si>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</si>
  <si>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</si>
  <si>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</si>
  <si>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</si>
  <si>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</si>
  <si>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</si>
  <si>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</si>
  <si>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</si>
  <si>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</si>
  <si>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</si>
  <si>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</si>
  <si>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</si>
  <si>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</si>
  <si>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</si>
  <si>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</si>
  <si>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</si>
  <si>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</si>
  <si>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</si>
  <si>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</si>
  <si>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</si>
  <si>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</si>
  <si>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</si>
  <si>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</si>
  <si>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</si>
  <si>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</si>
  <si>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</si>
  <si>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</si>
  <si>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</si>
  <si>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</si>
  <si>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</si>
  <si>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</si>
  <si>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</si>
  <si>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</si>
  <si>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</si>
  <si>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</si>
  <si>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</si>
  <si>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</si>
  <si>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</si>
  <si>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</si>
  <si>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</si>
  <si>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</si>
  <si>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</si>
  <si>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</si>
  <si>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</si>
  <si>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</si>
  <si>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</si>
  <si>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</si>
  <si>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</si>
  <si>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</si>
  <si>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</si>
  <si>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</si>
  <si>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</si>
  <si>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</si>
  <si>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</si>
  <si>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</si>
  <si>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</si>
  <si>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</si>
  <si>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</si>
  <si>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</si>
  <si>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</si>
  <si>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</si>
  <si>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</si>
  <si>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</si>
  <si>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</si>
  <si>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</si>
  <si>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</si>
  <si>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</si>
  <si>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</si>
  <si>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</si>
  <si>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</si>
  <si>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</si>
  <si>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</si>
  <si>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</si>
  <si>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</si>
  <si>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</si>
  <si>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</si>
  <si>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</si>
  <si>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</si>
  <si>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</si>
  <si>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</si>
  <si>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</si>
  <si>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</si>
  <si>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</si>
  <si>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</si>
  <si>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</si>
  <si>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</si>
  <si>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</si>
  <si>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</si>
  <si>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</si>
  <si>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</si>
  <si>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</si>
  <si>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</si>
  <si>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</si>
  <si>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</si>
  <si>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</si>
  <si>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</si>
  <si>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</si>
  <si>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</si>
  <si>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</si>
  <si>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</si>
  <si>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</si>
  <si>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</si>
  <si>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</si>
  <si>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</si>
  <si>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</si>
  <si>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</si>
  <si>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</si>
  <si>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</si>
  <si>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</si>
  <si>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</si>
  <si>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</si>
  <si>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</si>
  <si>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</si>
  <si>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</si>
  <si>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</si>
  <si>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</si>
  <si>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</si>
  <si>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</si>
  <si>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</si>
  <si>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</si>
  <si>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</si>
  <si>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</si>
  <si>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</si>
  <si>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</si>
  <si>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</si>
  <si>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</si>
  <si>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</si>
  <si>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</si>
  <si>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</si>
  <si>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</si>
  <si>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</si>
  <si>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</si>
  <si>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</si>
  <si>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</si>
  <si>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</si>
  <si>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</si>
  <si>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</si>
  <si>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</si>
  <si>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</si>
  <si>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</si>
  <si>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</si>
  <si>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</si>
  <si>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</si>
  <si>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</si>
  <si>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</si>
  <si>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</si>
  <si>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</si>
  <si>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</si>
  <si>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</si>
  <si>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</si>
  <si>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</si>
  <si>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</si>
  <si>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</si>
  <si>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</si>
  <si>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</si>
  <si>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</si>
  <si>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</si>
  <si>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</si>
  <si>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</si>
  <si>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</si>
  <si>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</si>
  <si>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</si>
  <si>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</si>
  <si>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</si>
  <si>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</si>
  <si>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</si>
  <si>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</si>
  <si>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</si>
  <si>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</si>
  <si>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</si>
  <si>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</si>
  <si>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</si>
  <si>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</si>
  <si>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</si>
  <si>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</si>
  <si>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</si>
  <si>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</si>
  <si>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</si>
  <si>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</si>
  <si>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</si>
  <si>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</si>
  <si>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</si>
  <si>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</si>
  <si>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</si>
  <si>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</si>
  <si>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</si>
  <si>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</si>
  <si>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</si>
  <si>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</si>
  <si>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</si>
  <si>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</si>
  <si>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</si>
  <si>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</si>
  <si>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</si>
  <si>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</si>
  <si>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</si>
  <si>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</si>
  <si>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</si>
  <si>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</si>
  <si>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</si>
  <si>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</si>
  <si>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</si>
  <si>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</si>
  <si>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</si>
  <si>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</si>
  <si>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</si>
  <si>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</si>
  <si>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</si>
  <si>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</si>
  <si>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</si>
  <si>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</si>
  <si>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</si>
  <si>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</si>
  <si>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</si>
  <si>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</si>
  <si>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</si>
  <si>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</si>
  <si>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</si>
  <si>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</si>
  <si>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</si>
  <si>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</si>
  <si>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</si>
  <si>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</si>
  <si>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</si>
  <si>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</si>
  <si>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</si>
  <si>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</si>
  <si>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</si>
  <si>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</si>
  <si>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</si>
  <si>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</si>
  <si>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</si>
  <si>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</si>
  <si>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</si>
  <si>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</si>
  <si>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</si>
  <si>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</si>
  <si>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</si>
  <si>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</si>
  <si>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</si>
  <si>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</si>
  <si>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</si>
  <si>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</si>
  <si>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</si>
  <si>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</si>
  <si>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</si>
  <si>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</si>
  <si>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</si>
  <si>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</si>
  <si>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</si>
  <si>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</si>
  <si>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</si>
  <si>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</si>
  <si>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</si>
  <si>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</si>
  <si>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</si>
  <si>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</si>
  <si>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</si>
  <si>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</si>
  <si>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</si>
  <si>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</si>
  <si>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</si>
  <si>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</si>
  <si>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</si>
  <si>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</si>
  <si>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</si>
  <si>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</si>
  <si>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</si>
  <si>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</si>
  <si>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</si>
  <si>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</si>
  <si>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</si>
  <si>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</si>
  <si>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</si>
  <si>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</si>
  <si>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</si>
  <si>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</si>
  <si>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</si>
  <si>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</si>
  <si>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</si>
  <si>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</si>
  <si>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</si>
  <si>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</si>
  <si>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</si>
  <si>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</si>
  <si>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</si>
  <si>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</si>
  <si>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</si>
  <si>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</si>
  <si>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</si>
  <si>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</si>
  <si>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</si>
  <si>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</si>
  <si>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</si>
  <si>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</si>
  <si>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</si>
  <si>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</si>
  <si>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</si>
  <si>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</si>
  <si>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</si>
  <si>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</si>
  <si>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</si>
  <si>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</si>
  <si>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</si>
  <si>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</si>
  <si>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</si>
  <si>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</si>
  <si>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</si>
  <si>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</si>
  <si>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</si>
  <si>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</si>
  <si>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</si>
  <si>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</si>
  <si>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</si>
  <si>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</si>
  <si>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</si>
  <si>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</si>
  <si>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</si>
  <si>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</si>
  <si>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</si>
  <si>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</si>
  <si>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</si>
  <si>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</si>
  <si>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</si>
  <si>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</si>
  <si>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</si>
  <si>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</si>
  <si>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</si>
  <si>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</si>
  <si>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</si>
  <si>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</si>
  <si>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</si>
  <si>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</si>
  <si>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</si>
  <si>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</si>
  <si>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</si>
  <si>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</si>
  <si>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</si>
  <si>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</si>
  <si>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</si>
  <si>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</si>
  <si>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</si>
  <si>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</si>
  <si>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</si>
  <si>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</si>
  <si>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</si>
  <si>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</si>
  <si>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</si>
  <si>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</si>
  <si>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</si>
  <si>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</si>
  <si>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</si>
  <si>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</si>
  <si>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</si>
  <si>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</si>
  <si>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</si>
  <si>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</si>
  <si>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</si>
  <si>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</si>
  <si>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</si>
  <si>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</si>
  <si>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</si>
  <si>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</si>
  <si>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</si>
  <si>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</si>
  <si>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</si>
  <si>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</si>
  <si>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</si>
  <si>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</si>
  <si>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</si>
  <si>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</si>
  <si>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</si>
  <si>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</si>
  <si>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</si>
  <si>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</si>
  <si>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</si>
  <si>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</si>
  <si>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</si>
  <si>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</si>
  <si>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</si>
  <si>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</si>
  <si>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</si>
  <si>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</si>
  <si>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</si>
  <si>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</si>
  <si>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</si>
  <si>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</si>
  <si>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</si>
  <si>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</si>
  <si>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</si>
  <si>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</si>
  <si>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</si>
  <si>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</si>
  <si>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</si>
  <si>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</si>
  <si>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</si>
  <si>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</si>
  <si>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</si>
  <si>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</si>
  <si>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</si>
  <si>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</si>
  <si>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</si>
  <si>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</si>
  <si>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</si>
  <si>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</si>
  <si>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</si>
  <si>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</si>
  <si>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</si>
  <si>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</si>
  <si>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</si>
  <si>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</si>
  <si>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</si>
  <si>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</si>
  <si>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</si>
  <si>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</si>
  <si>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</si>
  <si>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</si>
  <si>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</si>
  <si>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</si>
  <si>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</si>
  <si>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</si>
  <si>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</si>
  <si>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</si>
  <si>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</si>
  <si>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</si>
  <si>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</si>
  <si>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</si>
  <si>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</si>
  <si>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</si>
  <si>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</si>
  <si>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</si>
  <si>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</si>
  <si>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</si>
  <si>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</si>
  <si>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</si>
  <si>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</si>
  <si>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</si>
  <si>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</si>
  <si>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</si>
  <si>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</si>
  <si>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</si>
  <si>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</si>
  <si>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</si>
  <si>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</si>
  <si>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</si>
  <si>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</si>
  <si>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</si>
  <si>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</si>
  <si>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</si>
  <si>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</si>
  <si>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</si>
  <si>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</si>
  <si>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</si>
  <si>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</si>
  <si>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</si>
  <si>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</si>
  <si>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</si>
  <si>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</si>
  <si>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</si>
  <si>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</si>
  <si>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</si>
  <si>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</si>
  <si>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</si>
  <si>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</si>
  <si>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</si>
  <si>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</si>
  <si>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</si>
  <si>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</si>
  <si>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</si>
  <si>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</si>
  <si>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</si>
  <si>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</si>
  <si>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</si>
  <si>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</si>
  <si>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</si>
  <si>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</si>
  <si>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</si>
  <si>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</si>
  <si>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</si>
  <si>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</si>
  <si>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</si>
  <si>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</si>
  <si>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</si>
  <si>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</si>
  <si>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</si>
  <si>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</si>
  <si>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</si>
  <si>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</si>
  <si>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</si>
  <si>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</si>
  <si>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</si>
  <si>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</si>
  <si>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</si>
  <si>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</si>
  <si>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</si>
  <si>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</si>
  <si>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</si>
  <si>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</si>
  <si>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</si>
  <si>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</si>
  <si>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</si>
  <si>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</si>
  <si>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</si>
  <si>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</si>
  <si>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</si>
  <si>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</si>
  <si>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</si>
  <si>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</si>
  <si>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</si>
  <si>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</si>
  <si>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</si>
  <si>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</si>
  <si>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</si>
  <si>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</si>
  <si>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</si>
  <si>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</si>
  <si>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</si>
  <si>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</si>
  <si>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</si>
  <si>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</si>
  <si>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</si>
  <si>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</si>
  <si>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</si>
  <si>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</si>
  <si>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</si>
  <si>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</si>
  <si>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</si>
  <si>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Row Labels</t>
  </si>
  <si>
    <t>Grand Total</t>
  </si>
  <si>
    <t>(All)</t>
  </si>
  <si>
    <t>Column Labels</t>
  </si>
  <si>
    <t>Date Created Conversion</t>
  </si>
  <si>
    <t xml:space="preserve">Date Ended Conversion 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</si>
  <si>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</si>
  <si>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</si>
  <si>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</si>
  <si>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</si>
  <si>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</si>
  <si>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</si>
  <si>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</si>
  <si>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</si>
  <si>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</si>
  <si>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</si>
  <si>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</si>
  <si>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</si>
  <si>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</si>
  <si>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</si>
  <si>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</si>
  <si>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</si>
  <si>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</si>
  <si>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</si>
  <si>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</si>
  <si>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</si>
  <si>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</si>
  <si>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Backers_Count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</si>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</sst>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8" fontId="0" fillId="0" borderId="0" xfId="0" applyNumberFormat="1"/>
    <xf numFmtId="168" fontId="0" fillId="0" borderId="0" xfId="1" applyNumberFormat="1" applyFont="1"/>
    <xf numFmtId="168" fontId="1" fillId="0" borderId="0" xfId="0" applyNumberFormat="1" applyFont="1"/>
  </cellXfs>
  <cellStyles count="2">
    <cellStyle name="Currency" xfId="1" builtinId="4"/>
    <cellStyle name="Normal" xfId="0" builtinId="0"/>
  </cellStyles>
  <dxfs count="16"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611566381027501"/>
          <c:y val="6.5306122448979598E-2"/>
          <c:w val="0.6941950189163536"/>
          <c:h val="0.737364293748995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B-7743-B173-54AEDE2CEE56}"/>
            </c:ext>
          </c:extLst>
        </c:ser>
        <c:ser>
          <c:idx val="1"/>
          <c:order val="1"/>
          <c:tx>
            <c:strRef>
              <c:f>'Parent Category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EB-7743-B173-54AEDE2CEE56}"/>
            </c:ext>
          </c:extLst>
        </c:ser>
        <c:ser>
          <c:idx val="2"/>
          <c:order val="2"/>
          <c:tx>
            <c:strRef>
              <c:f>'Parent Category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EB-7743-B173-54AEDE2CEE56}"/>
            </c:ext>
          </c:extLst>
        </c:ser>
        <c:ser>
          <c:idx val="3"/>
          <c:order val="3"/>
          <c:tx>
            <c:strRef>
              <c:f>'Parent Category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EB-7743-B173-54AEDE2CE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4080607"/>
        <c:axId val="324162831"/>
      </c:barChart>
      <c:catAx>
        <c:axId val="324080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162831"/>
        <c:crosses val="autoZero"/>
        <c:auto val="1"/>
        <c:lblAlgn val="ctr"/>
        <c:lblOffset val="100"/>
        <c:noMultiLvlLbl val="0"/>
      </c:catAx>
      <c:valAx>
        <c:axId val="32416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8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C-5C40-A159-85F7C0E06A8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EAC-5C40-A159-85F7C0E06A8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EAC-5C40-A159-85F7C0E06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745999"/>
        <c:axId val="360758735"/>
      </c:barChart>
      <c:catAx>
        <c:axId val="3607459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58735"/>
        <c:crosses val="autoZero"/>
        <c:auto val="1"/>
        <c:lblAlgn val="ctr"/>
        <c:lblOffset val="100"/>
        <c:noMultiLvlLbl val="0"/>
      </c:catAx>
      <c:valAx>
        <c:axId val="36075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74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Date'!$B$6:$B$30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BE-9541-AE12-CF7DC2C1736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Date'!$C$6:$C$30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1BE-9541-AE12-CF7DC2C1736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Date'!$D$6:$D$30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1BE-9541-AE12-CF7DC2C1736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Qtr1</c:v>
                  </c:pt>
                  <c:pt idx="1">
                    <c:v>Qtr1</c:v>
                  </c:pt>
                  <c:pt idx="2">
                    <c:v>Qtr1</c:v>
                  </c:pt>
                  <c:pt idx="3">
                    <c:v>Qtr2</c:v>
                  </c:pt>
                  <c:pt idx="4">
                    <c:v>Qtr2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Qtr3</c:v>
                  </c:pt>
                  <c:pt idx="8">
                    <c:v>Qtr3</c:v>
                  </c:pt>
                  <c:pt idx="9">
                    <c:v>Qtr4</c:v>
                  </c:pt>
                  <c:pt idx="10">
                    <c:v>Qtr4</c:v>
                  </c:pt>
                  <c:pt idx="11">
                    <c:v>Qtr4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Date'!$E$6:$E$30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01BE-9541-AE12-CF7DC2C1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9546175"/>
        <c:axId val="381625359"/>
      </c:lineChart>
      <c:catAx>
        <c:axId val="37954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625359"/>
        <c:crosses val="autoZero"/>
        <c:auto val="1"/>
        <c:lblAlgn val="ctr"/>
        <c:lblOffset val="100"/>
        <c:noMultiLvlLbl val="0"/>
      </c:catAx>
      <c:valAx>
        <c:axId val="38162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54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C563565C-798F-E448-A73D-72DEA3D7996F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BE856BC-7B1F-BC4C-A163-4ED3F80915A3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A20E99-BE96-0843-8A4C-EAF3C72E780A}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5</xdr:row>
      <xdr:rowOff>12700</xdr:rowOff>
    </xdr:from>
    <xdr:to>
      <xdr:col>13</xdr:col>
      <xdr:colOff>1066800</xdr:colOff>
      <xdr:row>27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2BB304-3D88-D74C-9D87-C00E96D3A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3</xdr:row>
      <xdr:rowOff>139700</xdr:rowOff>
    </xdr:from>
    <xdr:to>
      <xdr:col>10</xdr:col>
      <xdr:colOff>1206500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8079C-4537-A649-8896-BB2B79C01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2</xdr:row>
      <xdr:rowOff>101600</xdr:rowOff>
    </xdr:from>
    <xdr:to>
      <xdr:col>11</xdr:col>
      <xdr:colOff>387350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3DEC1-C1EF-2248-853A-5F62BCA43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404" cy="62889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32992E-E9B3-8B4F-A053-4AA6EA7D6D6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223EE7E-7281-5A45-83AE-40D8A76E5B5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404" cy="62889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lade Mahoney" refreshedDate="43959.4757537037" createdVersion="6" refreshedVersion="6" minRefreshableVersion="3" recordCount="4117" xr:uid="{744E0FCA-8E38-5D42-A93C-93A89C6ED6AD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e v="#DIV/0!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Slade Mahoney" refreshedDate="43961.463651967591" createdVersion="6" refreshedVersion="6" minRefreshableVersion="3" recordCount="4117" xr:uid="{9AE25ADC-D990-9F4C-B4CA-0525D6628EEB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x v="120"/>
    <x v="1"/>
    <x v="6"/>
  </r>
  <r>
    <m/>
    <m/>
    <m/>
    <m/>
    <m/>
    <x v="4"/>
    <x v="21"/>
    <m/>
    <m/>
    <m/>
    <m/>
    <m/>
    <m/>
    <x v="41"/>
    <x v="377"/>
    <x v="121"/>
    <x v="9"/>
    <x v="41"/>
  </r>
  <r>
    <m/>
    <m/>
    <m/>
    <m/>
    <m/>
    <x v="4"/>
    <x v="21"/>
    <m/>
    <m/>
    <m/>
    <m/>
    <m/>
    <m/>
    <x v="41"/>
    <x v="377"/>
    <x v="121"/>
    <x v="9"/>
    <x v="41"/>
  </r>
  <r>
    <m/>
    <m/>
    <m/>
    <m/>
    <m/>
    <x v="4"/>
    <x v="21"/>
    <m/>
    <m/>
    <m/>
    <m/>
    <m/>
    <m/>
    <x v="41"/>
    <x v="377"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  <r>
    <m/>
    <m/>
    <m/>
    <m/>
    <m/>
    <x v="4"/>
    <m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B6D2A-D843-4A4C-ADD2-AEF78154145C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BEC5B-5312-A341-8AB5-401A8A60988A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D3CCE-61BE-4E4E-B269-8D9D071A6135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3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ame="Months"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2">
    <field x="18"/>
    <field x="20"/>
  </rowFields>
  <rowItems count="25">
    <i>
      <x v="1"/>
    </i>
    <i r="1">
      <x v="1"/>
    </i>
    <i>
      <x v="2"/>
    </i>
    <i r="1">
      <x v="1"/>
    </i>
    <i>
      <x v="3"/>
    </i>
    <i r="1">
      <x v="1"/>
    </i>
    <i>
      <x v="4"/>
    </i>
    <i r="1">
      <x v="2"/>
    </i>
    <i>
      <x v="5"/>
    </i>
    <i r="1">
      <x v="2"/>
    </i>
    <i>
      <x v="6"/>
    </i>
    <i r="1">
      <x v="2"/>
    </i>
    <i>
      <x v="7"/>
    </i>
    <i r="1">
      <x v="3"/>
    </i>
    <i>
      <x v="8"/>
    </i>
    <i r="1">
      <x v="3"/>
    </i>
    <i>
      <x v="9"/>
    </i>
    <i r="1">
      <x v="3"/>
    </i>
    <i>
      <x v="10"/>
    </i>
    <i r="1">
      <x v="4"/>
    </i>
    <i>
      <x v="11"/>
    </i>
    <i r="1">
      <x v="4"/>
    </i>
    <i>
      <x v="12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20EC5-59F9-1642-8E17-9EC33CDA2C30}">
  <dimension ref="A2:F7"/>
  <sheetViews>
    <sheetView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20.83203125" bestFit="1" customWidth="1"/>
    <col min="13" max="13" width="23.5" bestFit="1" customWidth="1"/>
    <col min="14" max="14" width="15.6640625" bestFit="1" customWidth="1"/>
    <col min="15" max="15" width="18.33203125" bestFit="1" customWidth="1"/>
    <col min="16" max="16" width="15.83203125" bestFit="1" customWidth="1"/>
    <col min="17" max="17" width="18.5" bestFit="1" customWidth="1"/>
    <col min="18" max="18" width="15.83203125" bestFit="1" customWidth="1"/>
    <col min="19" max="19" width="18.5" bestFit="1" customWidth="1"/>
    <col min="20" max="20" width="19.33203125" bestFit="1" customWidth="1"/>
    <col min="21" max="21" width="22" bestFit="1" customWidth="1"/>
    <col min="22" max="22" width="20.5" bestFit="1" customWidth="1"/>
    <col min="23" max="23" width="23.1640625" bestFit="1" customWidth="1"/>
    <col min="24" max="24" width="18.1640625" bestFit="1" customWidth="1"/>
    <col min="25" max="25" width="20.6640625" bestFit="1" customWidth="1"/>
    <col min="26" max="26" width="16.1640625" bestFit="1" customWidth="1"/>
    <col min="27" max="27" width="18.83203125" bestFit="1" customWidth="1"/>
    <col min="28" max="28" width="19.33203125" bestFit="1" customWidth="1"/>
    <col min="29" max="29" width="22" bestFit="1" customWidth="1"/>
    <col min="30" max="30" width="21.1640625" bestFit="1" customWidth="1"/>
    <col min="31" max="31" width="23.83203125" bestFit="1" customWidth="1"/>
    <col min="32" max="32" width="11.6640625" bestFit="1" customWidth="1"/>
    <col min="33" max="33" width="14.1640625" bestFit="1" customWidth="1"/>
    <col min="34" max="34" width="15.83203125" bestFit="1" customWidth="1"/>
    <col min="35" max="35" width="18.5" bestFit="1" customWidth="1"/>
    <col min="36" max="36" width="10.83203125" bestFit="1" customWidth="1"/>
    <col min="37" max="37" width="13.33203125" bestFit="1" customWidth="1"/>
    <col min="38" max="38" width="12.6640625" bestFit="1" customWidth="1"/>
    <col min="39" max="39" width="15.1640625" bestFit="1" customWidth="1"/>
    <col min="40" max="40" width="11.1640625" bestFit="1" customWidth="1"/>
    <col min="41" max="41" width="13.6640625" bestFit="1" customWidth="1"/>
    <col min="42" max="42" width="11.5" bestFit="1" customWidth="1"/>
    <col min="43" max="43" width="14" bestFit="1" customWidth="1"/>
    <col min="44" max="44" width="17.5" bestFit="1" customWidth="1"/>
    <col min="45" max="45" width="20.1640625" bestFit="1" customWidth="1"/>
    <col min="46" max="46" width="18.83203125" bestFit="1" customWidth="1"/>
    <col min="47" max="47" width="21.5" bestFit="1" customWidth="1"/>
    <col min="48" max="48" width="19.1640625" bestFit="1" customWidth="1"/>
    <col min="49" max="49" width="21.83203125" bestFit="1" customWidth="1"/>
    <col min="50" max="50" width="22.83203125" bestFit="1" customWidth="1"/>
    <col min="51" max="51" width="25.5" bestFit="1" customWidth="1"/>
    <col min="52" max="52" width="18.5" bestFit="1" customWidth="1"/>
    <col min="53" max="53" width="21" bestFit="1" customWidth="1"/>
    <col min="54" max="54" width="18.83203125" bestFit="1" customWidth="1"/>
    <col min="55" max="55" width="21.5" bestFit="1" customWidth="1"/>
    <col min="56" max="56" width="24.5" bestFit="1" customWidth="1"/>
    <col min="57" max="57" width="27.1640625" bestFit="1" customWidth="1"/>
    <col min="58" max="58" width="16.6640625" bestFit="1" customWidth="1"/>
    <col min="59" max="59" width="19.33203125" bestFit="1" customWidth="1"/>
    <col min="60" max="60" width="19.83203125" bestFit="1" customWidth="1"/>
    <col min="61" max="61" width="22.5" bestFit="1" customWidth="1"/>
    <col min="62" max="62" width="24.6640625" bestFit="1" customWidth="1"/>
    <col min="63" max="63" width="27.33203125" bestFit="1" customWidth="1"/>
    <col min="64" max="64" width="20.83203125" bestFit="1" customWidth="1"/>
    <col min="65" max="65" width="23.5" bestFit="1" customWidth="1"/>
    <col min="66" max="66" width="18.33203125" bestFit="1" customWidth="1"/>
    <col min="67" max="67" width="20.83203125" bestFit="1" customWidth="1"/>
    <col min="68" max="68" width="19.83203125" bestFit="1" customWidth="1"/>
    <col min="69" max="69" width="22.5" bestFit="1" customWidth="1"/>
    <col min="70" max="70" width="22.33203125" bestFit="1" customWidth="1"/>
    <col min="71" max="71" width="25" bestFit="1" customWidth="1"/>
    <col min="72" max="72" width="26.33203125" bestFit="1" customWidth="1"/>
    <col min="73" max="73" width="29" bestFit="1" customWidth="1"/>
    <col min="74" max="74" width="20.33203125" bestFit="1" customWidth="1"/>
    <col min="75" max="75" width="23" bestFit="1" customWidth="1"/>
    <col min="76" max="76" width="15.6640625" bestFit="1" customWidth="1"/>
    <col min="77" max="77" width="18.33203125" bestFit="1" customWidth="1"/>
    <col min="78" max="78" width="15.33203125" bestFit="1" customWidth="1"/>
    <col min="79" max="79" width="18" bestFit="1" customWidth="1"/>
    <col min="80" max="80" width="13.33203125" bestFit="1" customWidth="1"/>
    <col min="81" max="81" width="15.83203125" bestFit="1" customWidth="1"/>
    <col min="82" max="82" width="14.5" bestFit="1" customWidth="1"/>
    <col min="83" max="83" width="17.1640625" bestFit="1" customWidth="1"/>
    <col min="84" max="84" width="10" bestFit="1" customWidth="1"/>
    <col min="85" max="85" width="24.83203125" bestFit="1" customWidth="1"/>
    <col min="86" max="87" width="6.1640625" bestFit="1" customWidth="1"/>
    <col min="88" max="88" width="3.1640625" bestFit="1" customWidth="1"/>
    <col min="89" max="89" width="6.1640625" bestFit="1" customWidth="1"/>
    <col min="90" max="90" width="5.1640625" bestFit="1" customWidth="1"/>
    <col min="91" max="94" width="6.1640625" bestFit="1" customWidth="1"/>
    <col min="95" max="95" width="3.1640625" bestFit="1" customWidth="1"/>
    <col min="96" max="103" width="6.1640625" bestFit="1" customWidth="1"/>
    <col min="104" max="104" width="4.1640625" bestFit="1" customWidth="1"/>
    <col min="105" max="105" width="6.1640625" bestFit="1" customWidth="1"/>
    <col min="106" max="116" width="7.1640625" bestFit="1" customWidth="1"/>
    <col min="117" max="117" width="6.1640625" bestFit="1" customWidth="1"/>
    <col min="118" max="118" width="7.1640625" bestFit="1" customWidth="1"/>
    <col min="119" max="120" width="4.1640625" bestFit="1" customWidth="1"/>
    <col min="121" max="129" width="7.1640625" bestFit="1" customWidth="1"/>
    <col min="130" max="130" width="6.1640625" bestFit="1" customWidth="1"/>
    <col min="131" max="134" width="7.1640625" bestFit="1" customWidth="1"/>
    <col min="135" max="135" width="4.1640625" bestFit="1" customWidth="1"/>
    <col min="136" max="136" width="6.1640625" bestFit="1" customWidth="1"/>
    <col min="137" max="137" width="4.1640625" bestFit="1" customWidth="1"/>
    <col min="138" max="138" width="6.1640625" bestFit="1" customWidth="1"/>
    <col min="139" max="139" width="4.1640625" bestFit="1" customWidth="1"/>
    <col min="140" max="142" width="7.1640625" bestFit="1" customWidth="1"/>
    <col min="143" max="144" width="4.1640625" bestFit="1" customWidth="1"/>
    <col min="145" max="147" width="7.1640625" bestFit="1" customWidth="1"/>
    <col min="148" max="148" width="4.1640625" bestFit="1" customWidth="1"/>
    <col min="149" max="149" width="6.1640625" bestFit="1" customWidth="1"/>
    <col min="150" max="150" width="7.1640625" bestFit="1" customWidth="1"/>
    <col min="151" max="151" width="8.1640625" bestFit="1" customWidth="1"/>
    <col min="152" max="152" width="5.1640625" bestFit="1" customWidth="1"/>
    <col min="153" max="153" width="12.33203125" bestFit="1" customWidth="1"/>
    <col min="154" max="154" width="7.1640625" bestFit="1" customWidth="1"/>
    <col min="155" max="155" width="3.1640625" bestFit="1" customWidth="1"/>
    <col min="156" max="156" width="5.1640625" bestFit="1" customWidth="1"/>
    <col min="157" max="157" width="4.1640625" bestFit="1" customWidth="1"/>
    <col min="158" max="158" width="5.1640625" bestFit="1" customWidth="1"/>
    <col min="159" max="159" width="2.1640625" bestFit="1" customWidth="1"/>
    <col min="160" max="162" width="5.1640625" bestFit="1" customWidth="1"/>
    <col min="163" max="163" width="2.1640625" bestFit="1" customWidth="1"/>
    <col min="164" max="165" width="5.1640625" bestFit="1" customWidth="1"/>
    <col min="166" max="166" width="4.1640625" bestFit="1" customWidth="1"/>
    <col min="167" max="167" width="5.1640625" bestFit="1" customWidth="1"/>
    <col min="168" max="168" width="3.1640625" bestFit="1" customWidth="1"/>
    <col min="169" max="171" width="5.1640625" bestFit="1" customWidth="1"/>
    <col min="172" max="172" width="4.1640625" bestFit="1" customWidth="1"/>
    <col min="173" max="174" width="5.1640625" bestFit="1" customWidth="1"/>
    <col min="175" max="175" width="4.1640625" bestFit="1" customWidth="1"/>
    <col min="176" max="180" width="5.1640625" bestFit="1" customWidth="1"/>
    <col min="181" max="181" width="2.1640625" bestFit="1" customWidth="1"/>
    <col min="182" max="182" width="5.1640625" bestFit="1" customWidth="1"/>
    <col min="183" max="183" width="4.1640625" bestFit="1" customWidth="1"/>
    <col min="184" max="184" width="2.1640625" bestFit="1" customWidth="1"/>
    <col min="185" max="186" width="5.1640625" bestFit="1" customWidth="1"/>
    <col min="187" max="187" width="4.1640625" bestFit="1" customWidth="1"/>
    <col min="188" max="188" width="5.1640625" bestFit="1" customWidth="1"/>
    <col min="189" max="189" width="2.1640625" bestFit="1" customWidth="1"/>
    <col min="190" max="191" width="4.1640625" bestFit="1" customWidth="1"/>
    <col min="192" max="192" width="5.1640625" bestFit="1" customWidth="1"/>
    <col min="193" max="193" width="3.1640625" bestFit="1" customWidth="1"/>
    <col min="194" max="196" width="6.1640625" bestFit="1" customWidth="1"/>
    <col min="197" max="197" width="5.1640625" bestFit="1" customWidth="1"/>
    <col min="198" max="203" width="6.1640625" bestFit="1" customWidth="1"/>
    <col min="204" max="204" width="3.1640625" bestFit="1" customWidth="1"/>
    <col min="205" max="205" width="6.1640625" bestFit="1" customWidth="1"/>
    <col min="206" max="206" width="5.1640625" bestFit="1" customWidth="1"/>
    <col min="207" max="207" width="6.1640625" bestFit="1" customWidth="1"/>
    <col min="208" max="208" width="3.1640625" bestFit="1" customWidth="1"/>
    <col min="209" max="212" width="6.1640625" bestFit="1" customWidth="1"/>
    <col min="213" max="213" width="3.1640625" bestFit="1" customWidth="1"/>
    <col min="214" max="214" width="6.1640625" bestFit="1" customWidth="1"/>
    <col min="215" max="215" width="3.1640625" bestFit="1" customWidth="1"/>
    <col min="216" max="217" width="5.1640625" bestFit="1" customWidth="1"/>
    <col min="218" max="219" width="6.1640625" bestFit="1" customWidth="1"/>
    <col min="220" max="220" width="3.1640625" bestFit="1" customWidth="1"/>
    <col min="221" max="221" width="5.1640625" bestFit="1" customWidth="1"/>
    <col min="222" max="223" width="6.1640625" bestFit="1" customWidth="1"/>
    <col min="224" max="224" width="5.1640625" bestFit="1" customWidth="1"/>
    <col min="225" max="226" width="6.1640625" bestFit="1" customWidth="1"/>
    <col min="227" max="227" width="3.1640625" bestFit="1" customWidth="1"/>
    <col min="228" max="228" width="5.1640625" bestFit="1" customWidth="1"/>
    <col min="229" max="229" width="6.1640625" bestFit="1" customWidth="1"/>
    <col min="230" max="230" width="5.1640625" bestFit="1" customWidth="1"/>
    <col min="231" max="233" width="6.1640625" bestFit="1" customWidth="1"/>
    <col min="234" max="234" width="3.1640625" bestFit="1" customWidth="1"/>
    <col min="235" max="235" width="6.1640625" bestFit="1" customWidth="1"/>
    <col min="236" max="236" width="5.1640625" bestFit="1" customWidth="1"/>
    <col min="237" max="238" width="6.1640625" bestFit="1" customWidth="1"/>
    <col min="239" max="239" width="3.1640625" bestFit="1" customWidth="1"/>
    <col min="240" max="240" width="6.1640625" bestFit="1" customWidth="1"/>
    <col min="241" max="241" width="5.1640625" bestFit="1" customWidth="1"/>
    <col min="242" max="242" width="6.1640625" bestFit="1" customWidth="1"/>
    <col min="243" max="243" width="3.1640625" bestFit="1" customWidth="1"/>
    <col min="244" max="245" width="6.1640625" bestFit="1" customWidth="1"/>
    <col min="246" max="246" width="5.1640625" bestFit="1" customWidth="1"/>
    <col min="247" max="251" width="6.1640625" bestFit="1" customWidth="1"/>
    <col min="252" max="252" width="5.1640625" bestFit="1" customWidth="1"/>
    <col min="253" max="253" width="3.1640625" bestFit="1" customWidth="1"/>
    <col min="254" max="254" width="6.1640625" bestFit="1" customWidth="1"/>
    <col min="255" max="255" width="5.1640625" bestFit="1" customWidth="1"/>
    <col min="256" max="257" width="6.1640625" bestFit="1" customWidth="1"/>
    <col min="258" max="258" width="3.1640625" bestFit="1" customWidth="1"/>
    <col min="259" max="261" width="6.1640625" bestFit="1" customWidth="1"/>
    <col min="262" max="262" width="5.1640625" bestFit="1" customWidth="1"/>
    <col min="263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79" width="6.1640625" bestFit="1" customWidth="1"/>
    <col min="280" max="280" width="3.1640625" bestFit="1" customWidth="1"/>
    <col min="281" max="283" width="6.1640625" bestFit="1" customWidth="1"/>
    <col min="284" max="284" width="5.1640625" bestFit="1" customWidth="1"/>
    <col min="285" max="285" width="6.1640625" bestFit="1" customWidth="1"/>
    <col min="286" max="286" width="3.1640625" bestFit="1" customWidth="1"/>
    <col min="287" max="287" width="6.1640625" bestFit="1" customWidth="1"/>
    <col min="288" max="288" width="5.1640625" bestFit="1" customWidth="1"/>
    <col min="289" max="289" width="6.1640625" bestFit="1" customWidth="1"/>
    <col min="290" max="290" width="5.1640625" bestFit="1" customWidth="1"/>
    <col min="291" max="292" width="6.1640625" bestFit="1" customWidth="1"/>
    <col min="293" max="293" width="5.1640625" bestFit="1" customWidth="1"/>
    <col min="294" max="295" width="6.1640625" bestFit="1" customWidth="1"/>
    <col min="296" max="296" width="3.1640625" bestFit="1" customWidth="1"/>
    <col min="297" max="305" width="6.1640625" bestFit="1" customWidth="1"/>
    <col min="306" max="306" width="3.1640625" bestFit="1" customWidth="1"/>
    <col min="307" max="307" width="6.1640625" bestFit="1" customWidth="1"/>
    <col min="308" max="308" width="5.1640625" bestFit="1" customWidth="1"/>
    <col min="309" max="309" width="6.1640625" bestFit="1" customWidth="1"/>
    <col min="310" max="310" width="3.1640625" bestFit="1" customWidth="1"/>
    <col min="311" max="315" width="6.1640625" bestFit="1" customWidth="1"/>
    <col min="316" max="316" width="3.1640625" bestFit="1" customWidth="1"/>
    <col min="317" max="317" width="6.1640625" bestFit="1" customWidth="1"/>
    <col min="318" max="318" width="5.1640625" bestFit="1" customWidth="1"/>
    <col min="319" max="325" width="6.1640625" bestFit="1" customWidth="1"/>
    <col min="326" max="326" width="3.1640625" bestFit="1" customWidth="1"/>
    <col min="327" max="327" width="6.1640625" bestFit="1" customWidth="1"/>
    <col min="328" max="328" width="5.1640625" bestFit="1" customWidth="1"/>
    <col min="329" max="336" width="6.1640625" bestFit="1" customWidth="1"/>
    <col min="337" max="337" width="3.1640625" bestFit="1" customWidth="1"/>
    <col min="338" max="340" width="6.1640625" bestFit="1" customWidth="1"/>
    <col min="341" max="341" width="5.1640625" bestFit="1" customWidth="1"/>
    <col min="342" max="349" width="6.1640625" bestFit="1" customWidth="1"/>
    <col min="350" max="350" width="5.1640625" bestFit="1" customWidth="1"/>
    <col min="351" max="356" width="6.1640625" bestFit="1" customWidth="1"/>
    <col min="357" max="357" width="3.1640625" bestFit="1" customWidth="1"/>
    <col min="358" max="361" width="6.1640625" bestFit="1" customWidth="1"/>
    <col min="362" max="362" width="3.1640625" bestFit="1" customWidth="1"/>
    <col min="363" max="367" width="6.1640625" bestFit="1" customWidth="1"/>
    <col min="368" max="368" width="3.1640625" bestFit="1" customWidth="1"/>
    <col min="369" max="371" width="6.1640625" bestFit="1" customWidth="1"/>
    <col min="372" max="372" width="3.1640625" bestFit="1" customWidth="1"/>
    <col min="373" max="373" width="6.1640625" bestFit="1" customWidth="1"/>
    <col min="374" max="374" width="5.1640625" bestFit="1" customWidth="1"/>
    <col min="375" max="375" width="3.1640625" bestFit="1" customWidth="1"/>
    <col min="376" max="376" width="6.1640625" bestFit="1" customWidth="1"/>
    <col min="377" max="377" width="5.1640625" bestFit="1" customWidth="1"/>
    <col min="378" max="379" width="6.1640625" bestFit="1" customWidth="1"/>
    <col min="380" max="380" width="3.1640625" bestFit="1" customWidth="1"/>
    <col min="381" max="382" width="6.1640625" bestFit="1" customWidth="1"/>
    <col min="383" max="383" width="5.1640625" bestFit="1" customWidth="1"/>
    <col min="384" max="385" width="6.1640625" bestFit="1" customWidth="1"/>
    <col min="386" max="386" width="3.1640625" bestFit="1" customWidth="1"/>
    <col min="387" max="387" width="5.1640625" bestFit="1" customWidth="1"/>
    <col min="388" max="392" width="6.1640625" bestFit="1" customWidth="1"/>
    <col min="393" max="393" width="5.1640625" bestFit="1" customWidth="1"/>
    <col min="394" max="401" width="6.1640625" bestFit="1" customWidth="1"/>
    <col min="402" max="402" width="5.1640625" bestFit="1" customWidth="1"/>
    <col min="403" max="415" width="6.1640625" bestFit="1" customWidth="1"/>
    <col min="416" max="416" width="3.1640625" bestFit="1" customWidth="1"/>
    <col min="417" max="417" width="6.1640625" bestFit="1" customWidth="1"/>
    <col min="418" max="419" width="5.1640625" bestFit="1" customWidth="1"/>
    <col min="420" max="420" width="6.1640625" bestFit="1" customWidth="1"/>
    <col min="421" max="422" width="5.1640625" bestFit="1" customWidth="1"/>
    <col min="423" max="425" width="6.1640625" bestFit="1" customWidth="1"/>
    <col min="426" max="426" width="3.1640625" bestFit="1" customWidth="1"/>
    <col min="427" max="431" width="6.1640625" bestFit="1" customWidth="1"/>
    <col min="432" max="432" width="3.1640625" bestFit="1" customWidth="1"/>
    <col min="433" max="434" width="6.1640625" bestFit="1" customWidth="1"/>
    <col min="435" max="436" width="5.1640625" bestFit="1" customWidth="1"/>
    <col min="437" max="437" width="6.1640625" bestFit="1" customWidth="1"/>
    <col min="438" max="438" width="3.1640625" bestFit="1" customWidth="1"/>
    <col min="439" max="445" width="6.1640625" bestFit="1" customWidth="1"/>
    <col min="446" max="446" width="3.1640625" bestFit="1" customWidth="1"/>
    <col min="447" max="447" width="6.1640625" bestFit="1" customWidth="1"/>
    <col min="448" max="448" width="5.1640625" bestFit="1" customWidth="1"/>
    <col min="449" max="450" width="6.1640625" bestFit="1" customWidth="1"/>
    <col min="451" max="451" width="5.1640625" bestFit="1" customWidth="1"/>
    <col min="452" max="454" width="6.1640625" bestFit="1" customWidth="1"/>
    <col min="455" max="455" width="5.1640625" bestFit="1" customWidth="1"/>
    <col min="456" max="460" width="6.1640625" bestFit="1" customWidth="1"/>
    <col min="461" max="461" width="5.1640625" bestFit="1" customWidth="1"/>
    <col min="462" max="462" width="6.1640625" bestFit="1" customWidth="1"/>
    <col min="463" max="464" width="5.1640625" bestFit="1" customWidth="1"/>
    <col min="465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3.1640625" bestFit="1" customWidth="1"/>
    <col min="476" max="483" width="6.1640625" bestFit="1" customWidth="1"/>
    <col min="484" max="484" width="3.1640625" bestFit="1" customWidth="1"/>
    <col min="485" max="486" width="6.1640625" bestFit="1" customWidth="1"/>
    <col min="487" max="487" width="5.1640625" bestFit="1" customWidth="1"/>
    <col min="488" max="488" width="6.1640625" bestFit="1" customWidth="1"/>
    <col min="489" max="489" width="3.1640625" bestFit="1" customWidth="1"/>
    <col min="490" max="490" width="6.1640625" bestFit="1" customWidth="1"/>
    <col min="491" max="491" width="5.1640625" bestFit="1" customWidth="1"/>
    <col min="492" max="492" width="3.1640625" bestFit="1" customWidth="1"/>
    <col min="493" max="493" width="5.1640625" bestFit="1" customWidth="1"/>
    <col min="494" max="497" width="6.1640625" bestFit="1" customWidth="1"/>
    <col min="498" max="498" width="3.1640625" bestFit="1" customWidth="1"/>
    <col min="499" max="500" width="6.1640625" bestFit="1" customWidth="1"/>
    <col min="501" max="501" width="5.1640625" bestFit="1" customWidth="1"/>
    <col min="502" max="502" width="3.1640625" bestFit="1" customWidth="1"/>
    <col min="503" max="509" width="6.1640625" bestFit="1" customWidth="1"/>
    <col min="510" max="510" width="3.1640625" bestFit="1" customWidth="1"/>
    <col min="511" max="511" width="6.1640625" bestFit="1" customWidth="1"/>
    <col min="512" max="512" width="5.1640625" bestFit="1" customWidth="1"/>
    <col min="513" max="514" width="6.1640625" bestFit="1" customWidth="1"/>
    <col min="515" max="515" width="3.1640625" bestFit="1" customWidth="1"/>
    <col min="516" max="521" width="6.1640625" bestFit="1" customWidth="1"/>
    <col min="522" max="522" width="5.1640625" bestFit="1" customWidth="1"/>
    <col min="523" max="531" width="6.1640625" bestFit="1" customWidth="1"/>
    <col min="532" max="532" width="5.1640625" bestFit="1" customWidth="1"/>
    <col min="533" max="537" width="6.1640625" bestFit="1" customWidth="1"/>
    <col min="538" max="538" width="3.1640625" bestFit="1" customWidth="1"/>
    <col min="539" max="542" width="6.1640625" bestFit="1" customWidth="1"/>
    <col min="543" max="543" width="5.1640625" bestFit="1" customWidth="1"/>
    <col min="544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68" width="6.1640625" bestFit="1" customWidth="1"/>
    <col min="569" max="569" width="5.1640625" bestFit="1" customWidth="1"/>
    <col min="570" max="573" width="6.1640625" bestFit="1" customWidth="1"/>
    <col min="574" max="574" width="5.1640625" bestFit="1" customWidth="1"/>
    <col min="575" max="578" width="6.1640625" bestFit="1" customWidth="1"/>
    <col min="579" max="579" width="5.1640625" bestFit="1" customWidth="1"/>
    <col min="580" max="582" width="6.1640625" bestFit="1" customWidth="1"/>
    <col min="583" max="584" width="5.1640625" bestFit="1" customWidth="1"/>
    <col min="585" max="592" width="6.1640625" bestFit="1" customWidth="1"/>
    <col min="593" max="593" width="3.1640625" bestFit="1" customWidth="1"/>
    <col min="594" max="595" width="6.1640625" bestFit="1" customWidth="1"/>
    <col min="596" max="596" width="5.1640625" bestFit="1" customWidth="1"/>
    <col min="597" max="603" width="6.1640625" bestFit="1" customWidth="1"/>
    <col min="604" max="604" width="4.1640625" bestFit="1" customWidth="1"/>
    <col min="605" max="605" width="7.1640625" bestFit="1" customWidth="1"/>
    <col min="606" max="607" width="6.1640625" bestFit="1" customWidth="1"/>
    <col min="608" max="637" width="7.1640625" bestFit="1" customWidth="1"/>
    <col min="638" max="638" width="4.1640625" bestFit="1" customWidth="1"/>
    <col min="639" max="641" width="7.1640625" bestFit="1" customWidth="1"/>
    <col min="642" max="642" width="4.1640625" bestFit="1" customWidth="1"/>
    <col min="643" max="646" width="7.1640625" bestFit="1" customWidth="1"/>
    <col min="647" max="648" width="6.1640625" bestFit="1" customWidth="1"/>
    <col min="649" max="660" width="7.1640625" bestFit="1" customWidth="1"/>
    <col min="661" max="661" width="4.1640625" bestFit="1" customWidth="1"/>
    <col min="662" max="664" width="7.1640625" bestFit="1" customWidth="1"/>
    <col min="665" max="665" width="6.1640625" bestFit="1" customWidth="1"/>
    <col min="666" max="667" width="7.1640625" bestFit="1" customWidth="1"/>
    <col min="668" max="668" width="6.1640625" bestFit="1" customWidth="1"/>
    <col min="669" max="672" width="7.1640625" bestFit="1" customWidth="1"/>
    <col min="673" max="673" width="4.1640625" bestFit="1" customWidth="1"/>
    <col min="674" max="679" width="7.1640625" bestFit="1" customWidth="1"/>
    <col min="680" max="681" width="4.1640625" bestFit="1" customWidth="1"/>
    <col min="682" max="688" width="7.1640625" bestFit="1" customWidth="1"/>
    <col min="689" max="690" width="4.1640625" bestFit="1" customWidth="1"/>
    <col min="691" max="691" width="7.1640625" bestFit="1" customWidth="1"/>
    <col min="692" max="692" width="4.1640625" bestFit="1" customWidth="1"/>
    <col min="693" max="695" width="7.1640625" bestFit="1" customWidth="1"/>
    <col min="696" max="696" width="6.1640625" bestFit="1" customWidth="1"/>
    <col min="697" max="697" width="7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4.1640625" bestFit="1" customWidth="1"/>
    <col min="702" max="704" width="7.1640625" bestFit="1" customWidth="1"/>
    <col min="705" max="705" width="4.1640625" bestFit="1" customWidth="1"/>
    <col min="706" max="706" width="7.1640625" bestFit="1" customWidth="1"/>
    <col min="707" max="707" width="6.1640625" bestFit="1" customWidth="1"/>
    <col min="708" max="708" width="7.1640625" bestFit="1" customWidth="1"/>
    <col min="709" max="709" width="4.1640625" bestFit="1" customWidth="1"/>
    <col min="710" max="714" width="7.1640625" bestFit="1" customWidth="1"/>
    <col min="715" max="715" width="6.1640625" bestFit="1" customWidth="1"/>
    <col min="716" max="716" width="7.1640625" bestFit="1" customWidth="1"/>
    <col min="717" max="717" width="6.1640625" bestFit="1" customWidth="1"/>
    <col min="718" max="718" width="7.1640625" bestFit="1" customWidth="1"/>
    <col min="719" max="719" width="6.1640625" bestFit="1" customWidth="1"/>
    <col min="720" max="722" width="7.1640625" bestFit="1" customWidth="1"/>
    <col min="723" max="724" width="4.1640625" bestFit="1" customWidth="1"/>
    <col min="725" max="727" width="7.1640625" bestFit="1" customWidth="1"/>
    <col min="728" max="728" width="5.1640625" bestFit="1" customWidth="1"/>
    <col min="729" max="729" width="8.1640625" bestFit="1" customWidth="1"/>
    <col min="730" max="730" width="5.1640625" bestFit="1" customWidth="1"/>
    <col min="731" max="731" width="9.6640625" bestFit="1" customWidth="1"/>
    <col min="732" max="732" width="5.6640625" bestFit="1" customWidth="1"/>
    <col min="733" max="733" width="2.1640625" bestFit="1" customWidth="1"/>
    <col min="734" max="734" width="3.1640625" bestFit="1" customWidth="1"/>
    <col min="735" max="737" width="6.1640625" bestFit="1" customWidth="1"/>
    <col min="738" max="740" width="3.1640625" bestFit="1" customWidth="1"/>
    <col min="741" max="741" width="6.1640625" bestFit="1" customWidth="1"/>
    <col min="742" max="742" width="3.1640625" bestFit="1" customWidth="1"/>
    <col min="743" max="749" width="6.1640625" bestFit="1" customWidth="1"/>
    <col min="750" max="750" width="4.1640625" bestFit="1" customWidth="1"/>
    <col min="751" max="760" width="7.1640625" bestFit="1" customWidth="1"/>
    <col min="761" max="761" width="8.1640625" bestFit="1" customWidth="1"/>
    <col min="762" max="762" width="10.5" bestFit="1" customWidth="1"/>
    <col min="763" max="764" width="5.1640625" bestFit="1" customWidth="1"/>
    <col min="765" max="765" width="4.1640625" bestFit="1" customWidth="1"/>
    <col min="766" max="766" width="3.1640625" bestFit="1" customWidth="1"/>
    <col min="767" max="767" width="6.1640625" bestFit="1" customWidth="1"/>
    <col min="768" max="768" width="3.1640625" bestFit="1" customWidth="1"/>
    <col min="769" max="774" width="6.1640625" bestFit="1" customWidth="1"/>
    <col min="775" max="775" width="3.1640625" bestFit="1" customWidth="1"/>
    <col min="776" max="776" width="6.1640625" bestFit="1" customWidth="1"/>
    <col min="777" max="777" width="5.1640625" bestFit="1" customWidth="1"/>
    <col min="778" max="778" width="6.1640625" bestFit="1" customWidth="1"/>
    <col min="779" max="779" width="5.1640625" bestFit="1" customWidth="1"/>
    <col min="780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98" width="6.1640625" bestFit="1" customWidth="1"/>
    <col min="799" max="799" width="3.1640625" bestFit="1" customWidth="1"/>
    <col min="800" max="809" width="6.1640625" bestFit="1" customWidth="1"/>
    <col min="810" max="810" width="5.1640625" bestFit="1" customWidth="1"/>
    <col min="811" max="814" width="6.1640625" bestFit="1" customWidth="1"/>
    <col min="815" max="815" width="5.1640625" bestFit="1" customWidth="1"/>
    <col min="816" max="819" width="6.1640625" bestFit="1" customWidth="1"/>
    <col min="820" max="820" width="5.1640625" bestFit="1" customWidth="1"/>
    <col min="821" max="823" width="6.1640625" bestFit="1" customWidth="1"/>
    <col min="824" max="824" width="3.1640625" bestFit="1" customWidth="1"/>
    <col min="825" max="825" width="5.1640625" bestFit="1" customWidth="1"/>
    <col min="826" max="839" width="6.1640625" bestFit="1" customWidth="1"/>
    <col min="840" max="840" width="3.1640625" bestFit="1" customWidth="1"/>
    <col min="841" max="841" width="6.1640625" bestFit="1" customWidth="1"/>
    <col min="842" max="842" width="5.1640625" bestFit="1" customWidth="1"/>
    <col min="843" max="848" width="6.1640625" bestFit="1" customWidth="1"/>
    <col min="849" max="849" width="3.1640625" bestFit="1" customWidth="1"/>
    <col min="850" max="856" width="6.1640625" bestFit="1" customWidth="1"/>
    <col min="857" max="857" width="5.1640625" bestFit="1" customWidth="1"/>
    <col min="858" max="869" width="6.1640625" bestFit="1" customWidth="1"/>
    <col min="870" max="870" width="5.1640625" bestFit="1" customWidth="1"/>
    <col min="871" max="882" width="6.1640625" bestFit="1" customWidth="1"/>
    <col min="883" max="883" width="3.1640625" bestFit="1" customWidth="1"/>
    <col min="884" max="890" width="6.1640625" bestFit="1" customWidth="1"/>
    <col min="891" max="891" width="5.1640625" bestFit="1" customWidth="1"/>
    <col min="892" max="892" width="6.1640625" bestFit="1" customWidth="1"/>
    <col min="893" max="893" width="5.1640625" bestFit="1" customWidth="1"/>
    <col min="894" max="894" width="3.1640625" bestFit="1" customWidth="1"/>
    <col min="895" max="895" width="5.1640625" bestFit="1" customWidth="1"/>
    <col min="896" max="896" width="6.1640625" bestFit="1" customWidth="1"/>
    <col min="897" max="897" width="5.1640625" bestFit="1" customWidth="1"/>
    <col min="898" max="902" width="6.1640625" bestFit="1" customWidth="1"/>
    <col min="903" max="903" width="5.1640625" bestFit="1" customWidth="1"/>
    <col min="904" max="908" width="6.1640625" bestFit="1" customWidth="1"/>
    <col min="909" max="909" width="5.1640625" bestFit="1" customWidth="1"/>
    <col min="910" max="910" width="6.1640625" bestFit="1" customWidth="1"/>
    <col min="911" max="911" width="3.1640625" bestFit="1" customWidth="1"/>
    <col min="912" max="916" width="6.1640625" bestFit="1" customWidth="1"/>
    <col min="917" max="917" width="5.1640625" bestFit="1" customWidth="1"/>
    <col min="918" max="929" width="6.1640625" bestFit="1" customWidth="1"/>
    <col min="930" max="930" width="5.1640625" bestFit="1" customWidth="1"/>
    <col min="931" max="949" width="6.1640625" bestFit="1" customWidth="1"/>
    <col min="950" max="950" width="5.1640625" bestFit="1" customWidth="1"/>
    <col min="951" max="971" width="6.1640625" bestFit="1" customWidth="1"/>
    <col min="972" max="972" width="5.1640625" bestFit="1" customWidth="1"/>
    <col min="973" max="975" width="6.1640625" bestFit="1" customWidth="1"/>
    <col min="976" max="976" width="3.1640625" bestFit="1" customWidth="1"/>
    <col min="977" max="991" width="6.1640625" bestFit="1" customWidth="1"/>
    <col min="992" max="992" width="5.1640625" bestFit="1" customWidth="1"/>
    <col min="993" max="1005" width="6.1640625" bestFit="1" customWidth="1"/>
    <col min="1006" max="1006" width="5.1640625" bestFit="1" customWidth="1"/>
    <col min="1007" max="1014" width="6.1640625" bestFit="1" customWidth="1"/>
    <col min="1015" max="1015" width="3.1640625" bestFit="1" customWidth="1"/>
    <col min="1016" max="1018" width="6.1640625" bestFit="1" customWidth="1"/>
    <col min="1019" max="1019" width="5.1640625" bestFit="1" customWidth="1"/>
    <col min="1020" max="1030" width="6.1640625" bestFit="1" customWidth="1"/>
    <col min="1031" max="1031" width="5.1640625" bestFit="1" customWidth="1"/>
    <col min="1032" max="1034" width="6.1640625" bestFit="1" customWidth="1"/>
    <col min="1035" max="1035" width="3.1640625" bestFit="1" customWidth="1"/>
    <col min="1036" max="1038" width="6.1640625" bestFit="1" customWidth="1"/>
    <col min="1039" max="1040" width="5.1640625" bestFit="1" customWidth="1"/>
    <col min="1041" max="1046" width="6.1640625" bestFit="1" customWidth="1"/>
    <col min="1047" max="1047" width="5.1640625" bestFit="1" customWidth="1"/>
    <col min="1048" max="1050" width="6.1640625" bestFit="1" customWidth="1"/>
    <col min="1051" max="1051" width="5.1640625" bestFit="1" customWidth="1"/>
    <col min="1052" max="1082" width="6.1640625" bestFit="1" customWidth="1"/>
    <col min="1083" max="1083" width="5.1640625" bestFit="1" customWidth="1"/>
    <col min="1084" max="1085" width="6.1640625" bestFit="1" customWidth="1"/>
    <col min="1086" max="1086" width="5.1640625" bestFit="1" customWidth="1"/>
    <col min="1087" max="1093" width="6.1640625" bestFit="1" customWidth="1"/>
    <col min="1094" max="1094" width="5.1640625" bestFit="1" customWidth="1"/>
    <col min="1095" max="1097" width="6.1640625" bestFit="1" customWidth="1"/>
    <col min="1098" max="1098" width="3.1640625" bestFit="1" customWidth="1"/>
    <col min="1099" max="1102" width="6.1640625" bestFit="1" customWidth="1"/>
    <col min="1103" max="1103" width="5.1640625" bestFit="1" customWidth="1"/>
    <col min="1104" max="1105" width="6.1640625" bestFit="1" customWidth="1"/>
    <col min="1106" max="1106" width="5.1640625" bestFit="1" customWidth="1"/>
    <col min="1107" max="1121" width="6.1640625" bestFit="1" customWidth="1"/>
    <col min="1122" max="1122" width="5.1640625" bestFit="1" customWidth="1"/>
    <col min="1123" max="1131" width="6.1640625" bestFit="1" customWidth="1"/>
    <col min="1132" max="1132" width="5.1640625" bestFit="1" customWidth="1"/>
    <col min="1133" max="1145" width="6.1640625" bestFit="1" customWidth="1"/>
    <col min="1146" max="1146" width="3.1640625" bestFit="1" customWidth="1"/>
    <col min="1147" max="1151" width="6.1640625" bestFit="1" customWidth="1"/>
    <col min="1152" max="1152" width="5.1640625" bestFit="1" customWidth="1"/>
    <col min="1153" max="1155" width="6.1640625" bestFit="1" customWidth="1"/>
    <col min="1156" max="1156" width="5.1640625" bestFit="1" customWidth="1"/>
    <col min="1157" max="1168" width="6.1640625" bestFit="1" customWidth="1"/>
    <col min="1169" max="1169" width="5.1640625" bestFit="1" customWidth="1"/>
    <col min="1170" max="1175" width="6.1640625" bestFit="1" customWidth="1"/>
    <col min="1176" max="1176" width="5.1640625" bestFit="1" customWidth="1"/>
    <col min="1177" max="1178" width="6.1640625" bestFit="1" customWidth="1"/>
    <col min="1179" max="1179" width="5.1640625" bestFit="1" customWidth="1"/>
    <col min="1180" max="1185" width="6.1640625" bestFit="1" customWidth="1"/>
    <col min="1186" max="1186" width="3.1640625" bestFit="1" customWidth="1"/>
    <col min="1187" max="1189" width="6.1640625" bestFit="1" customWidth="1"/>
    <col min="1190" max="1190" width="5.1640625" bestFit="1" customWidth="1"/>
    <col min="1191" max="1194" width="6.1640625" bestFit="1" customWidth="1"/>
    <col min="1195" max="1195" width="5.1640625" bestFit="1" customWidth="1"/>
    <col min="1196" max="1206" width="6.1640625" bestFit="1" customWidth="1"/>
    <col min="1207" max="1207" width="5.1640625" bestFit="1" customWidth="1"/>
    <col min="1208" max="1223" width="6.1640625" bestFit="1" customWidth="1"/>
    <col min="1224" max="1224" width="3.1640625" bestFit="1" customWidth="1"/>
    <col min="1225" max="1226" width="6.1640625" bestFit="1" customWidth="1"/>
    <col min="1227" max="1227" width="5.1640625" bestFit="1" customWidth="1"/>
    <col min="1228" max="1228" width="6.1640625" bestFit="1" customWidth="1"/>
    <col min="1229" max="1229" width="5.1640625" bestFit="1" customWidth="1"/>
    <col min="1230" max="1235" width="6.1640625" bestFit="1" customWidth="1"/>
    <col min="1236" max="1236" width="3.1640625" bestFit="1" customWidth="1"/>
    <col min="1237" max="1238" width="6.1640625" bestFit="1" customWidth="1"/>
    <col min="1239" max="1239" width="5.1640625" bestFit="1" customWidth="1"/>
    <col min="1240" max="1243" width="6.1640625" bestFit="1" customWidth="1"/>
    <col min="1244" max="1244" width="5.1640625" bestFit="1" customWidth="1"/>
    <col min="1245" max="1245" width="6.1640625" bestFit="1" customWidth="1"/>
    <col min="1246" max="1247" width="5.1640625" bestFit="1" customWidth="1"/>
    <col min="1248" max="1249" width="6.1640625" bestFit="1" customWidth="1"/>
    <col min="1250" max="1250" width="5.1640625" bestFit="1" customWidth="1"/>
    <col min="1251" max="1254" width="6.1640625" bestFit="1" customWidth="1"/>
    <col min="1255" max="1255" width="3.1640625" bestFit="1" customWidth="1"/>
    <col min="1256" max="1257" width="6.1640625" bestFit="1" customWidth="1"/>
    <col min="1258" max="1258" width="5.1640625" bestFit="1" customWidth="1"/>
    <col min="1259" max="1264" width="6.1640625" bestFit="1" customWidth="1"/>
    <col min="1265" max="1265" width="5.1640625" bestFit="1" customWidth="1"/>
    <col min="1266" max="1266" width="6.1640625" bestFit="1" customWidth="1"/>
    <col min="1267" max="1267" width="3.1640625" bestFit="1" customWidth="1"/>
    <col min="1268" max="1269" width="6.1640625" bestFit="1" customWidth="1"/>
    <col min="1270" max="1270" width="5.1640625" bestFit="1" customWidth="1"/>
    <col min="1271" max="1273" width="6.1640625" bestFit="1" customWidth="1"/>
    <col min="1274" max="1274" width="5.1640625" bestFit="1" customWidth="1"/>
    <col min="1275" max="1284" width="6.1640625" bestFit="1" customWidth="1"/>
    <col min="1285" max="1285" width="5.1640625" bestFit="1" customWidth="1"/>
    <col min="1286" max="1295" width="6.1640625" bestFit="1" customWidth="1"/>
    <col min="1296" max="1296" width="5.1640625" bestFit="1" customWidth="1"/>
    <col min="1297" max="1302" width="6.1640625" bestFit="1" customWidth="1"/>
    <col min="1303" max="1303" width="5.1640625" bestFit="1" customWidth="1"/>
    <col min="1304" max="1314" width="6.1640625" bestFit="1" customWidth="1"/>
    <col min="1315" max="1315" width="5.1640625" bestFit="1" customWidth="1"/>
    <col min="1316" max="1320" width="6.1640625" bestFit="1" customWidth="1"/>
    <col min="1321" max="1321" width="3.1640625" bestFit="1" customWidth="1"/>
    <col min="1322" max="1325" width="6.1640625" bestFit="1" customWidth="1"/>
    <col min="1326" max="1326" width="5.1640625" bestFit="1" customWidth="1"/>
    <col min="1327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3" width="6.1640625" bestFit="1" customWidth="1"/>
    <col min="1344" max="1346" width="5.1640625" bestFit="1" customWidth="1"/>
    <col min="1347" max="1349" width="6.1640625" bestFit="1" customWidth="1"/>
    <col min="1350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5.1640625" bestFit="1" customWidth="1"/>
    <col min="1355" max="1361" width="6.1640625" bestFit="1" customWidth="1"/>
    <col min="1362" max="1362" width="5.1640625" bestFit="1" customWidth="1"/>
    <col min="1363" max="1371" width="6.1640625" bestFit="1" customWidth="1"/>
    <col min="1372" max="1372" width="3.1640625" bestFit="1" customWidth="1"/>
    <col min="1373" max="1374" width="6.1640625" bestFit="1" customWidth="1"/>
    <col min="1375" max="1375" width="5.1640625" bestFit="1" customWidth="1"/>
    <col min="1376" max="1394" width="6.1640625" bestFit="1" customWidth="1"/>
    <col min="1395" max="1395" width="5.1640625" bestFit="1" customWidth="1"/>
    <col min="1396" max="1414" width="6.1640625" bestFit="1" customWidth="1"/>
    <col min="1415" max="1415" width="3.1640625" bestFit="1" customWidth="1"/>
    <col min="1416" max="1418" width="6.1640625" bestFit="1" customWidth="1"/>
    <col min="1419" max="1419" width="5.1640625" bestFit="1" customWidth="1"/>
    <col min="1420" max="1439" width="6.1640625" bestFit="1" customWidth="1"/>
    <col min="1440" max="1440" width="5.1640625" bestFit="1" customWidth="1"/>
    <col min="1441" max="1451" width="6.1640625" bestFit="1" customWidth="1"/>
    <col min="1452" max="1452" width="5.1640625" bestFit="1" customWidth="1"/>
    <col min="1453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6" width="6.1640625" bestFit="1" customWidth="1"/>
    <col min="1487" max="1487" width="3.1640625" bestFit="1" customWidth="1"/>
    <col min="1488" max="1512" width="6.1640625" bestFit="1" customWidth="1"/>
    <col min="1513" max="1513" width="5.1640625" bestFit="1" customWidth="1"/>
    <col min="1514" max="1531" width="6.1640625" bestFit="1" customWidth="1"/>
    <col min="1532" max="1532" width="5.1640625" bestFit="1" customWidth="1"/>
    <col min="1533" max="1534" width="6.1640625" bestFit="1" customWidth="1"/>
    <col min="1535" max="1535" width="5.1640625" bestFit="1" customWidth="1"/>
    <col min="1536" max="1553" width="6.1640625" bestFit="1" customWidth="1"/>
    <col min="1554" max="1554" width="3.1640625" bestFit="1" customWidth="1"/>
    <col min="1555" max="1564" width="6.1640625" bestFit="1" customWidth="1"/>
    <col min="1565" max="1565" width="5.1640625" bestFit="1" customWidth="1"/>
    <col min="1566" max="1580" width="6.1640625" bestFit="1" customWidth="1"/>
    <col min="1581" max="1581" width="3.1640625" bestFit="1" customWidth="1"/>
    <col min="1582" max="1592" width="6.1640625" bestFit="1" customWidth="1"/>
    <col min="1593" max="1593" width="5.1640625" bestFit="1" customWidth="1"/>
    <col min="1594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14" width="6.1640625" bestFit="1" customWidth="1"/>
    <col min="1615" max="1615" width="5.1640625" bestFit="1" customWidth="1"/>
    <col min="1616" max="1619" width="6.1640625" bestFit="1" customWidth="1"/>
    <col min="1620" max="1620" width="5.1640625" bestFit="1" customWidth="1"/>
    <col min="1621" max="1628" width="6.1640625" bestFit="1" customWidth="1"/>
    <col min="1629" max="1629" width="5.1640625" bestFit="1" customWidth="1"/>
    <col min="1630" max="1647" width="6.1640625" bestFit="1" customWidth="1"/>
    <col min="1648" max="1648" width="5.1640625" bestFit="1" customWidth="1"/>
    <col min="1649" max="1649" width="6.1640625" bestFit="1" customWidth="1"/>
    <col min="1650" max="1650" width="5.1640625" bestFit="1" customWidth="1"/>
    <col min="1651" max="1680" width="6.1640625" bestFit="1" customWidth="1"/>
    <col min="1681" max="1681" width="5.1640625" bestFit="1" customWidth="1"/>
    <col min="1682" max="1693" width="6.1640625" bestFit="1" customWidth="1"/>
    <col min="1694" max="1694" width="5.1640625" bestFit="1" customWidth="1"/>
    <col min="1695" max="1696" width="6.1640625" bestFit="1" customWidth="1"/>
    <col min="1697" max="1697" width="5.1640625" bestFit="1" customWidth="1"/>
    <col min="1698" max="1710" width="6.1640625" bestFit="1" customWidth="1"/>
    <col min="1711" max="1711" width="5.1640625" bestFit="1" customWidth="1"/>
    <col min="1712" max="1716" width="6.1640625" bestFit="1" customWidth="1"/>
    <col min="1717" max="1717" width="5.1640625" bestFit="1" customWidth="1"/>
    <col min="1718" max="1719" width="6.1640625" bestFit="1" customWidth="1"/>
    <col min="1720" max="1720" width="5.1640625" bestFit="1" customWidth="1"/>
    <col min="1721" max="1727" width="6.1640625" bestFit="1" customWidth="1"/>
    <col min="1728" max="1728" width="5.1640625" bestFit="1" customWidth="1"/>
    <col min="1729" max="1730" width="6.1640625" bestFit="1" customWidth="1"/>
    <col min="1731" max="1731" width="3.1640625" bestFit="1" customWidth="1"/>
    <col min="1732" max="1732" width="5.1640625" bestFit="1" customWidth="1"/>
    <col min="1733" max="1733" width="6.1640625" bestFit="1" customWidth="1"/>
    <col min="1734" max="1734" width="5.1640625" bestFit="1" customWidth="1"/>
    <col min="1735" max="1736" width="6.1640625" bestFit="1" customWidth="1"/>
    <col min="1737" max="1737" width="5.1640625" bestFit="1" customWidth="1"/>
    <col min="1738" max="1743" width="6.1640625" bestFit="1" customWidth="1"/>
    <col min="1744" max="1744" width="3.1640625" bestFit="1" customWidth="1"/>
    <col min="1745" max="1746" width="6.1640625" bestFit="1" customWidth="1"/>
    <col min="1747" max="1747" width="5.1640625" bestFit="1" customWidth="1"/>
    <col min="1748" max="1756" width="6.1640625" bestFit="1" customWidth="1"/>
    <col min="1757" max="1757" width="5.1640625" bestFit="1" customWidth="1"/>
    <col min="1758" max="1762" width="6.1640625" bestFit="1" customWidth="1"/>
    <col min="1763" max="1763" width="5.1640625" bestFit="1" customWidth="1"/>
    <col min="1764" max="1767" width="6.1640625" bestFit="1" customWidth="1"/>
    <col min="1768" max="1768" width="5.1640625" bestFit="1" customWidth="1"/>
    <col min="1769" max="1769" width="6.1640625" bestFit="1" customWidth="1"/>
    <col min="1770" max="1770" width="5.1640625" bestFit="1" customWidth="1"/>
    <col min="1771" max="1781" width="6.1640625" bestFit="1" customWidth="1"/>
    <col min="1782" max="1782" width="5.1640625" bestFit="1" customWidth="1"/>
    <col min="1783" max="1787" width="6.1640625" bestFit="1" customWidth="1"/>
    <col min="1788" max="1788" width="5.1640625" bestFit="1" customWidth="1"/>
    <col min="1789" max="1796" width="6.1640625" bestFit="1" customWidth="1"/>
    <col min="1797" max="1797" width="5.1640625" bestFit="1" customWidth="1"/>
    <col min="1798" max="1801" width="6.1640625" bestFit="1" customWidth="1"/>
    <col min="1802" max="1802" width="3.1640625" bestFit="1" customWidth="1"/>
    <col min="1803" max="1804" width="6.1640625" bestFit="1" customWidth="1"/>
    <col min="1805" max="1805" width="5.1640625" bestFit="1" customWidth="1"/>
    <col min="1806" max="1807" width="6.1640625" bestFit="1" customWidth="1"/>
    <col min="1808" max="1808" width="5.1640625" bestFit="1" customWidth="1"/>
    <col min="1809" max="1810" width="6.1640625" bestFit="1" customWidth="1"/>
    <col min="1811" max="1811" width="5.1640625" bestFit="1" customWidth="1"/>
    <col min="1812" max="1814" width="6.1640625" bestFit="1" customWidth="1"/>
    <col min="1815" max="1815" width="5.1640625" bestFit="1" customWidth="1"/>
    <col min="1816" max="1820" width="6.1640625" bestFit="1" customWidth="1"/>
    <col min="1821" max="1821" width="3.1640625" bestFit="1" customWidth="1"/>
    <col min="1822" max="1825" width="6.1640625" bestFit="1" customWidth="1"/>
    <col min="1826" max="1826" width="5.1640625" bestFit="1" customWidth="1"/>
    <col min="1827" max="1831" width="6.1640625" bestFit="1" customWidth="1"/>
    <col min="1832" max="1832" width="4.1640625" bestFit="1" customWidth="1"/>
    <col min="1833" max="1837" width="7.1640625" bestFit="1" customWidth="1"/>
    <col min="1838" max="1838" width="6.1640625" bestFit="1" customWidth="1"/>
    <col min="1839" max="1842" width="7.1640625" bestFit="1" customWidth="1"/>
    <col min="1843" max="1843" width="6.1640625" bestFit="1" customWidth="1"/>
    <col min="1844" max="1845" width="7.1640625" bestFit="1" customWidth="1"/>
    <col min="1846" max="1846" width="6.1640625" bestFit="1" customWidth="1"/>
    <col min="1847" max="1853" width="7.1640625" bestFit="1" customWidth="1"/>
    <col min="1854" max="1854" width="4.1640625" bestFit="1" customWidth="1"/>
    <col min="1855" max="1860" width="7.1640625" bestFit="1" customWidth="1"/>
    <col min="1861" max="1861" width="6.1640625" bestFit="1" customWidth="1"/>
    <col min="1862" max="1864" width="7.1640625" bestFit="1" customWidth="1"/>
    <col min="1865" max="1865" width="4.1640625" bestFit="1" customWidth="1"/>
    <col min="1866" max="1872" width="7.1640625" bestFit="1" customWidth="1"/>
    <col min="1873" max="1873" width="6.1640625" bestFit="1" customWidth="1"/>
    <col min="1874" max="1874" width="7.1640625" bestFit="1" customWidth="1"/>
    <col min="1875" max="1875" width="6.1640625" bestFit="1" customWidth="1"/>
    <col min="1876" max="1877" width="7.1640625" bestFit="1" customWidth="1"/>
    <col min="1878" max="1878" width="4.1640625" bestFit="1" customWidth="1"/>
    <col min="1879" max="1880" width="7.1640625" bestFit="1" customWidth="1"/>
    <col min="1881" max="1881" width="6.1640625" bestFit="1" customWidth="1"/>
    <col min="1882" max="1888" width="7.1640625" bestFit="1" customWidth="1"/>
    <col min="1889" max="1889" width="4.1640625" bestFit="1" customWidth="1"/>
    <col min="1890" max="1919" width="7.1640625" bestFit="1" customWidth="1"/>
    <col min="1920" max="1920" width="6.1640625" bestFit="1" customWidth="1"/>
    <col min="1921" max="1958" width="7.1640625" bestFit="1" customWidth="1"/>
    <col min="1959" max="1959" width="6.1640625" bestFit="1" customWidth="1"/>
    <col min="1960" max="1960" width="7.1640625" bestFit="1" customWidth="1"/>
    <col min="1961" max="1961" width="6.1640625" bestFit="1" customWidth="1"/>
    <col min="1962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9" width="7.1640625" bestFit="1" customWidth="1"/>
    <col min="1980" max="1980" width="4.1640625" bestFit="1" customWidth="1"/>
    <col min="1981" max="2022" width="7.1640625" bestFit="1" customWidth="1"/>
    <col min="2023" max="2023" width="4.1640625" bestFit="1" customWidth="1"/>
    <col min="2024" max="2036" width="7.1640625" bestFit="1" customWidth="1"/>
    <col min="2037" max="2037" width="6.1640625" bestFit="1" customWidth="1"/>
    <col min="2038" max="2041" width="7.1640625" bestFit="1" customWidth="1"/>
    <col min="2042" max="2042" width="4.1640625" bestFit="1" customWidth="1"/>
    <col min="2043" max="2043" width="6.1640625" bestFit="1" customWidth="1"/>
    <col min="2044" max="2058" width="7.1640625" bestFit="1" customWidth="1"/>
    <col min="2059" max="2059" width="4.1640625" bestFit="1" customWidth="1"/>
    <col min="2060" max="2076" width="7.1640625" bestFit="1" customWidth="1"/>
    <col min="2077" max="2077" width="4.1640625" bestFit="1" customWidth="1"/>
    <col min="2078" max="2092" width="7.1640625" bestFit="1" customWidth="1"/>
    <col min="2093" max="2093" width="4.1640625" bestFit="1" customWidth="1"/>
    <col min="2094" max="2108" width="7.1640625" bestFit="1" customWidth="1"/>
    <col min="2109" max="2109" width="6.1640625" bestFit="1" customWidth="1"/>
    <col min="2110" max="2124" width="7.1640625" bestFit="1" customWidth="1"/>
    <col min="2125" max="2125" width="6.1640625" bestFit="1" customWidth="1"/>
    <col min="2126" max="2132" width="7.1640625" bestFit="1" customWidth="1"/>
    <col min="2133" max="2133" width="4.1640625" bestFit="1" customWidth="1"/>
    <col min="2134" max="2135" width="7.1640625" bestFit="1" customWidth="1"/>
    <col min="2136" max="2136" width="6.1640625" bestFit="1" customWidth="1"/>
    <col min="2137" max="2139" width="7.1640625" bestFit="1" customWidth="1"/>
    <col min="2140" max="2140" width="6.1640625" bestFit="1" customWidth="1"/>
    <col min="2141" max="2155" width="7.1640625" bestFit="1" customWidth="1"/>
    <col min="2156" max="2156" width="6.1640625" bestFit="1" customWidth="1"/>
    <col min="2157" max="2164" width="7.1640625" bestFit="1" customWidth="1"/>
    <col min="2165" max="2165" width="6.1640625" bestFit="1" customWidth="1"/>
    <col min="2166" max="2176" width="7.1640625" bestFit="1" customWidth="1"/>
    <col min="2177" max="2177" width="6.1640625" bestFit="1" customWidth="1"/>
    <col min="2178" max="2184" width="7.1640625" bestFit="1" customWidth="1"/>
    <col min="2185" max="2185" width="6.1640625" bestFit="1" customWidth="1"/>
    <col min="2186" max="2189" width="7.1640625" bestFit="1" customWidth="1"/>
    <col min="2190" max="2190" width="4.1640625" bestFit="1" customWidth="1"/>
    <col min="2191" max="2191" width="6.1640625" bestFit="1" customWidth="1"/>
    <col min="2192" max="2202" width="7.1640625" bestFit="1" customWidth="1"/>
    <col min="2203" max="2203" width="6.1640625" bestFit="1" customWidth="1"/>
    <col min="2204" max="2211" width="7.1640625" bestFit="1" customWidth="1"/>
    <col min="2212" max="2212" width="6.1640625" bestFit="1" customWidth="1"/>
    <col min="2213" max="2223" width="7.1640625" bestFit="1" customWidth="1"/>
    <col min="2224" max="2224" width="4.1640625" bestFit="1" customWidth="1"/>
    <col min="2225" max="2235" width="7.1640625" bestFit="1" customWidth="1"/>
    <col min="2236" max="2236" width="4.1640625" bestFit="1" customWidth="1"/>
    <col min="2237" max="2253" width="7.1640625" bestFit="1" customWidth="1"/>
    <col min="2254" max="2254" width="6.1640625" bestFit="1" customWidth="1"/>
    <col min="2255" max="2258" width="7.1640625" bestFit="1" customWidth="1"/>
    <col min="2259" max="2260" width="6.1640625" bestFit="1" customWidth="1"/>
    <col min="2261" max="2280" width="7.1640625" bestFit="1" customWidth="1"/>
    <col min="2281" max="2281" width="4.1640625" bestFit="1" customWidth="1"/>
    <col min="2282" max="2284" width="7.1640625" bestFit="1" customWidth="1"/>
    <col min="2285" max="2285" width="4.1640625" bestFit="1" customWidth="1"/>
    <col min="2286" max="2290" width="7.1640625" bestFit="1" customWidth="1"/>
    <col min="2291" max="2291" width="6.1640625" bestFit="1" customWidth="1"/>
    <col min="2292" max="2292" width="7.1640625" bestFit="1" customWidth="1"/>
    <col min="2293" max="2293" width="5.1640625" bestFit="1" customWidth="1"/>
    <col min="2294" max="2294" width="8.1640625" bestFit="1" customWidth="1"/>
    <col min="2295" max="2295" width="5.1640625" bestFit="1" customWidth="1"/>
    <col min="2296" max="2296" width="13" bestFit="1" customWidth="1"/>
    <col min="2297" max="2297" width="10" bestFit="1" customWidth="1"/>
  </cols>
  <sheetData>
    <row r="2" spans="1:6" x14ac:dyDescent="0.2">
      <c r="A2" s="12" t="s">
        <v>8222</v>
      </c>
      <c r="B2" t="s">
        <v>8223</v>
      </c>
    </row>
    <row r="4" spans="1:6" x14ac:dyDescent="0.2">
      <c r="A4" s="12" t="s">
        <v>8360</v>
      </c>
      <c r="B4" s="12" t="s">
        <v>8364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">
      <c r="A7" s="13" t="s">
        <v>8362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71D31-DDD6-8141-9A76-0F067C26284B}">
  <dimension ref="A1:E7"/>
  <sheetViews>
    <sheetView topLeftCell="A5"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8" max="48" width="10.83203125" bestFit="1" customWidth="1"/>
    <col min="49" max="49" width="13.33203125" bestFit="1" customWidth="1"/>
    <col min="50" max="50" width="8.33203125" bestFit="1" customWidth="1"/>
    <col min="51" max="51" width="10.8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8" bestFit="1" customWidth="1"/>
    <col min="104" max="104" width="10.5" bestFit="1" customWidth="1"/>
    <col min="105" max="105" width="10" bestFit="1" customWidth="1"/>
  </cols>
  <sheetData>
    <row r="1" spans="1:5" x14ac:dyDescent="0.2">
      <c r="A1" s="12" t="s">
        <v>8358</v>
      </c>
      <c r="B1" t="s">
        <v>8363</v>
      </c>
    </row>
    <row r="2" spans="1:5" x14ac:dyDescent="0.2">
      <c r="A2" s="12" t="s">
        <v>8222</v>
      </c>
      <c r="B2" t="s">
        <v>8223</v>
      </c>
    </row>
    <row r="4" spans="1:5" x14ac:dyDescent="0.2">
      <c r="A4" s="12" t="s">
        <v>8360</v>
      </c>
      <c r="B4" s="12" t="s">
        <v>8364</v>
      </c>
    </row>
    <row r="5" spans="1:5" x14ac:dyDescent="0.2">
      <c r="A5" s="12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3" t="s">
        <v>8362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CB0A2-120D-C843-B5D2-DB9589A60F14}">
  <dimension ref="A1:F30"/>
  <sheetViews>
    <sheetView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5.6640625" bestFit="1" customWidth="1"/>
    <col min="9" max="9" width="12.1640625" bestFit="1" customWidth="1"/>
    <col min="10" max="10" width="20" bestFit="1" customWidth="1"/>
    <col min="11" max="11" width="16.5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8383</v>
      </c>
      <c r="B2" t="s">
        <v>8363</v>
      </c>
    </row>
    <row r="4" spans="1:6" x14ac:dyDescent="0.2">
      <c r="A4" s="12" t="s">
        <v>8360</v>
      </c>
      <c r="B4" s="12" t="s">
        <v>8364</v>
      </c>
    </row>
    <row r="5" spans="1:6" x14ac:dyDescent="0.2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8368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ht="13" customHeight="1" x14ac:dyDescent="0.2">
      <c r="A7" s="14" t="s">
        <v>8367</v>
      </c>
      <c r="B7" s="9">
        <v>7</v>
      </c>
      <c r="C7" s="9">
        <v>33</v>
      </c>
      <c r="D7" s="9">
        <v>2</v>
      </c>
      <c r="E7" s="9">
        <v>56</v>
      </c>
      <c r="F7" s="9">
        <v>98</v>
      </c>
    </row>
    <row r="8" spans="1:6" x14ac:dyDescent="0.2">
      <c r="A8" s="18" t="s">
        <v>8378</v>
      </c>
      <c r="B8" s="9">
        <v>3</v>
      </c>
      <c r="C8" s="9">
        <v>39</v>
      </c>
      <c r="D8" s="9">
        <v>8</v>
      </c>
      <c r="E8" s="9">
        <v>71</v>
      </c>
      <c r="F8" s="9">
        <v>121</v>
      </c>
    </row>
    <row r="9" spans="1:6" x14ac:dyDescent="0.2">
      <c r="A9" s="14" t="s">
        <v>8367</v>
      </c>
      <c r="B9" s="9">
        <v>3</v>
      </c>
      <c r="C9" s="9">
        <v>39</v>
      </c>
      <c r="D9" s="9">
        <v>8</v>
      </c>
      <c r="E9" s="9">
        <v>71</v>
      </c>
      <c r="F9" s="9">
        <v>121</v>
      </c>
    </row>
    <row r="10" spans="1:6" x14ac:dyDescent="0.2">
      <c r="A10" s="18" t="s">
        <v>8379</v>
      </c>
      <c r="B10" s="9">
        <v>3</v>
      </c>
      <c r="C10" s="9">
        <v>33</v>
      </c>
      <c r="D10" s="9">
        <v>14</v>
      </c>
      <c r="E10" s="9">
        <v>56</v>
      </c>
      <c r="F10" s="9">
        <v>106</v>
      </c>
    </row>
    <row r="11" spans="1:6" x14ac:dyDescent="0.2">
      <c r="A11" s="14" t="s">
        <v>8367</v>
      </c>
      <c r="B11" s="9">
        <v>3</v>
      </c>
      <c r="C11" s="9">
        <v>33</v>
      </c>
      <c r="D11" s="9">
        <v>14</v>
      </c>
      <c r="E11" s="9">
        <v>56</v>
      </c>
      <c r="F11" s="9">
        <v>106</v>
      </c>
    </row>
    <row r="12" spans="1:6" x14ac:dyDescent="0.2">
      <c r="A12" s="18" t="s">
        <v>8380</v>
      </c>
      <c r="B12" s="9">
        <v>2</v>
      </c>
      <c r="C12" s="9">
        <v>40</v>
      </c>
      <c r="D12" s="9"/>
      <c r="E12" s="9">
        <v>71</v>
      </c>
      <c r="F12" s="9">
        <v>113</v>
      </c>
    </row>
    <row r="13" spans="1:6" x14ac:dyDescent="0.2">
      <c r="A13" s="14" t="s">
        <v>8369</v>
      </c>
      <c r="B13" s="9">
        <v>2</v>
      </c>
      <c r="C13" s="9">
        <v>40</v>
      </c>
      <c r="D13" s="9"/>
      <c r="E13" s="9">
        <v>71</v>
      </c>
      <c r="F13" s="9">
        <v>113</v>
      </c>
    </row>
    <row r="14" spans="1:6" x14ac:dyDescent="0.2">
      <c r="A14" s="18" t="s">
        <v>8370</v>
      </c>
      <c r="B14" s="9">
        <v>3</v>
      </c>
      <c r="C14" s="9">
        <v>52</v>
      </c>
      <c r="D14" s="9"/>
      <c r="E14" s="9">
        <v>111</v>
      </c>
      <c r="F14" s="9">
        <v>166</v>
      </c>
    </row>
    <row r="15" spans="1:6" x14ac:dyDescent="0.2">
      <c r="A15" s="14" t="s">
        <v>8369</v>
      </c>
      <c r="B15" s="9">
        <v>3</v>
      </c>
      <c r="C15" s="9">
        <v>52</v>
      </c>
      <c r="D15" s="9"/>
      <c r="E15" s="9">
        <v>111</v>
      </c>
      <c r="F15" s="9">
        <v>166</v>
      </c>
    </row>
    <row r="16" spans="1:6" x14ac:dyDescent="0.2">
      <c r="A16" s="18" t="s">
        <v>8381</v>
      </c>
      <c r="B16" s="9">
        <v>4</v>
      </c>
      <c r="C16" s="9">
        <v>49</v>
      </c>
      <c r="D16" s="9"/>
      <c r="E16" s="9">
        <v>100</v>
      </c>
      <c r="F16" s="9">
        <v>153</v>
      </c>
    </row>
    <row r="17" spans="1:6" x14ac:dyDescent="0.2">
      <c r="A17" s="14" t="s">
        <v>8369</v>
      </c>
      <c r="B17" s="9">
        <v>4</v>
      </c>
      <c r="C17" s="9">
        <v>49</v>
      </c>
      <c r="D17" s="9"/>
      <c r="E17" s="9">
        <v>100</v>
      </c>
      <c r="F17" s="9">
        <v>153</v>
      </c>
    </row>
    <row r="18" spans="1:6" x14ac:dyDescent="0.2">
      <c r="A18" s="18" t="s">
        <v>8372</v>
      </c>
      <c r="B18" s="9">
        <v>1</v>
      </c>
      <c r="C18" s="9">
        <v>50</v>
      </c>
      <c r="D18" s="9"/>
      <c r="E18" s="9">
        <v>87</v>
      </c>
      <c r="F18" s="9">
        <v>138</v>
      </c>
    </row>
    <row r="19" spans="1:6" x14ac:dyDescent="0.2">
      <c r="A19" s="14" t="s">
        <v>8371</v>
      </c>
      <c r="B19" s="9">
        <v>1</v>
      </c>
      <c r="C19" s="9">
        <v>50</v>
      </c>
      <c r="D19" s="9"/>
      <c r="E19" s="9">
        <v>87</v>
      </c>
      <c r="F19" s="9">
        <v>138</v>
      </c>
    </row>
    <row r="20" spans="1:6" x14ac:dyDescent="0.2">
      <c r="A20" s="18" t="s">
        <v>8373</v>
      </c>
      <c r="B20" s="9">
        <v>4</v>
      </c>
      <c r="C20" s="9">
        <v>47</v>
      </c>
      <c r="D20" s="9"/>
      <c r="E20" s="9">
        <v>72</v>
      </c>
      <c r="F20" s="9">
        <v>123</v>
      </c>
    </row>
    <row r="21" spans="1:6" x14ac:dyDescent="0.2">
      <c r="A21" s="14" t="s">
        <v>8371</v>
      </c>
      <c r="B21" s="9">
        <v>4</v>
      </c>
      <c r="C21" s="9">
        <v>47</v>
      </c>
      <c r="D21" s="9"/>
      <c r="E21" s="9">
        <v>72</v>
      </c>
      <c r="F21" s="9">
        <v>123</v>
      </c>
    </row>
    <row r="22" spans="1:6" x14ac:dyDescent="0.2">
      <c r="A22" s="18" t="s">
        <v>8374</v>
      </c>
      <c r="B22" s="9">
        <v>4</v>
      </c>
      <c r="C22" s="9">
        <v>34</v>
      </c>
      <c r="D22" s="9"/>
      <c r="E22" s="9">
        <v>59</v>
      </c>
      <c r="F22" s="9">
        <v>97</v>
      </c>
    </row>
    <row r="23" spans="1:6" x14ac:dyDescent="0.2">
      <c r="A23" s="14" t="s">
        <v>8371</v>
      </c>
      <c r="B23" s="9">
        <v>4</v>
      </c>
      <c r="C23" s="9">
        <v>34</v>
      </c>
      <c r="D23" s="9"/>
      <c r="E23" s="9">
        <v>59</v>
      </c>
      <c r="F23" s="9">
        <v>97</v>
      </c>
    </row>
    <row r="24" spans="1:6" x14ac:dyDescent="0.2">
      <c r="A24" s="18" t="s">
        <v>8376</v>
      </c>
      <c r="B24" s="9"/>
      <c r="C24" s="9">
        <v>50</v>
      </c>
      <c r="D24" s="9"/>
      <c r="E24" s="9">
        <v>65</v>
      </c>
      <c r="F24" s="9">
        <v>115</v>
      </c>
    </row>
    <row r="25" spans="1:6" x14ac:dyDescent="0.2">
      <c r="A25" s="14" t="s">
        <v>8375</v>
      </c>
      <c r="B25" s="9"/>
      <c r="C25" s="9">
        <v>50</v>
      </c>
      <c r="D25" s="9"/>
      <c r="E25" s="9">
        <v>65</v>
      </c>
      <c r="F25" s="9">
        <v>115</v>
      </c>
    </row>
    <row r="26" spans="1:6" x14ac:dyDescent="0.2">
      <c r="A26" s="18" t="s">
        <v>8377</v>
      </c>
      <c r="B26" s="9">
        <v>3</v>
      </c>
      <c r="C26" s="9">
        <v>31</v>
      </c>
      <c r="D26" s="9"/>
      <c r="E26" s="9">
        <v>54</v>
      </c>
      <c r="F26" s="9">
        <v>88</v>
      </c>
    </row>
    <row r="27" spans="1:6" x14ac:dyDescent="0.2">
      <c r="A27" s="14" t="s">
        <v>8375</v>
      </c>
      <c r="B27" s="9">
        <v>3</v>
      </c>
      <c r="C27" s="9">
        <v>31</v>
      </c>
      <c r="D27" s="9"/>
      <c r="E27" s="9">
        <v>54</v>
      </c>
      <c r="F27" s="9">
        <v>88</v>
      </c>
    </row>
    <row r="28" spans="1:6" x14ac:dyDescent="0.2">
      <c r="A28" s="18" t="s">
        <v>8382</v>
      </c>
      <c r="B28" s="9">
        <v>3</v>
      </c>
      <c r="C28" s="9">
        <v>35</v>
      </c>
      <c r="D28" s="9"/>
      <c r="E28" s="9">
        <v>37</v>
      </c>
      <c r="F28" s="9">
        <v>75</v>
      </c>
    </row>
    <row r="29" spans="1:6" x14ac:dyDescent="0.2">
      <c r="A29" s="14" t="s">
        <v>8375</v>
      </c>
      <c r="B29" s="9">
        <v>3</v>
      </c>
      <c r="C29" s="9">
        <v>35</v>
      </c>
      <c r="D29" s="9"/>
      <c r="E29" s="9">
        <v>37</v>
      </c>
      <c r="F29" s="9">
        <v>75</v>
      </c>
    </row>
    <row r="30" spans="1:6" x14ac:dyDescent="0.2">
      <c r="A30" s="18" t="s">
        <v>8362</v>
      </c>
      <c r="B30" s="9">
        <v>37</v>
      </c>
      <c r="C30" s="9">
        <v>493</v>
      </c>
      <c r="D30" s="9">
        <v>24</v>
      </c>
      <c r="E30" s="9">
        <v>839</v>
      </c>
      <c r="F30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4" customWidth="1"/>
    <col min="17" max="17" width="26" customWidth="1"/>
    <col min="18" max="18" width="9.83203125" customWidth="1"/>
    <col min="19" max="19" width="19" style="17" bestFit="1" customWidth="1"/>
    <col min="20" max="20" width="19.5" style="17" customWidth="1"/>
  </cols>
  <sheetData>
    <row r="1" spans="1:20" ht="32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0" t="s">
        <v>8358</v>
      </c>
      <c r="R1" s="2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8" si="256">ROUND(E4099/D4099*100,0)</f>
        <v>0</v>
      </c>
      <c r="P4099">
        <f t="shared" ref="P4099:P4118" si="257">IFERROR(ROUND(E4099/L4099,2),0)</f>
        <v>0</v>
      </c>
      <c r="Q4099" s="11" t="s">
        <v>8315</v>
      </c>
      <c r="R4099" t="s">
        <v>8316</v>
      </c>
      <c r="S4099" s="17">
        <f t="shared" ref="S4099:S4118" si="258">(((J4099/60)/60)/24)+DATE(1970,1,1)</f>
        <v>42344.824502314819</v>
      </c>
      <c r="T4099" s="17">
        <f t="shared" ref="T4099:T4118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  <row r="4116" spans="1:20" hidden="1" x14ac:dyDescent="0.2">
      <c r="O4116" t="e">
        <f t="shared" si="256"/>
        <v>#DIV/0!</v>
      </c>
      <c r="P4116">
        <f t="shared" si="257"/>
        <v>0</v>
      </c>
      <c r="S4116" s="17">
        <f t="shared" si="258"/>
        <v>25569</v>
      </c>
      <c r="T4116" s="17">
        <f t="shared" si="259"/>
        <v>25569</v>
      </c>
    </row>
    <row r="4117" spans="1:20" hidden="1" x14ac:dyDescent="0.2">
      <c r="O4117" t="e">
        <f t="shared" si="256"/>
        <v>#DIV/0!</v>
      </c>
      <c r="P4117">
        <f t="shared" si="257"/>
        <v>0</v>
      </c>
      <c r="S4117" s="17">
        <f t="shared" si="258"/>
        <v>25569</v>
      </c>
      <c r="T4117" s="17">
        <f t="shared" si="259"/>
        <v>25569</v>
      </c>
    </row>
    <row r="4118" spans="1:20" hidden="1" x14ac:dyDescent="0.2">
      <c r="O4118" t="e">
        <f t="shared" si="256"/>
        <v>#DIV/0!</v>
      </c>
      <c r="P4118">
        <f t="shared" si="257"/>
        <v>0</v>
      </c>
      <c r="S4118" s="17">
        <f t="shared" si="258"/>
        <v>25569</v>
      </c>
      <c r="T4118" s="17">
        <f t="shared" si="259"/>
        <v>25569</v>
      </c>
    </row>
  </sheetData>
  <autoFilter ref="A1:T4118" xr:uid="{22D33F45-B71B-4349-BF50-77545DC86079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3" operator="containsText" text="canceled">
      <formula>NOT(ISERROR(SEARCH("canceled",F1)))</formula>
    </cfRule>
    <cfRule type="containsText" dxfId="14" priority="5" operator="containsText" text="cancelled">
      <formula>NOT(ISERROR(SEARCH("cancelled",F1)))</formula>
    </cfRule>
    <cfRule type="containsText" dxfId="13" priority="6" operator="containsText" text="failed">
      <formula>NOT(ISERROR(SEARCH("failed",F1)))</formula>
    </cfRule>
    <cfRule type="containsText" dxfId="12" priority="7" operator="containsText" text="successful">
      <formula>NOT(ISERROR(SEARCH("successful",F1)))</formula>
    </cfRule>
    <cfRule type="containsText" dxfId="11" priority="8" operator="containsText" text="live">
      <formula>NOT(ISERROR(SEARCH("live",F1)))</formula>
    </cfRule>
  </conditionalFormatting>
  <conditionalFormatting sqref="F127">
    <cfRule type="containsText" dxfId="10" priority="4" operator="containsText" text="canceled">
      <formula>NOT(ISERROR(SEARCH("canceled",F127)))</formula>
    </cfRule>
  </conditionalFormatting>
  <conditionalFormatting sqref="O1:O1048576">
    <cfRule type="colorScale" priority="2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E6D76-6C4A-C748-B2E0-5113BD89012B}">
  <dimension ref="A1:C14"/>
  <sheetViews>
    <sheetView topLeftCell="A3" workbookViewId="0">
      <selection activeCell="I6" sqref="I6"/>
    </sheetView>
  </sheetViews>
  <sheetFormatPr baseColWidth="10" defaultRowHeight="15" x14ac:dyDescent="0.2"/>
  <cols>
    <col min="1" max="1" width="19.1640625" style="15" customWidth="1"/>
    <col min="2" max="3" width="11.1640625" style="20" bestFit="1" customWidth="1"/>
  </cols>
  <sheetData>
    <row r="1" spans="1:3" x14ac:dyDescent="0.2">
      <c r="B1" s="22" t="s">
        <v>8393</v>
      </c>
      <c r="C1" s="22" t="s">
        <v>8394</v>
      </c>
    </row>
    <row r="2" spans="1:3" ht="16" x14ac:dyDescent="0.2">
      <c r="A2" s="15" t="s">
        <v>8389</v>
      </c>
      <c r="B2" s="20">
        <f>AVERAGE('Successful US Kickstarters'!D:D)</f>
        <v>5048.8786407766993</v>
      </c>
      <c r="C2" s="21">
        <f>AVERAGE('Failed US Kickstarters'!D:D)</f>
        <v>10554.212</v>
      </c>
    </row>
    <row r="3" spans="1:3" ht="16" x14ac:dyDescent="0.2">
      <c r="A3" s="15" t="s">
        <v>8390</v>
      </c>
      <c r="B3" s="20">
        <f>MEDIAN('Successful US Kickstarters'!D:D)</f>
        <v>3000</v>
      </c>
      <c r="C3" s="20">
        <f>MEDIAN('Failed US Kickstarters'!D:D)</f>
        <v>5000</v>
      </c>
    </row>
    <row r="4" spans="1:3" ht="33" customHeight="1" x14ac:dyDescent="0.2">
      <c r="A4" s="15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ht="21" customHeight="1" x14ac:dyDescent="0.2">
      <c r="A5" s="15" t="s">
        <v>8396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ht="26" customHeight="1" x14ac:dyDescent="0.2">
      <c r="A6" s="15" t="s">
        <v>8397</v>
      </c>
      <c r="B6" s="20">
        <f>_xlfn.QUARTILE.EXC('Successful US Kickstarters'!D:D,1)</f>
        <v>1500</v>
      </c>
      <c r="C6" s="20">
        <f>_xlfn.QUARTILE.EXC('Failed US Kickstarters'!D:D, 1)</f>
        <v>2000</v>
      </c>
    </row>
    <row r="7" spans="1:3" ht="16" x14ac:dyDescent="0.2">
      <c r="A7" s="15" t="s">
        <v>8398</v>
      </c>
      <c r="B7" s="20">
        <f>B5-B6</f>
        <v>3500</v>
      </c>
      <c r="C7" s="20">
        <f>C5-C6</f>
        <v>8000</v>
      </c>
    </row>
    <row r="8" spans="1:3" ht="32" customHeight="1" x14ac:dyDescent="0.2"/>
    <row r="9" spans="1:3" ht="16" x14ac:dyDescent="0.2">
      <c r="A9" s="15" t="s">
        <v>8391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ht="16" x14ac:dyDescent="0.2">
      <c r="A10" s="15" t="s">
        <v>8392</v>
      </c>
      <c r="B10" s="20">
        <f>MEDIAN('Successful US Kickstarters'!E:E)</f>
        <v>3167.5</v>
      </c>
      <c r="C10" s="20">
        <f>MEDIAN('Failed US Kickstarters'!E:E)</f>
        <v>103</v>
      </c>
    </row>
    <row r="11" spans="1:3" ht="38" customHeight="1" x14ac:dyDescent="0.2">
      <c r="A11" s="15" t="s">
        <v>8399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ht="32" x14ac:dyDescent="0.2">
      <c r="A12" s="15" t="s">
        <v>8400</v>
      </c>
      <c r="B12" s="20">
        <f>_xlfn.QUARTILE.EXC('Successful US Kickstarters'!E:E, 3)</f>
        <v>5699</v>
      </c>
      <c r="C12" s="20">
        <f>_xlfn.QUARTILE.EXC('Failed US Kickstarters'!E:E,3)</f>
        <v>501</v>
      </c>
    </row>
    <row r="13" spans="1:3" ht="32" x14ac:dyDescent="0.2">
      <c r="A13" s="15" t="s">
        <v>8401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ht="16" x14ac:dyDescent="0.2">
      <c r="A14" s="15" t="s">
        <v>8402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4CD92-2466-8849-A119-193E78274299}">
  <dimension ref="A1:T251"/>
  <sheetViews>
    <sheetView workbookViewId="0">
      <selection sqref="A1:T251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0" t="s">
        <v>8358</v>
      </c>
      <c r="R1" s="2" t="s">
        <v>8359</v>
      </c>
      <c r="S1" s="16" t="s">
        <v>8365</v>
      </c>
      <c r="T1" s="16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9" priority="2" operator="containsText" text="canceled">
      <formula>NOT(ISERROR(SEARCH("canceled",F1)))</formula>
    </cfRule>
    <cfRule type="containsText" dxfId="8" priority="3" operator="containsText" text="cancelled">
      <formula>NOT(ISERROR(SEARCH("cancelled",F1)))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  <cfRule type="containsText" dxfId="5" priority="6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1BD47-D2A2-6043-BA80-2BCD0F1EFB88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48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1" t="s">
        <v>8307</v>
      </c>
      <c r="Q1" s="10" t="s">
        <v>8358</v>
      </c>
      <c r="R1" s="2" t="s">
        <v>8359</v>
      </c>
      <c r="S1" s="16" t="s">
        <v>8365</v>
      </c>
      <c r="T1" s="16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7">
        <v>42646.092812499999</v>
      </c>
      <c r="T2" s="17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7">
        <v>42430.040798611109</v>
      </c>
      <c r="T3" s="17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7">
        <v>42238.13282407407</v>
      </c>
      <c r="T4" s="17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7">
        <v>41850.400937500002</v>
      </c>
      <c r="T5" s="17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7">
        <v>42753.205625000002</v>
      </c>
      <c r="T6" s="17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7">
        <v>42155.920219907406</v>
      </c>
      <c r="T7" s="17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7">
        <v>42157.591064814813</v>
      </c>
      <c r="T8" s="17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7">
        <v>42676.065150462964</v>
      </c>
      <c r="T9" s="17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7">
        <v>42473.007037037038</v>
      </c>
      <c r="T10" s="17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7">
        <v>42712.23474537037</v>
      </c>
      <c r="T13" s="17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7">
        <v>42561.154664351852</v>
      </c>
      <c r="T14" s="17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7">
        <v>42709.134780092587</v>
      </c>
      <c r="T15" s="17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7">
        <v>42292.701053240744</v>
      </c>
      <c r="T18" s="17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7">
        <v>42461.747199074074</v>
      </c>
      <c r="T19" s="17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7">
        <v>42195.749745370369</v>
      </c>
      <c r="T22" s="17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7">
        <v>42018.94159722222</v>
      </c>
      <c r="T24" s="17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7">
        <v>42026.924976851849</v>
      </c>
      <c r="T25" s="17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7">
        <v>41920.787534722222</v>
      </c>
      <c r="T26" s="17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7">
        <v>42558.189432870371</v>
      </c>
      <c r="T27" s="17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7">
        <v>41808.198518518519</v>
      </c>
      <c r="T28" s="17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7">
        <v>42550.701886574068</v>
      </c>
      <c r="T29" s="17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7">
        <v>42056.013124999998</v>
      </c>
      <c r="T30" s="17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7">
        <v>42591.899988425925</v>
      </c>
      <c r="T32" s="17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7">
        <v>42183.231006944443</v>
      </c>
      <c r="T33" s="17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7">
        <v>42158.065694444449</v>
      </c>
      <c r="T35" s="17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7">
        <v>42208.84646990741</v>
      </c>
      <c r="T37" s="17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7">
        <v>41759.13962962963</v>
      </c>
      <c r="T39" s="17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7">
        <v>42693.742604166662</v>
      </c>
      <c r="T40" s="17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7">
        <v>42060.683935185181</v>
      </c>
      <c r="T42" s="17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7">
        <v>42494.683634259258</v>
      </c>
      <c r="T45" s="17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7">
        <v>42171.824884259258</v>
      </c>
      <c r="T47" s="17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7">
        <v>42746.261782407411</v>
      </c>
      <c r="T49" s="17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7">
        <v>42036.24428240741</v>
      </c>
      <c r="T53" s="17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7">
        <v>42157.470185185186</v>
      </c>
      <c r="T54" s="17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7">
        <v>41827.909942129627</v>
      </c>
      <c r="T55" s="17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7">
        <v>42233.738564814819</v>
      </c>
      <c r="T57" s="17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7">
        <v>42585.523842592593</v>
      </c>
      <c r="T59" s="17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7">
        <v>42694.110185185185</v>
      </c>
      <c r="T62" s="17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7">
        <v>41941.683865740742</v>
      </c>
      <c r="T65" s="17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7">
        <v>42026.88118055556</v>
      </c>
      <c r="T66" s="17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7">
        <v>41993.824340277773</v>
      </c>
      <c r="T68" s="17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7">
        <v>41909.969386574077</v>
      </c>
      <c r="T70" s="17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7">
        <v>41891.665324074071</v>
      </c>
      <c r="T71" s="17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7">
        <v>41226.017361111109</v>
      </c>
      <c r="T72" s="17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7">
        <v>41862.83997685185</v>
      </c>
      <c r="T74" s="17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7">
        <v>41026.953055555554</v>
      </c>
      <c r="T77" s="17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7">
        <v>41829.788252314815</v>
      </c>
      <c r="T78" s="17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7">
        <v>41447.839722222219</v>
      </c>
      <c r="T79" s="17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7">
        <v>41841.26489583333</v>
      </c>
      <c r="T81" s="17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7">
        <v>41799.685902777775</v>
      </c>
      <c r="T82" s="17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7">
        <v>41775.753761574073</v>
      </c>
      <c r="T83" s="17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7">
        <v>41766.80572916667</v>
      </c>
      <c r="T84" s="17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7">
        <v>41940.69158564815</v>
      </c>
      <c r="T86" s="17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7">
        <v>41839.175706018519</v>
      </c>
      <c r="T87" s="17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7">
        <v>41591.737974537034</v>
      </c>
      <c r="T89" s="17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7">
        <v>41477.930914351848</v>
      </c>
      <c r="T95" s="17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7">
        <v>40883.949317129627</v>
      </c>
      <c r="T98" s="17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7">
        <v>41491.79478009259</v>
      </c>
      <c r="T99" s="17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7">
        <v>42772.833379629628</v>
      </c>
      <c r="T110" s="17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7">
        <v>42503.559467592597</v>
      </c>
      <c r="T114" s="17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7">
        <v>42262.096782407403</v>
      </c>
      <c r="T126" s="17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7">
        <v>42602.576712962968</v>
      </c>
      <c r="T133" s="17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7">
        <v>42284.516064814816</v>
      </c>
      <c r="T140" s="17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7">
        <v>42136.536134259266</v>
      </c>
      <c r="T142" s="17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7">
        <v>42400.704537037032</v>
      </c>
      <c r="T147" s="17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7">
        <v>42017.88045138889</v>
      </c>
      <c r="T148" s="17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7">
        <v>42239.957962962959</v>
      </c>
      <c r="T157" s="17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7">
        <v>42493.219236111108</v>
      </c>
      <c r="T164" s="17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7">
        <v>42292.087592592594</v>
      </c>
      <c r="T207" s="17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7">
        <v>41953.8675</v>
      </c>
      <c r="T208" s="17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7">
        <v>41894.91375</v>
      </c>
      <c r="T227" s="17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7">
        <v>41776.063136574077</v>
      </c>
      <c r="T236" s="17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7">
        <v>42572.61681712963</v>
      </c>
      <c r="T238" s="17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7">
        <v>42626.7503125</v>
      </c>
      <c r="T251" s="17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7">
        <v>42643.632858796293</v>
      </c>
      <c r="T255" s="17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7">
        <v>42179.898472222223</v>
      </c>
      <c r="T256" s="17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7">
        <v>42605.765381944439</v>
      </c>
      <c r="T260" s="17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7">
        <v>41921.279976851853</v>
      </c>
      <c r="T265" s="17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7">
        <v>42128.736608796295</v>
      </c>
      <c r="T266" s="17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7">
        <v>42053.916921296302</v>
      </c>
      <c r="T267" s="17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7">
        <v>42171.317442129628</v>
      </c>
      <c r="T268" s="17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7">
        <v>42689.214988425927</v>
      </c>
      <c r="T278" s="17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7">
        <v>41856.010069444441</v>
      </c>
      <c r="T293" s="17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7">
        <v>42196.028703703705</v>
      </c>
      <c r="T313" s="17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7">
        <v>42220.79487268519</v>
      </c>
      <c r="T338" s="17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7">
        <v>42619.935694444444</v>
      </c>
      <c r="T347" s="17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7">
        <v>41753.593275462961</v>
      </c>
      <c r="T370" s="17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7">
        <v>41891.96503472222</v>
      </c>
      <c r="T376" s="17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7">
        <v>41792.542986111112</v>
      </c>
      <c r="T383" s="17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7">
        <v>42462.140868055561</v>
      </c>
      <c r="T395" s="17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ontainsText" dxfId="4" priority="2" operator="containsText" text="canceled">
      <formula>NOT(ISERROR(SEARCH("canceled",F1)))</formula>
    </cfRule>
    <cfRule type="containsText" dxfId="3" priority="3" operator="containsText" text="cancelled">
      <formula>NOT(ISERROR(SEARCH("cancelled",F1)))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AFC8B-0BEB-F341-84DF-A62F27946C0C}">
  <dimension ref="A1:F6"/>
  <sheetViews>
    <sheetView workbookViewId="0">
      <selection activeCell="G3" sqref="G3"/>
    </sheetView>
  </sheetViews>
  <sheetFormatPr baseColWidth="10" defaultRowHeight="15" x14ac:dyDescent="0.2"/>
  <cols>
    <col min="1" max="2" width="10.83203125" style="3"/>
    <col min="6" max="6" width="13.83203125" customWidth="1"/>
  </cols>
  <sheetData>
    <row r="1" spans="1:6" ht="32" x14ac:dyDescent="0.2">
      <c r="A1" s="15" t="s">
        <v>8384</v>
      </c>
      <c r="B1" s="15" t="s">
        <v>8385</v>
      </c>
      <c r="C1" s="19" t="s">
        <v>8386</v>
      </c>
      <c r="D1" s="19" t="s">
        <v>8387</v>
      </c>
      <c r="E1" s="15" t="s">
        <v>8307</v>
      </c>
      <c r="F1" s="15" t="s">
        <v>8388</v>
      </c>
    </row>
    <row r="2" spans="1:6" ht="176" x14ac:dyDescent="0.2">
      <c r="A2" s="3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VLOOKUP(A2,Kickstarter!B:F, 4, FALSE)</f>
        <v>2020</v>
      </c>
      <c r="E2">
        <f>VLOOKUP(A2,Kickstarter!B:P, 15, FALSE)</f>
        <v>51.79</v>
      </c>
      <c r="F2">
        <f>VLOOKUP(A2,Kickstarter!B:L, 11, FALSE)</f>
        <v>39</v>
      </c>
    </row>
    <row r="3" spans="1:6" ht="176" x14ac:dyDescent="0.2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VLOOKUP(A3,Kickstarter!B:F, 4, FALSE)</f>
        <v>2020</v>
      </c>
      <c r="E3">
        <f>VLOOKUP(A3,Kickstarter!B:P, 15, FALSE)</f>
        <v>36.07</v>
      </c>
      <c r="F3">
        <f>VLOOKUP(A3,Kickstarter!B:L, 11, FALSE)</f>
        <v>56</v>
      </c>
    </row>
    <row r="4" spans="1:6" ht="176" x14ac:dyDescent="0.2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VLOOKUP(A4,Kickstarter!B:F, 4, FALSE)</f>
        <v>2576</v>
      </c>
      <c r="E4">
        <f>VLOOKUP(A4,Kickstarter!B:P, 15, FALSE)</f>
        <v>33.03</v>
      </c>
      <c r="F4">
        <f>VLOOKUP(A4,Kickstarter!B:L, 11, FALSE)</f>
        <v>78</v>
      </c>
    </row>
    <row r="5" spans="1:6" ht="176" x14ac:dyDescent="0.2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VLOOKUP(A5,Kickstarter!B:F, 4, FALSE)</f>
        <v>1168</v>
      </c>
      <c r="E5">
        <f>VLOOKUP(A5,Kickstarter!B:P, 15, FALSE)</f>
        <v>44.92</v>
      </c>
      <c r="F5">
        <f>VLOOKUP(A5,Kickstarter!B:L, 11, FALSE)</f>
        <v>26</v>
      </c>
    </row>
    <row r="6" spans="1:6" ht="176" x14ac:dyDescent="0.2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VLOOKUP(A6,Kickstarter!B:F, 4, FALSE)</f>
        <v>4137</v>
      </c>
      <c r="E6">
        <f>VLOOKUP(A6,Kickstarter!B:P,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Outcomes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Patrick Slade Mahoney</cp:lastModifiedBy>
  <dcterms:created xsi:type="dcterms:W3CDTF">2017-04-20T15:17:24Z</dcterms:created>
  <dcterms:modified xsi:type="dcterms:W3CDTF">2020-05-11T22:32:10Z</dcterms:modified>
</cp:coreProperties>
</file>