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jsx-doc\大三上\组原课设\HUST-CPU-2022\Teamwork\"/>
    </mc:Choice>
  </mc:AlternateContent>
  <xr:revisionPtr revIDLastSave="0" documentId="13_ncr:1_{5353BF94-FCCE-4484-93A5-1C3E4CD9EE4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AD25" i="2" s="1"/>
  <c r="AD59" i="2" s="1"/>
  <c r="AD58" i="2" s="1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<sst xmlns="http://schemas.openxmlformats.org/spreadsheetml/2006/main" count="147" uniqueCount="124">
  <si>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</si>
  <si>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</si>
  <si>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</si>
  <si>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</si>
  <si>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</si>
  <si>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</si>
  <si>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</si>
  <si>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</si>
  <si>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</si>
  <si>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</si>
  <si>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</si>
  <si>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</si>
  <si>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</si>
  <si>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</si>
  <si>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</si>
  <si>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</si>
  <si>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</si>
  <si>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</si>
  <si>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</si>
  <si>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</si>
  <si>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</si>
  <si>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</si>
  <si>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</si>
  <si>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</si>
  <si>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</si>
  <si>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</si>
  <si>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</si>
  <si>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</si>
  <si>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</si>
  <si>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</si>
  <si>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</si>
  <si>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</si>
  <si>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</si>
  <si>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</si>
  <si>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</si>
  <si>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</si>
  <si>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</si>
  <si>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</si>
  <si>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</si>
  <si>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</si>
  <si>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</si>
  <si>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</si>
  <si>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</si>
  <si>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</si>
  <si>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</si>
  <si>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</si>
  <si>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</si>
  <si>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</si>
  <si>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</si>
  <si>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</si>
  <si>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</si>
  <si>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</si>
  <si>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</si>
  <si>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</si>
  <si>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</si>
  <si>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</si>
  <si>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</si>
  <si>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</si>
  <si>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</si>
  <si>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</si>
  <si>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</si>
  <si>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</si>
  <si>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</si>
  <si>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</si>
  <si>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</si>
  <si>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</si>
  <si>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</si>
  <si>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</si>
  <si>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</si>
  <si>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</si>
  <si>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</si>
  <si>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</si>
  <si>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</si>
  <si>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</si>
  <si>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</si>
  <si>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</si>
  <si>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</si>
  <si>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</si>
  <si>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</si>
  <si>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</si>
  <si>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</si>
  <si>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</si>
  <si>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</si>
  <si>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</si>
  <si>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</si>
  <si>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</si>
  <si>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</si>
  <si>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</si>
  <si>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</si>
  <si>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</si>
  <si>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</si>
  <si>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</si>
  <si>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</si>
  <si>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</si>
  <si>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</si>
  <si>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</si>
  <si>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</si>
  <si>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</si>
  <si>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</si>
  <si>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</si>
  <si>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</si>
  <si>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</si>
  <si>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</si>
  <si>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</si>
  <si>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</si>
  <si>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</si>
  <si>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</si>
  <si>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</si>
  <si>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</si>
  <si>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</si>
  <si>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</si>
  <si>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</si>
  <si>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</si>
  <si>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</si>
  <si>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</si>
  <si>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</si>
  <si>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</si>
  <si>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</si>
  <si>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XOR</t>
    <phoneticPr fontId="26" type="noConversion"/>
  </si>
  <si>
    <t>SLL</t>
    <phoneticPr fontId="26" type="noConversion"/>
  </si>
  <si>
    <t>SB</t>
    <phoneticPr fontId="26" type="noConversion"/>
  </si>
  <si>
    <t>BGE</t>
    <phoneticPr fontId="26" type="noConversion"/>
  </si>
  <si>
    <t>r1_used</t>
    <phoneticPr fontId="26" type="noConversion"/>
  </si>
  <si>
    <t>r2_used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</si>
</sst>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11" fillId="11" borderId="13" xfId="0" applyFont="1" applyFill="1" applyBorder="1" applyAlignment="1">
      <alignment horizontal="center"/>
    </xf>
    <xf numFmtId="0" fontId="13" fillId="11" borderId="13" xfId="0" applyFont="1" applyFill="1" applyBorder="1" applyAlignment="1">
      <alignment horizontal="center"/>
    </xf>
    <xf numFmtId="0" fontId="13" fillId="11" borderId="11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20" fillId="11" borderId="14" xfId="0" applyFont="1" applyFill="1" applyBorder="1" applyAlignment="1">
      <alignment horizontal="center"/>
    </xf>
    <xf numFmtId="0" fontId="20" fillId="11" borderId="13" xfId="0" applyFont="1" applyFill="1" applyBorder="1" applyAlignment="1">
      <alignment horizontal="center"/>
    </xf>
    <xf numFmtId="0" fontId="0" fillId="11" borderId="0" xfId="0" applyFill="1"/>
    <xf numFmtId="0" fontId="11" fillId="11" borderId="10" xfId="0" applyFont="1" applyFill="1" applyBorder="1" applyAlignment="1">
      <alignment horizontal="center"/>
    </xf>
    <xf numFmtId="0" fontId="20" fillId="11" borderId="12" xfId="0" applyFont="1" applyFill="1" applyBorder="1" applyAlignment="1">
      <alignment horizontal="center"/>
    </xf>
    <xf numFmtId="0" fontId="20" fillId="11" borderId="10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topLeftCell="B1" zoomScale="110" zoomScaleNormal="110" workbookViewId="0">
      <selection activeCell="U16" sqref="U16"/>
    </sheetView>
  </sheetViews>
  <sheetFormatPr defaultColWidth="9" defaultRowHeight="16.8" x14ac:dyDescent="0.4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68</v>
      </c>
      <c r="D1" s="42" t="s">
        <v>67</v>
      </c>
      <c r="E1" s="68" t="s">
        <v>66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69</v>
      </c>
      <c r="X1" s="23" t="s">
        <v>9</v>
      </c>
      <c r="Y1" s="23" t="s">
        <v>65</v>
      </c>
      <c r="Z1" s="23" t="s">
        <v>74</v>
      </c>
      <c r="AA1" s="23" t="s">
        <v>10</v>
      </c>
      <c r="AB1" s="23" t="s">
        <v>11</v>
      </c>
      <c r="AC1" s="25" t="s">
        <v>72</v>
      </c>
      <c r="AD1" s="25" t="s">
        <v>73</v>
      </c>
      <c r="AE1" s="25" t="s">
        <v>114</v>
      </c>
      <c r="AF1" s="25" t="s">
        <v>119</v>
      </c>
      <c r="AG1" s="25" t="s">
        <v>118</v>
      </c>
      <c r="AH1" s="25" t="s">
        <v>120</v>
      </c>
      <c r="AI1" s="25" t="s">
        <v>121</v>
      </c>
      <c r="AJ1" s="25" t="s">
        <v>122</v>
      </c>
      <c r="AK1" s="25" t="s">
        <v>123</v>
      </c>
      <c r="AL1" s="25" t="s">
        <v>112</v>
      </c>
      <c r="AM1" s="25" t="s">
        <v>113</v>
      </c>
      <c r="AN1" s="17" t="s">
        <v>13</v>
      </c>
    </row>
    <row r="2" spans="1:40" s="78" customFormat="1" x14ac:dyDescent="0.4">
      <c r="A2" s="70">
        <v>1</v>
      </c>
      <c r="B2" s="70" t="s">
        <v>62</v>
      </c>
      <c r="C2" s="71">
        <v>0</v>
      </c>
      <c r="D2" s="71">
        <v>0</v>
      </c>
      <c r="E2" s="72" t="s">
        <v>115</v>
      </c>
      <c r="F2" s="73">
        <f>IF(ISNUMBER($C2),IF(MOD($C2,64)/32&gt;=1,1,0),"")</f>
        <v>0</v>
      </c>
      <c r="G2" s="73">
        <f>IF(ISNUMBER($C2),IF(MOD($C2,2)&gt;=1,1,0),"")</f>
        <v>0</v>
      </c>
      <c r="H2" s="73">
        <f t="shared" ref="H2:H35" si="0">IF(ISNUMBER($D2),IF(MOD($D2,8)/4&gt;=1,1,0),"")</f>
        <v>0</v>
      </c>
      <c r="I2" s="73">
        <f t="shared" ref="I2:I35" si="1">IF(ISNUMBER($D2),IF(MOD($D2,4)/2&gt;=1,1,0),"")</f>
        <v>0</v>
      </c>
      <c r="J2" s="72">
        <f t="shared" ref="J2:J35" si="2">IF(ISNUMBER($D2),IF(MOD($D2,2)&gt;=1,1,0),"")</f>
        <v>0</v>
      </c>
      <c r="K2" s="74">
        <f t="shared" ref="K2:K35" si="3">IF(ISBLANK($E2),"",IF(MOD(HEX2DEC($E2),32)/16&gt;=1,1,0))</f>
        <v>0</v>
      </c>
      <c r="L2" s="74">
        <f t="shared" ref="L2:L35" si="4">IF(ISBLANK($E2),"",IF(MOD(HEX2DEC($E2),16)/8&gt;=1,1,0))</f>
        <v>1</v>
      </c>
      <c r="M2" s="74">
        <f t="shared" ref="M2:M35" si="5">IF(ISBLANK($E2),"",IF(MOD(HEX2DEC($E2),8)/4&gt;=1,1,0))</f>
        <v>1</v>
      </c>
      <c r="N2" s="74">
        <f t="shared" ref="N2:N35" si="6">IF(ISBLANK($E2),"",IF(MOD(HEX2DEC($E2),4)/2&gt;=1,1,0))</f>
        <v>0</v>
      </c>
      <c r="O2" s="75">
        <f t="shared" ref="O2:O35" si="7">IF(ISBLANK($E2),"",IF(MOD(HEX2DEC($E2),2)&gt;=1,1,0))</f>
        <v>0</v>
      </c>
      <c r="P2" s="76">
        <v>5</v>
      </c>
      <c r="Q2" s="77">
        <f t="shared" ref="Q2:Q35" si="8">IF(ISNUMBER($P2),IF(MOD($P2,16)/8&gt;=1,1,0),"X")</f>
        <v>0</v>
      </c>
      <c r="R2" s="77">
        <f t="shared" ref="R2:R35" si="9">IF(ISNUMBER($P2),IF(MOD($P2,8)/4&gt;=1,1,0),"X")</f>
        <v>1</v>
      </c>
      <c r="S2" s="77">
        <f t="shared" ref="S2:S35" si="10">IF(ISNUMBER($P2),IF(MOD($P2,4)/2&gt;=1,1,0),"X")</f>
        <v>0</v>
      </c>
      <c r="T2" s="77">
        <f t="shared" ref="T2:T35" si="11">IF(ISNUMBER($P2),IF(MOD($P2,2)&gt;=1,1,0),"X")</f>
        <v>1</v>
      </c>
      <c r="U2" s="70"/>
      <c r="V2" s="70"/>
      <c r="W2" s="70"/>
      <c r="X2" s="70">
        <v>1</v>
      </c>
      <c r="Y2" s="70"/>
      <c r="Z2" s="70"/>
      <c r="AA2" s="70"/>
      <c r="AB2" s="70"/>
      <c r="AC2" s="70"/>
      <c r="AD2" s="70"/>
      <c r="AE2" s="70"/>
      <c r="AF2" s="70"/>
      <c r="AG2" s="74"/>
      <c r="AH2" s="74"/>
      <c r="AI2" s="74"/>
      <c r="AJ2" s="74">
        <v>1</v>
      </c>
      <c r="AK2" s="74">
        <v>1</v>
      </c>
      <c r="AL2" s="74"/>
      <c r="AM2" s="74"/>
    </row>
    <row r="3" spans="1:40" x14ac:dyDescent="0.4">
      <c r="A3" s="57">
        <v>2</v>
      </c>
      <c r="B3" s="57" t="s">
        <v>76</v>
      </c>
      <c r="C3" s="44">
        <v>32</v>
      </c>
      <c r="D3" s="59">
        <v>0</v>
      </c>
      <c r="E3" s="61" t="s">
        <v>115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>
        <v>1</v>
      </c>
      <c r="AK3" s="58">
        <v>1</v>
      </c>
      <c r="AL3" s="58"/>
      <c r="AM3" s="58"/>
    </row>
    <row r="4" spans="1:40" s="78" customFormat="1" x14ac:dyDescent="0.4">
      <c r="A4" s="70">
        <v>3</v>
      </c>
      <c r="B4" s="70" t="s">
        <v>77</v>
      </c>
      <c r="C4" s="71">
        <v>0</v>
      </c>
      <c r="D4" s="71">
        <v>7</v>
      </c>
      <c r="E4" s="72" t="s">
        <v>115</v>
      </c>
      <c r="F4" s="73">
        <f t="shared" si="12"/>
        <v>0</v>
      </c>
      <c r="G4" s="73">
        <f t="shared" si="13"/>
        <v>0</v>
      </c>
      <c r="H4" s="73">
        <f t="shared" si="0"/>
        <v>1</v>
      </c>
      <c r="I4" s="73">
        <f t="shared" si="1"/>
        <v>1</v>
      </c>
      <c r="J4" s="72">
        <f t="shared" si="2"/>
        <v>1</v>
      </c>
      <c r="K4" s="74">
        <f t="shared" si="3"/>
        <v>0</v>
      </c>
      <c r="L4" s="74">
        <f t="shared" si="4"/>
        <v>1</v>
      </c>
      <c r="M4" s="74">
        <f t="shared" si="5"/>
        <v>1</v>
      </c>
      <c r="N4" s="74">
        <f t="shared" si="6"/>
        <v>0</v>
      </c>
      <c r="O4" s="75">
        <f t="shared" si="7"/>
        <v>0</v>
      </c>
      <c r="P4" s="76">
        <v>7</v>
      </c>
      <c r="Q4" s="77">
        <f t="shared" si="8"/>
        <v>0</v>
      </c>
      <c r="R4" s="77">
        <f t="shared" si="9"/>
        <v>1</v>
      </c>
      <c r="S4" s="77">
        <f t="shared" si="10"/>
        <v>1</v>
      </c>
      <c r="T4" s="77">
        <f t="shared" si="11"/>
        <v>1</v>
      </c>
      <c r="U4" s="70"/>
      <c r="V4" s="70"/>
      <c r="W4" s="70"/>
      <c r="X4" s="70">
        <v>1</v>
      </c>
      <c r="Y4" s="70"/>
      <c r="Z4" s="70"/>
      <c r="AA4" s="70"/>
      <c r="AB4" s="70"/>
      <c r="AC4" s="70"/>
      <c r="AD4" s="70"/>
      <c r="AE4" s="70"/>
      <c r="AF4" s="70"/>
      <c r="AG4" s="74"/>
      <c r="AH4" s="74"/>
      <c r="AI4" s="74"/>
      <c r="AJ4" s="74">
        <v>1</v>
      </c>
      <c r="AK4" s="74">
        <v>1</v>
      </c>
      <c r="AL4" s="74"/>
      <c r="AM4" s="74"/>
    </row>
    <row r="5" spans="1:40" x14ac:dyDescent="0.4">
      <c r="A5" s="57">
        <v>4</v>
      </c>
      <c r="B5" s="57" t="s">
        <v>78</v>
      </c>
      <c r="C5" s="44">
        <v>0</v>
      </c>
      <c r="D5" s="59">
        <v>6</v>
      </c>
      <c r="E5" s="61" t="s">
        <v>115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>
        <v>1</v>
      </c>
      <c r="AK5" s="58">
        <v>1</v>
      </c>
      <c r="AL5" s="58"/>
      <c r="AM5" s="58"/>
    </row>
    <row r="6" spans="1:40" x14ac:dyDescent="0.4">
      <c r="A6" s="35">
        <v>5</v>
      </c>
      <c r="B6" s="31" t="s">
        <v>63</v>
      </c>
      <c r="C6" s="37">
        <v>0</v>
      </c>
      <c r="D6" s="37">
        <v>2</v>
      </c>
      <c r="E6" s="29" t="s">
        <v>115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>
        <v>1</v>
      </c>
      <c r="AK6" s="36">
        <v>1</v>
      </c>
      <c r="AL6" s="36"/>
      <c r="AM6" s="36"/>
    </row>
    <row r="7" spans="1:40" x14ac:dyDescent="0.4">
      <c r="A7" s="57">
        <v>6</v>
      </c>
      <c r="B7" s="57" t="s">
        <v>79</v>
      </c>
      <c r="C7" s="44">
        <v>0</v>
      </c>
      <c r="D7" s="59">
        <v>3</v>
      </c>
      <c r="E7" s="61" t="s">
        <v>115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>
        <v>1</v>
      </c>
      <c r="AK7" s="58">
        <v>1</v>
      </c>
      <c r="AL7" s="58"/>
      <c r="AM7" s="58"/>
    </row>
    <row r="8" spans="1:40" s="78" customFormat="1" x14ac:dyDescent="0.4">
      <c r="A8" s="70">
        <v>7</v>
      </c>
      <c r="B8" s="70" t="s">
        <v>75</v>
      </c>
      <c r="C8" s="71"/>
      <c r="D8" s="71">
        <v>0</v>
      </c>
      <c r="E8" s="72">
        <v>4</v>
      </c>
      <c r="F8" s="73" t="str">
        <f t="shared" si="12"/>
        <v/>
      </c>
      <c r="G8" s="73" t="str">
        <f t="shared" si="13"/>
        <v/>
      </c>
      <c r="H8" s="73">
        <f t="shared" si="0"/>
        <v>0</v>
      </c>
      <c r="I8" s="73">
        <f t="shared" si="1"/>
        <v>0</v>
      </c>
      <c r="J8" s="72">
        <f t="shared" si="2"/>
        <v>0</v>
      </c>
      <c r="K8" s="74">
        <f t="shared" si="3"/>
        <v>0</v>
      </c>
      <c r="L8" s="74">
        <f t="shared" si="4"/>
        <v>0</v>
      </c>
      <c r="M8" s="74">
        <f t="shared" si="5"/>
        <v>1</v>
      </c>
      <c r="N8" s="74">
        <f t="shared" si="6"/>
        <v>0</v>
      </c>
      <c r="O8" s="75">
        <f t="shared" si="7"/>
        <v>0</v>
      </c>
      <c r="P8" s="76">
        <v>5</v>
      </c>
      <c r="Q8" s="77">
        <f t="shared" si="8"/>
        <v>0</v>
      </c>
      <c r="R8" s="77">
        <f t="shared" si="9"/>
        <v>1</v>
      </c>
      <c r="S8" s="77">
        <f t="shared" si="10"/>
        <v>0</v>
      </c>
      <c r="T8" s="77">
        <f t="shared" si="11"/>
        <v>1</v>
      </c>
      <c r="U8" s="70"/>
      <c r="V8" s="70"/>
      <c r="W8" s="70">
        <v>1</v>
      </c>
      <c r="X8" s="70">
        <v>1</v>
      </c>
      <c r="Y8" s="70"/>
      <c r="Z8" s="70"/>
      <c r="AA8" s="70"/>
      <c r="AB8" s="70"/>
      <c r="AC8" s="70"/>
      <c r="AD8" s="70"/>
      <c r="AE8" s="70"/>
      <c r="AF8" s="70"/>
      <c r="AG8" s="74"/>
      <c r="AH8" s="74"/>
      <c r="AI8" s="74"/>
      <c r="AJ8" s="74">
        <v>1</v>
      </c>
      <c r="AK8" s="74"/>
      <c r="AL8" s="74"/>
      <c r="AM8" s="74"/>
    </row>
    <row r="9" spans="1:40" s="78" customFormat="1" x14ac:dyDescent="0.4">
      <c r="A9" s="79">
        <v>8</v>
      </c>
      <c r="B9" s="79" t="s">
        <v>80</v>
      </c>
      <c r="C9" s="71"/>
      <c r="D9" s="73">
        <v>7</v>
      </c>
      <c r="E9" s="72">
        <v>4</v>
      </c>
      <c r="F9" s="73" t="str">
        <f t="shared" si="12"/>
        <v/>
      </c>
      <c r="G9" s="73" t="str">
        <f t="shared" si="13"/>
        <v/>
      </c>
      <c r="H9" s="73">
        <f t="shared" si="0"/>
        <v>1</v>
      </c>
      <c r="I9" s="73">
        <f t="shared" si="1"/>
        <v>1</v>
      </c>
      <c r="J9" s="72">
        <f t="shared" si="2"/>
        <v>1</v>
      </c>
      <c r="K9" s="74">
        <f t="shared" si="3"/>
        <v>0</v>
      </c>
      <c r="L9" s="74">
        <f t="shared" si="4"/>
        <v>0</v>
      </c>
      <c r="M9" s="74">
        <f t="shared" si="5"/>
        <v>1</v>
      </c>
      <c r="N9" s="74">
        <f t="shared" si="6"/>
        <v>0</v>
      </c>
      <c r="O9" s="75">
        <f t="shared" si="7"/>
        <v>0</v>
      </c>
      <c r="P9" s="80">
        <v>7</v>
      </c>
      <c r="Q9" s="81">
        <f t="shared" si="8"/>
        <v>0</v>
      </c>
      <c r="R9" s="81">
        <f t="shared" si="9"/>
        <v>1</v>
      </c>
      <c r="S9" s="81">
        <f t="shared" si="10"/>
        <v>1</v>
      </c>
      <c r="T9" s="81">
        <f t="shared" si="11"/>
        <v>1</v>
      </c>
      <c r="U9" s="79"/>
      <c r="V9" s="79"/>
      <c r="W9" s="79">
        <v>1</v>
      </c>
      <c r="X9" s="79">
        <v>1</v>
      </c>
      <c r="Y9" s="79"/>
      <c r="Z9" s="79"/>
      <c r="AA9" s="79"/>
      <c r="AB9" s="79"/>
      <c r="AC9" s="79"/>
      <c r="AD9" s="79"/>
      <c r="AE9" s="79"/>
      <c r="AF9" s="79"/>
      <c r="AG9" s="82"/>
      <c r="AH9" s="82"/>
      <c r="AI9" s="82"/>
      <c r="AJ9" s="82">
        <v>1</v>
      </c>
      <c r="AK9" s="82"/>
      <c r="AL9" s="82"/>
      <c r="AM9" s="82"/>
    </row>
    <row r="10" spans="1:40" x14ac:dyDescent="0.4">
      <c r="A10" s="35">
        <v>9</v>
      </c>
      <c r="B10" s="31" t="s">
        <v>82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>
        <v>1</v>
      </c>
      <c r="AK10" s="36"/>
      <c r="AL10" s="36"/>
      <c r="AM10" s="36"/>
    </row>
    <row r="11" spans="1:40" x14ac:dyDescent="0.4">
      <c r="A11" s="57">
        <v>10</v>
      </c>
      <c r="B11" s="57" t="s">
        <v>83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>
        <v>1</v>
      </c>
      <c r="AK11" s="58"/>
      <c r="AL11" s="58"/>
      <c r="AM11" s="58"/>
    </row>
    <row r="12" spans="1:40" x14ac:dyDescent="0.4">
      <c r="A12" s="35">
        <v>11</v>
      </c>
      <c r="B12" s="31" t="s">
        <v>84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>
        <v>1</v>
      </c>
      <c r="AK12" s="36"/>
      <c r="AL12" s="36"/>
      <c r="AM12" s="36"/>
    </row>
    <row r="13" spans="1:40" x14ac:dyDescent="0.4">
      <c r="A13" s="57">
        <v>12</v>
      </c>
      <c r="B13" s="57" t="s">
        <v>85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>
        <v>1</v>
      </c>
      <c r="AK13" s="58"/>
      <c r="AL13" s="58"/>
      <c r="AM13" s="58"/>
    </row>
    <row r="14" spans="1:40" x14ac:dyDescent="0.4">
      <c r="A14" s="35">
        <v>13</v>
      </c>
      <c r="B14" s="31" t="s">
        <v>86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>
        <v>1</v>
      </c>
      <c r="AK14" s="36"/>
      <c r="AL14" s="36"/>
      <c r="AM14" s="36"/>
    </row>
    <row r="15" spans="1:40" x14ac:dyDescent="0.4">
      <c r="A15" s="57">
        <v>14</v>
      </c>
      <c r="B15" s="57" t="s">
        <v>87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>
        <v>1</v>
      </c>
      <c r="AK15" s="58"/>
      <c r="AL15" s="58"/>
      <c r="AM15" s="58"/>
    </row>
    <row r="16" spans="1:40" x14ac:dyDescent="0.4">
      <c r="A16" s="35">
        <v>15</v>
      </c>
      <c r="B16" s="31" t="s">
        <v>88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>
        <v>1</v>
      </c>
      <c r="AK16" s="36"/>
      <c r="AL16" s="36"/>
      <c r="AM16" s="36"/>
    </row>
    <row r="17" spans="1:39" x14ac:dyDescent="0.4">
      <c r="A17" s="57">
        <v>16</v>
      </c>
      <c r="B17" s="57" t="s">
        <v>64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>
        <v>1</v>
      </c>
      <c r="AK17" s="58">
        <v>1</v>
      </c>
      <c r="AL17" s="58"/>
      <c r="AM17" s="58"/>
    </row>
    <row r="18" spans="1:39" x14ac:dyDescent="0.4">
      <c r="A18" s="35">
        <v>17</v>
      </c>
      <c r="B18" s="31" t="s">
        <v>65</v>
      </c>
      <c r="C18" s="37">
        <v>0</v>
      </c>
      <c r="D18" s="37">
        <v>0</v>
      </c>
      <c r="E18" s="29" t="s">
        <v>116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>
        <v>1</v>
      </c>
      <c r="AK18" s="36"/>
      <c r="AL18" s="36"/>
      <c r="AM18" s="36"/>
    </row>
    <row r="19" spans="1:39" x14ac:dyDescent="0.4">
      <c r="A19" s="57">
        <v>18</v>
      </c>
      <c r="B19" s="57" t="s">
        <v>70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>
        <v>1</v>
      </c>
      <c r="AK19" s="58">
        <v>1</v>
      </c>
      <c r="AL19" s="58"/>
      <c r="AM19" s="58"/>
    </row>
    <row r="20" spans="1:39" x14ac:dyDescent="0.4">
      <c r="A20" s="35">
        <v>19</v>
      </c>
      <c r="B20" s="31" t="s">
        <v>71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>
        <v>1</v>
      </c>
      <c r="AK20" s="36">
        <v>1</v>
      </c>
      <c r="AL20" s="36"/>
      <c r="AM20" s="36"/>
    </row>
    <row r="21" spans="1:39" x14ac:dyDescent="0.4">
      <c r="A21" s="57">
        <v>20</v>
      </c>
      <c r="B21" s="57" t="s">
        <v>89</v>
      </c>
      <c r="C21" s="44"/>
      <c r="D21" s="59"/>
      <c r="E21" s="61" t="s">
        <v>117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90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>
        <v>1</v>
      </c>
      <c r="AK22" s="36"/>
      <c r="AL22" s="36"/>
      <c r="AM22" s="36"/>
    </row>
    <row r="23" spans="1:39" x14ac:dyDescent="0.4">
      <c r="A23" s="57">
        <v>22</v>
      </c>
      <c r="B23" s="57" t="s">
        <v>112</v>
      </c>
      <c r="C23" s="44"/>
      <c r="D23" s="59">
        <v>6</v>
      </c>
      <c r="E23" s="61" t="s">
        <v>116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>
        <v>1</v>
      </c>
      <c r="AM23" s="58"/>
    </row>
    <row r="24" spans="1:39" x14ac:dyDescent="0.4">
      <c r="A24" s="35">
        <v>23</v>
      </c>
      <c r="B24" s="69" t="s">
        <v>113</v>
      </c>
      <c r="C24" s="37"/>
      <c r="D24" s="37">
        <v>7</v>
      </c>
      <c r="E24" s="29" t="s">
        <v>116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>
        <v>1</v>
      </c>
    </row>
    <row r="25" spans="1:39" x14ac:dyDescent="0.4">
      <c r="A25" s="57">
        <v>24</v>
      </c>
      <c r="B25" s="57" t="s">
        <v>114</v>
      </c>
      <c r="C25" s="44"/>
      <c r="D25" s="59">
        <v>0</v>
      </c>
      <c r="E25" s="61" t="s">
        <v>116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>
        <v>1</v>
      </c>
      <c r="AF25" s="57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31" t="s">
        <v>119</v>
      </c>
      <c r="C26" s="37">
        <v>0</v>
      </c>
      <c r="D26" s="37">
        <v>1</v>
      </c>
      <c r="E26" s="29" t="s">
        <v>115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>
        <v>1</v>
      </c>
      <c r="AG26" s="36"/>
      <c r="AH26" s="36"/>
      <c r="AI26" s="36"/>
      <c r="AJ26" s="36">
        <v>1</v>
      </c>
      <c r="AK26" s="36">
        <v>1</v>
      </c>
      <c r="AL26" s="36"/>
      <c r="AM26" s="36"/>
    </row>
    <row r="27" spans="1:39" x14ac:dyDescent="0.4">
      <c r="A27" s="57">
        <v>26</v>
      </c>
      <c r="B27" s="57" t="s">
        <v>118</v>
      </c>
      <c r="C27" s="44">
        <v>0</v>
      </c>
      <c r="D27" s="59">
        <v>4</v>
      </c>
      <c r="E27" s="61" t="s">
        <v>115</v>
      </c>
      <c r="F27" s="59">
        <f t="shared" si="12"/>
        <v>0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9</v>
      </c>
      <c r="Q27" s="63">
        <f t="shared" si="8"/>
        <v>1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>
        <v>1</v>
      </c>
      <c r="AH27" s="58"/>
      <c r="AI27" s="58"/>
      <c r="AJ27" s="58">
        <v>1</v>
      </c>
      <c r="AK27" s="58"/>
      <c r="AL27" s="58"/>
      <c r="AM27" s="58"/>
    </row>
    <row r="28" spans="1:39" x14ac:dyDescent="0.4">
      <c r="A28" s="35">
        <v>27</v>
      </c>
      <c r="B28" s="31" t="s">
        <v>120</v>
      </c>
      <c r="C28" s="37"/>
      <c r="D28" s="37">
        <v>0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/>
      <c r="V28" s="31">
        <v>1</v>
      </c>
      <c r="W28" s="31">
        <v>1</v>
      </c>
      <c r="X28" s="31"/>
      <c r="Y28" s="31"/>
      <c r="Z28" s="31"/>
      <c r="AA28" s="31"/>
      <c r="AB28" s="31"/>
      <c r="AC28" s="31"/>
      <c r="AD28" s="31"/>
      <c r="AE28" s="31"/>
      <c r="AF28" s="31"/>
      <c r="AG28" s="36"/>
      <c r="AH28" s="36">
        <v>1</v>
      </c>
      <c r="AI28" s="36"/>
      <c r="AJ28" s="36">
        <v>1</v>
      </c>
      <c r="AK28" s="36">
        <v>1</v>
      </c>
      <c r="AL28" s="36"/>
      <c r="AM28" s="36"/>
    </row>
    <row r="29" spans="1:39" x14ac:dyDescent="0.4">
      <c r="A29" s="57">
        <v>28</v>
      </c>
      <c r="B29" s="57" t="s">
        <v>121</v>
      </c>
      <c r="C29" s="44"/>
      <c r="D29" s="59">
        <v>5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1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11</v>
      </c>
      <c r="Q29" s="63">
        <f t="shared" si="8"/>
        <v>1</v>
      </c>
      <c r="R29" s="63">
        <f t="shared" si="9"/>
        <v>0</v>
      </c>
      <c r="S29" s="63">
        <f t="shared" si="10"/>
        <v>1</v>
      </c>
      <c r="T29" s="63">
        <f t="shared" si="11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>
        <v>1</v>
      </c>
      <c r="AJ29" s="58">
        <v>1</v>
      </c>
      <c r="AK29" s="58">
        <v>1</v>
      </c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zoomScaleNormal="100" workbookViewId="0">
      <pane ySplit="1" topLeftCell="A2" activePane="bottomLeft" state="frozen"/>
      <selection pane="bottomLeft" activeCell="O2" sqref="O2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14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URET</v>
      </c>
      <c r="AE1" s="23" t="str">
        <f>真值表!AF1</f>
        <v>SLL</v>
      </c>
      <c r="AF1" s="25" t="str">
        <f>真值表!AG1</f>
        <v>XOR</v>
      </c>
      <c r="AG1" s="25" t="str">
        <f>真值表!AH1</f>
        <v>SB</v>
      </c>
      <c r="AH1" s="25" t="str">
        <f>真值表!AI1</f>
        <v>BGE</v>
      </c>
      <c r="AI1" s="25" t="str">
        <f>真值表!AJ1</f>
        <v>r1_used</v>
      </c>
      <c r="AJ1" s="25" t="str">
        <f>真值表!AK1</f>
        <v>r2_used</v>
      </c>
      <c r="AK1" s="25" t="str">
        <f>真值表!AL1</f>
        <v>CSRRSI</v>
      </c>
      <c r="AL1" s="25" t="str">
        <f>真值表!AM1</f>
        <v>CSRRCI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>~F30&amp;~F25&amp;~F14&amp;~F13&amp;~F12&amp;~OP6&amp; OP5&amp; OP4&amp;~OP3&amp;~OP2+</v>
      </c>
      <c r="AJ2" s="24" t="str">
        <f>IF(真值表!AK2=1,$O2&amp;"+","")</f>
        <v>~F30&amp;~F25&amp;~F14&amp;~F13&amp;~F12&amp;~OP6&amp; OP5&amp; OP4&amp;~OP3&amp;~OP2+</v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 xml:space="preserve"> F30&amp;~F25&amp;~F14&amp;~F13&amp;~F12&amp;~OP6&amp; OP5&amp; OP4&amp;~OP3&amp;~OP2+</v>
      </c>
      <c r="AJ3" s="49" t="str">
        <f>IF(真值表!AK3=1,$O3&amp;"+","")</f>
        <v xml:space="preserve"> F30&amp;~F25&amp;~F14&amp;~F13&amp;~F12&amp;~OP6&amp; OP5&amp; OP4&amp;~OP3&amp;~OP2+</v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>~F30&amp;~F25&amp; F14&amp; F13&amp; F12&amp;~OP6&amp; OP5&amp; OP4&amp;~OP3&amp;~OP2+</v>
      </c>
      <c r="AJ4" s="24" t="str">
        <f>IF(真值表!AK4=1,$O4&amp;"+","")</f>
        <v>~F30&amp;~F25&amp; F14&amp; F13&amp; F12&amp;~OP6&amp; OP5&amp; OP4&amp;~OP3&amp;~OP2+</v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>~F30&amp;~F25&amp; F14&amp; F13&amp;~F12&amp;~OP6&amp; OP5&amp; OP4&amp;~OP3&amp;~OP2+</v>
      </c>
      <c r="AJ5" s="49" t="str">
        <f>IF(真值表!AK5=1,$O5&amp;"+","")</f>
        <v>~F30&amp;~F25&amp; F14&amp; F13&amp;~F12&amp;~OP6&amp; OP5&amp; OP4&amp;~OP3&amp;~OP2+</v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>~F30&amp;~F25&amp;~F14&amp; F13&amp;~F12&amp;~OP6&amp; OP5&amp; OP4&amp;~OP3&amp;~OP2+</v>
      </c>
      <c r="AJ6" s="24" t="str">
        <f>IF(真值表!AK6=1,$O6&amp;"+","")</f>
        <v>~F30&amp;~F25&amp;~F14&amp; F13&amp;~F12&amp;~OP6&amp; OP5&amp; OP4&amp;~OP3&amp;~OP2+</v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>~F30&amp;~F25&amp;~F14&amp; F13&amp; F12&amp;~OP6&amp; OP5&amp; OP4&amp;~OP3&amp;~OP2+</v>
      </c>
      <c r="AJ7" s="49" t="str">
        <f>IF(真值表!AK7=1,$O7&amp;"+","")</f>
        <v>~F30&amp;~F25&amp;~F14&amp; F13&amp; F12&amp;~OP6&amp; OP5&amp; OP4&amp;~OP3&amp;~OP2+</v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>~F14&amp;~F13&amp;~F12&amp;~OP6&amp;~OP5&amp; OP4&amp;~OP3&amp;~OP2+</v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 xml:space="preserve"> F14&amp; F13&amp; F12&amp;~OP6&amp;~OP5&amp; OP4&amp;~OP3&amp;~OP2+</v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 xml:space="preserve"> F14&amp; F13&amp;~F12&amp;~OP6&amp;~OP5&amp; OP4&amp;~OP3&amp;~OP2+</v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 xml:space="preserve"> F14&amp;~F13&amp;~F12&amp;~OP6&amp;~OP5&amp; OP4&amp;~OP3&amp;~OP2+</v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>~F14&amp; F13&amp;~F12&amp;~OP6&amp;~OP5&amp; OP4&amp;~OP3&amp;~OP2+</v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>~F30&amp;~F25&amp;~F14&amp;~F13&amp; F12&amp;~OP6&amp;~OP5&amp; OP4&amp;~OP3&amp;~OP2+</v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>~F30&amp;~F25&amp; F14&amp;~F13&amp; F12&amp;~OP6&amp;~OP5&amp; OP4&amp;~OP3&amp;~OP2+</v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 xml:space="preserve"> F30&amp;~F25&amp; F14&amp;~F13&amp; F12&amp;~OP6&amp;~OP5&amp; OP4&amp;~OP3&amp;~OP2+</v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>~F14&amp; F13&amp;~F12&amp;~OP6&amp;~OP5&amp;~OP4&amp;~OP3&amp;~OP2+</v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>~F14&amp; F13&amp;~F12&amp;~OP6&amp; OP5&amp;~OP4&amp;~OP3&amp;~OP2+</v>
      </c>
      <c r="AJ17" s="49" t="str">
        <f>IF(真值表!AK17=1,$O17&amp;"+","")</f>
        <v>~F14&amp; F13&amp;~F12&amp;~OP6&amp; OP5&amp;~OP4&amp;~OP3&amp;~OP2+</v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>~F30&amp;~F25&amp;~F14&amp;~F13&amp;~F12&amp; OP6&amp; OP5&amp; OP4&amp;~OP3&amp;~OP2+</v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>~F14&amp;~F13&amp;~F12&amp; OP6&amp; OP5&amp;~OP4&amp;~OP3&amp;~OP2+</v>
      </c>
      <c r="AJ19" s="49" t="str">
        <f>IF(真值表!AK19=1,$O19&amp;"+","")</f>
        <v>~F14&amp;~F13&amp;~F12&amp; OP6&amp; OP5&amp;~OP4&amp;~OP3&amp;~OP2+</v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>~F14&amp;~F13&amp; F12&amp; OP6&amp; OP5&amp;~OP4&amp;~OP3&amp;~OP2+</v>
      </c>
      <c r="AJ20" s="24" t="str">
        <f>IF(真值表!AK20=1,$O20&amp;"+","")</f>
        <v>~F14&amp;~F13&amp; F12&amp; OP6&amp; OP5&amp;~OP4&amp;~OP3&amp;~OP2+</v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>~F14&amp;~F13&amp;~F12&amp; OP6&amp; OP5&amp;~OP4&amp;~OP3&amp; OP2+</v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 xml:space="preserve"> F14&amp; F13&amp;~F12&amp; OP6&amp; OP5&amp; OP4&amp;~OP3&amp;~OP2+</v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 xml:space="preserve"> F14&amp; F13&amp; F12&amp; OP6&amp; OP5&amp; OP4&amp;~OP3&amp;~OP2+</v>
      </c>
    </row>
    <row r="25" spans="1:38" ht="16.8" x14ac:dyDescent="0.4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>~F14&amp;~F13&amp;~F12&amp; OP6&amp; OP5&amp; OP4&amp;~OP3&amp;~OP2+</v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>~F30&amp;~F25&amp;~F14&amp;~F13&amp; F12&amp;~OP6&amp; OP5&amp; OP4&amp;~OP3&amp;~OP2+</v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>~F30&amp;~F25&amp;~F14&amp;~F13&amp; F12&amp;~OP6&amp; OP5&amp; OP4&amp;~OP3&amp;~OP2+</v>
      </c>
      <c r="AJ26" s="24" t="str">
        <f>IF(真值表!AK26=1,$O26&amp;"+","")</f>
        <v>~F30&amp;~F25&amp;~F14&amp;~F13&amp; F12&amp;~OP6&amp; OP5&amp; OP4&amp;~OP3&amp;~OP2+</v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XOR</v>
      </c>
      <c r="B27" s="45">
        <f>IF(ISBLANK(真值表!C27),"",真值表!C27)</f>
        <v>0</v>
      </c>
      <c r="C27" s="52">
        <f>IF(ISBLANK(真值表!D27),"",真值表!D27)</f>
        <v>4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F14&amp;~F13&amp;~F12&amp;~OP6&amp; OP5&amp; OP4&amp;~OP3&amp;~OP2</v>
      </c>
      <c r="P27" s="49" t="str">
        <f>IF(真值表!Q27=1,$O27&amp;"+","")</f>
        <v>~F30&amp;~F25&amp; F14&amp;~F13&amp;~F12&amp;~OP6&amp; OP5&amp; OP4&amp;~OP3&amp;~OP2+</v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>~F30&amp;~F25&amp; F14&amp;~F13&amp;~F12&amp;~OP6&amp;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~F30&amp;~F25&amp; F14&amp;~F13&amp;~F12&amp;~OP6&amp;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>~F30&amp;~F25&amp; F14&amp;~F13&amp;~F12&amp;~OP6&amp; OP5&amp; OP4&amp;~OP3&amp;~OP2+</v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>~F30&amp;~F25&amp; F14&amp;~F13&amp;~F12&amp;~OP6&amp; OP5&amp; OP4&amp;~OP3&amp;~OP2+</v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>~F14&amp;~F13&amp;~F12&amp;~OP6&amp; OP5&amp;~OP4&amp;~OP3&amp;~OP2+</v>
      </c>
      <c r="V28" s="24" t="str">
        <f>IF(真值表!W28=1,$O28&amp;"+","")</f>
        <v>~F14&amp;~F13&amp;~F12&amp;~OP6&amp;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>~F14&amp;~F13&amp;~F12&amp;~OP6&amp; OP5&amp;~OP4&amp;~OP3&amp;~OP2+</v>
      </c>
      <c r="AH28" s="24" t="str">
        <f>IF(真值表!AI28=1,$O28&amp;"+","")</f>
        <v/>
      </c>
      <c r="AI28" s="24" t="str">
        <f>IF(真值表!AJ28=1,$O28&amp;"+","")</f>
        <v>~F14&amp;~F13&amp;~F12&amp;~OP6&amp; OP5&amp;~OP4&amp;~OP3&amp;~OP2+</v>
      </c>
      <c r="AJ28" s="24" t="str">
        <f>IF(真值表!AK28=1,$O28&amp;"+","")</f>
        <v>~F14&amp;~F13&amp;~F12&amp;~OP6&amp; OP5&amp;~OP4&amp;~OP3&amp;~OP2+</v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BGE</v>
      </c>
      <c r="B29" s="45" t="str">
        <f>IF(ISBLANK(真值表!C29),"",真值表!C29)</f>
        <v/>
      </c>
      <c r="C29" s="52">
        <f>IF(ISBLANK(真值表!D29),"",真值表!D29)</f>
        <v>5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 xml:space="preserve"> 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 F12&amp; OP6&amp; OP5&amp;~OP4&amp;~OP3&amp;~OP2</v>
      </c>
      <c r="P29" s="49" t="str">
        <f>IF(真值表!Q29=1,$O29&amp;"+","")</f>
        <v xml:space="preserve"> F14&amp;~F13&amp; 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 F12&amp; OP6&amp; OP5&amp;~OP4&amp;~OP3&amp;~OP2+</v>
      </c>
      <c r="S29" s="49" t="str">
        <f>IF(真值表!T29=1,$O29&amp;"+","")</f>
        <v xml:space="preserve"> F14&amp;~F13&amp; 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 xml:space="preserve"> F14&amp;~F13&amp; F12&amp; OP6&amp; OP5&amp;~OP4&amp;~OP3&amp;~OP2+</v>
      </c>
      <c r="AI29" s="49" t="str">
        <f>IF(真值表!AJ29=1,$O29&amp;"+","")</f>
        <v xml:space="preserve"> F14&amp;~F13&amp; F12&amp; OP6&amp; OP5&amp;~OP4&amp;~OP3&amp;~OP2+</v>
      </c>
      <c r="AJ29" s="49" t="str">
        <f>IF(真值表!AK29=1,$O29&amp;"+","")</f>
        <v xml:space="preserve"> F14&amp;~F13&amp; F12&amp; OP6&amp; OP5&amp;~OP4&amp;~OP3&amp;~OP2+</v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83" t="s">
        <v>81</v>
      </c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5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 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F13&amp;~F12&amp;~OP6&amp;~OP5&amp;~OP4&amp;~OP3&amp;~OP2+~F30&amp;~F25&amp; F14&amp;~F13&amp;~F12&amp;~OP6&amp; OP5&amp; OP4&amp;~OP3&amp;~OP2+ F14&amp;~F13&amp; F12&amp; 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~F14&amp;~F13&amp;~F12&amp; OP6&amp; OP5&amp; OP4&amp;~OP3&amp;~OP2</v>
      </c>
      <c r="AE58" s="33" t="str">
        <f t="shared" si="2"/>
        <v>~F30&amp;~F25&amp;~F14&amp;~F13&amp; F12&amp;~OP6&amp; OP5&amp; OP4&amp;~OP3&amp;~OP2</v>
      </c>
      <c r="AF58" s="30" t="str">
        <f t="shared" si="2"/>
        <v>~F30&amp;~F25&amp; F14&amp;~F13&amp;~F12&amp;~OP6&amp; OP5&amp; OP4&amp;~OP3&amp;~OP2</v>
      </c>
      <c r="AG58" s="30" t="str">
        <f t="shared" si="2"/>
        <v>~F14&amp;~F13&amp;~F12&amp;~OP6&amp; OP5&amp;~OP4&amp;~OP3&amp;~OP2</v>
      </c>
      <c r="AH58" s="30" t="str">
        <f t="shared" si="2"/>
        <v xml:space="preserve"> F14&amp;~F13&amp; F12&amp; OP6&amp; OP5&amp;~OP4&amp;~OP3&amp;~OP2</v>
      </c>
      <c r="AI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OP4&amp;~OP3&amp;~OP2+~F30&amp;~F25&amp; F14&amp;~F13&amp;~F12&amp;~OP6&amp; OP5&amp; OP4&amp;~OP3&amp;~OP2+~F14&amp;~F13&amp;~F12&amp;~OP6&amp; OP5&amp;~OP4&amp;~OP3&amp;~OP2+ F14&amp;~F13&amp; F12&amp; OP6&amp; OP5&amp;~OP4&amp;~OP3&amp;~OP2</v>
      </c>
      <c r="AJ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OP5&amp;~OP4&amp;~OP3&amp;~OP2+~F30&amp;~F25&amp;~F14&amp;~F13&amp; F12&amp;~OP6&amp; OP5&amp; OP4&amp;~OP3&amp;~OP2+~F14&amp;~F13&amp;~F12&amp;~OP6&amp; OP5&amp;~OP4&amp;~OP3&amp;~OP2+ F14&amp;~F13&amp; F12&amp; OP6&amp; OP5&amp;~OP4&amp;~OP3&amp;~OP2</v>
      </c>
      <c r="AK58" s="30" t="str">
        <f t="shared" si="2"/>
        <v xml:space="preserve"> F14&amp; F13&amp;~F12&amp; OP6&amp; OP5&amp; OP4&amp;~OP3&amp;~OP2</v>
      </c>
      <c r="AL58" s="30" t="str">
        <f t="shared" si="2"/>
        <v xml:space="preserve"> F14&amp; F13&amp; F12&amp; OP6&amp; OP5&amp; OP4&amp;~OP3&amp;~OP2</v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F13&amp;~F12&amp;~OP6&amp;~OP5&amp;~OP4&amp;~OP3&amp;~OP2+~F30&amp;~F25&amp; F14&amp;~F13&amp;~F12&amp;~OP6&amp; OP5&amp; 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~F14&amp;~F13&amp;~F12&amp; OP6&amp; OP5&amp; OP4&amp;~OP3&amp;~OP2+</v>
      </c>
      <c r="AE59" t="str">
        <f t="shared" si="3"/>
        <v>~F30&amp;~F25&amp;~F14&amp;~F13&amp; F12&amp;~OP6&amp; OP5&amp; OP4&amp;~OP3&amp;~OP2+</v>
      </c>
      <c r="AF59" t="str">
        <f t="shared" si="3"/>
        <v>~F30&amp;~F25&amp; F14&amp;~F13&amp;~F12&amp;~OP6&amp; OP5&amp; OP4&amp;~OP3&amp;~OP2+</v>
      </c>
      <c r="AG59" t="str">
        <f t="shared" si="3"/>
        <v>~F14&amp;~F13&amp;~F12&amp;~OP6&amp; OP5&amp;~OP4&amp;~OP3&amp;~OP2+</v>
      </c>
      <c r="AH59" t="str">
        <f t="shared" si="3"/>
        <v xml:space="preserve"> F14&amp;~F13&amp; F12&amp; OP6&amp; OP5&amp;~OP4&amp;~OP3&amp;~OP2+</v>
      </c>
      <c r="AI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OP4&amp;~OP3&amp;~OP2+~F30&amp;~F25&amp; F14&amp;~F13&amp;~F12&amp;~OP6&amp; OP5&amp; OP4&amp;~OP3&amp;~OP2+~F14&amp;~F13&amp;~F12&amp;~OP6&amp; OP5&amp;~OP4&amp;~OP3&amp;~OP2+ F14&amp;~F13&amp; F12&amp; OP6&amp; OP5&amp;~OP4&amp;~OP3&amp;~OP2+</v>
      </c>
      <c r="AJ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OP5&amp;~OP4&amp;~OP3&amp;~OP2+~F30&amp;~F25&amp;~F14&amp;~F13&amp; F12&amp;~OP6&amp; OP5&amp; OP4&amp;~OP3&amp;~OP2+~F14&amp;~F13&amp;~F12&amp;~OP6&amp; OP5&amp;~OP4&amp;~OP3&amp;~OP2+ F14&amp;~F13&amp; F12&amp; OP6&amp; OP5&amp;~OP4&amp;~OP3&amp;~OP2+</v>
      </c>
      <c r="AK59" t="str">
        <f t="shared" si="3"/>
        <v xml:space="preserve"> F14&amp; F13&amp;~F12&amp; OP6&amp; OP5&amp; OP4&amp;~OP3&amp;~OP2+</v>
      </c>
      <c r="AL59" t="str">
        <f t="shared" si="3"/>
        <v xml:space="preserve"> F14&amp; F13&amp; F12&amp; OP6&amp; OP5&amp; OP4&amp;~OP3&amp;~OP2+</v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86" t="s">
        <v>61</v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18"/>
      <c r="AC61" s="18"/>
      <c r="AD61" s="18"/>
      <c r="AE61" s="18"/>
    </row>
    <row r="63" spans="1:50" ht="16.2" x14ac:dyDescent="0.25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15</v>
      </c>
      <c r="C1" s="10" t="s">
        <v>16</v>
      </c>
    </row>
    <row r="2" spans="1:3" ht="18" customHeight="1" x14ac:dyDescent="0.25">
      <c r="A2" s="11" t="s">
        <v>17</v>
      </c>
      <c r="B2" s="12">
        <v>0</v>
      </c>
      <c r="C2" s="13" t="s">
        <v>18</v>
      </c>
    </row>
    <row r="3" spans="1:3" ht="18" customHeight="1" x14ac:dyDescent="0.25">
      <c r="A3" s="11" t="s">
        <v>19</v>
      </c>
      <c r="B3" s="12">
        <v>1</v>
      </c>
      <c r="C3" s="13" t="s">
        <v>20</v>
      </c>
    </row>
    <row r="4" spans="1:3" ht="18" customHeight="1" x14ac:dyDescent="0.25">
      <c r="A4" s="11" t="s">
        <v>21</v>
      </c>
      <c r="B4" s="12">
        <v>2</v>
      </c>
      <c r="C4" s="13" t="s">
        <v>22</v>
      </c>
    </row>
    <row r="5" spans="1:3" ht="18" customHeight="1" x14ac:dyDescent="0.35">
      <c r="A5" s="11" t="s">
        <v>23</v>
      </c>
      <c r="B5" s="12">
        <v>3</v>
      </c>
      <c r="C5" s="13" t="s">
        <v>24</v>
      </c>
    </row>
    <row r="6" spans="1:3" ht="18" customHeight="1" x14ac:dyDescent="0.25">
      <c r="A6" s="11" t="s">
        <v>25</v>
      </c>
      <c r="B6" s="12">
        <v>4</v>
      </c>
      <c r="C6" s="13" t="s">
        <v>26</v>
      </c>
    </row>
    <row r="7" spans="1:3" ht="18" customHeight="1" x14ac:dyDescent="0.25">
      <c r="A7" s="11" t="s">
        <v>27</v>
      </c>
      <c r="B7" s="12">
        <v>5</v>
      </c>
      <c r="C7" s="13" t="s">
        <v>28</v>
      </c>
    </row>
    <row r="8" spans="1:3" ht="18" customHeight="1" x14ac:dyDescent="0.25">
      <c r="A8" s="11" t="s">
        <v>29</v>
      </c>
      <c r="B8" s="12">
        <v>6</v>
      </c>
      <c r="C8" s="13" t="s">
        <v>30</v>
      </c>
    </row>
    <row r="9" spans="1:3" ht="18" customHeight="1" x14ac:dyDescent="0.25">
      <c r="A9" s="11" t="s">
        <v>31</v>
      </c>
      <c r="B9" s="12">
        <v>7</v>
      </c>
      <c r="C9" s="13" t="s">
        <v>32</v>
      </c>
    </row>
    <row r="10" spans="1:3" ht="18" customHeight="1" x14ac:dyDescent="0.25">
      <c r="A10" s="11">
        <v>1000</v>
      </c>
      <c r="B10" s="12">
        <v>8</v>
      </c>
      <c r="C10" s="13" t="s">
        <v>33</v>
      </c>
    </row>
    <row r="11" spans="1:3" ht="18" customHeight="1" x14ac:dyDescent="0.25">
      <c r="A11" s="11">
        <v>1001</v>
      </c>
      <c r="B11" s="12">
        <v>9</v>
      </c>
      <c r="C11" s="13" t="s">
        <v>34</v>
      </c>
    </row>
    <row r="12" spans="1:3" ht="18" customHeight="1" x14ac:dyDescent="0.25">
      <c r="A12" s="11">
        <v>1010</v>
      </c>
      <c r="B12" s="12">
        <v>10</v>
      </c>
      <c r="C12" s="13" t="s">
        <v>35</v>
      </c>
    </row>
    <row r="13" spans="1:3" ht="18" customHeight="1" x14ac:dyDescent="0.25">
      <c r="A13" s="11">
        <v>1011</v>
      </c>
      <c r="B13" s="12">
        <v>11</v>
      </c>
      <c r="C13" s="13" t="s">
        <v>36</v>
      </c>
    </row>
    <row r="14" spans="1:3" ht="18" customHeight="1" x14ac:dyDescent="0.25">
      <c r="A14" s="14">
        <v>1100</v>
      </c>
      <c r="B14" s="15">
        <v>12</v>
      </c>
      <c r="C14" s="16" t="s">
        <v>37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6" sqref="D16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38</v>
      </c>
      <c r="C1" s="3" t="s">
        <v>39</v>
      </c>
      <c r="D1" s="3" t="s">
        <v>40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41</v>
      </c>
      <c r="D2" s="5" t="s">
        <v>42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43</v>
      </c>
      <c r="D3" s="7" t="s">
        <v>44</v>
      </c>
    </row>
    <row r="4" spans="1:4" s="1" customFormat="1" ht="20.100000000000001" customHeight="1" thickTop="1" thickBot="1" x14ac:dyDescent="0.4">
      <c r="A4" s="4">
        <v>3</v>
      </c>
      <c r="B4" s="5" t="s">
        <v>45</v>
      </c>
      <c r="C4" s="5" t="s">
        <v>46</v>
      </c>
      <c r="D4" s="5" t="s">
        <v>47</v>
      </c>
    </row>
    <row r="5" spans="1:4" s="1" customFormat="1" ht="20.100000000000001" customHeight="1" thickBot="1" x14ac:dyDescent="0.4">
      <c r="A5" s="6">
        <v>4</v>
      </c>
      <c r="B5" s="7" t="s">
        <v>48</v>
      </c>
      <c r="C5" s="7" t="s">
        <v>49</v>
      </c>
      <c r="D5" s="7" t="s">
        <v>50</v>
      </c>
    </row>
    <row r="6" spans="1:4" s="1" customFormat="1" ht="20.100000000000001" customHeight="1" thickTop="1" thickBot="1" x14ac:dyDescent="0.4">
      <c r="A6" s="4">
        <v>5</v>
      </c>
      <c r="B6" s="5" t="s">
        <v>91</v>
      </c>
      <c r="C6" s="5" t="s">
        <v>92</v>
      </c>
      <c r="D6" s="5" t="s">
        <v>93</v>
      </c>
    </row>
    <row r="7" spans="1:4" s="1" customFormat="1" ht="20.100000000000001" customHeight="1" thickBot="1" x14ac:dyDescent="0.4">
      <c r="A7" s="6">
        <v>6</v>
      </c>
      <c r="B7" s="7" t="s">
        <v>51</v>
      </c>
      <c r="C7" s="7" t="s">
        <v>52</v>
      </c>
      <c r="D7" s="7" t="s">
        <v>53</v>
      </c>
    </row>
    <row r="8" spans="1:4" s="1" customFormat="1" ht="20.100000000000001" customHeight="1" thickTop="1" thickBot="1" x14ac:dyDescent="0.4">
      <c r="A8" s="4">
        <v>7</v>
      </c>
      <c r="B8" s="5" t="s">
        <v>94</v>
      </c>
      <c r="C8" s="5" t="s">
        <v>95</v>
      </c>
      <c r="D8" s="5" t="s">
        <v>97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54</v>
      </c>
      <c r="D9" s="7" t="s">
        <v>96</v>
      </c>
    </row>
    <row r="10" spans="1:4" s="1" customFormat="1" ht="20.100000000000001" customHeight="1" thickTop="1" thickBot="1" x14ac:dyDescent="0.4">
      <c r="A10" s="4">
        <v>9</v>
      </c>
      <c r="B10" s="5" t="s">
        <v>55</v>
      </c>
      <c r="C10" s="5" t="s">
        <v>56</v>
      </c>
      <c r="D10" s="5" t="s">
        <v>57</v>
      </c>
    </row>
    <row r="11" spans="1:4" s="1" customFormat="1" ht="20.100000000000001" customHeight="1" thickBot="1" x14ac:dyDescent="0.4">
      <c r="A11" s="6">
        <v>10</v>
      </c>
      <c r="B11" s="7" t="s">
        <v>58</v>
      </c>
      <c r="C11" s="7" t="s">
        <v>59</v>
      </c>
      <c r="D11" s="7" t="s">
        <v>60</v>
      </c>
    </row>
    <row r="12" spans="1:4" s="1" customFormat="1" ht="20.100000000000001" customHeight="1" thickTop="1" thickBot="1" x14ac:dyDescent="0.4">
      <c r="A12" s="4">
        <v>11</v>
      </c>
      <c r="B12" s="5" t="s">
        <v>98</v>
      </c>
      <c r="C12" s="5" t="s">
        <v>99</v>
      </c>
      <c r="D12" s="5" t="s">
        <v>100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计胜翔</cp:lastModifiedBy>
  <dcterms:created xsi:type="dcterms:W3CDTF">2015-06-05T18:19:00Z</dcterms:created>
  <dcterms:modified xsi:type="dcterms:W3CDTF">2022-10-21T13:45:43Z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