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8.xml" ContentType="application/vnd.openxmlformats-officedocument.drawing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20" windowWidth="28800" windowHeight="17380" tabRatio="600" firstSheet="0" activeTab="3" autoFilterDateGrouping="1"/>
  </bookViews>
  <sheets>
    <sheet xmlns:r="http://schemas.openxmlformats.org/officeDocument/2006/relationships" name="P01_Automobil" sheetId="1" state="visible" r:id="rId1"/>
    <sheet xmlns:r="http://schemas.openxmlformats.org/officeDocument/2006/relationships" name="P02_Motocykl" sheetId="2" state="visible" r:id="rId2"/>
    <sheet xmlns:r="http://schemas.openxmlformats.org/officeDocument/2006/relationships" name="P03_Grafy" sheetId="3" state="visible" r:id="rId3"/>
    <sheet xmlns:r="http://schemas.openxmlformats.org/officeDocument/2006/relationships" name="P04_Prumerna_rychlost_cas" sheetId="4" state="visible" r:id="rId4"/>
    <sheet xmlns:r="http://schemas.openxmlformats.org/officeDocument/2006/relationships" name="P05_Zlomky_casu" sheetId="5" state="visible" r:id="rId5"/>
    <sheet xmlns:r="http://schemas.openxmlformats.org/officeDocument/2006/relationships" name="P06_Zlomky_drahy" sheetId="6" state="visible" r:id="rId6"/>
    <sheet xmlns:r="http://schemas.openxmlformats.org/officeDocument/2006/relationships" name="P07_Cyklista_s_vetrem" sheetId="7" state="visible" r:id="rId7"/>
    <sheet xmlns:r="http://schemas.openxmlformats.org/officeDocument/2006/relationships" name="P08_Pohyb_tam_zpet" sheetId="8" state="visible" r:id="rId8"/>
    <sheet xmlns:r="http://schemas.openxmlformats.org/officeDocument/2006/relationships" name="P09_Petr_chuze_stoupani" sheetId="9" state="visible" r:id="rId9"/>
    <sheet xmlns:r="http://schemas.openxmlformats.org/officeDocument/2006/relationships" name="P10_Auto_ctvrtina_drahy" sheetId="10" state="visible" r:id="rId10"/>
    <sheet xmlns:r="http://schemas.openxmlformats.org/officeDocument/2006/relationships" name="P11_Analyza_grafu_aut" sheetId="11" state="visible" r:id="rId11"/>
    <sheet xmlns:r="http://schemas.openxmlformats.org/officeDocument/2006/relationships" name="P12_Policie_krizovat" sheetId="12" state="visible" r:id="rId12"/>
    <sheet xmlns:r="http://schemas.openxmlformats.org/officeDocument/2006/relationships" name="P13_Dohaneni_objektu" sheetId="13" state="visible" r:id="rId13"/>
    <sheet xmlns:r="http://schemas.openxmlformats.org/officeDocument/2006/relationships" name="P14_Chodec_ruzna_rychlost" sheetId="14" state="visible" r:id="rId14"/>
    <sheet xmlns:r="http://schemas.openxmlformats.org/officeDocument/2006/relationships" name="P15_Porovnani_strategii" sheetId="15" state="visible" r:id="rId15"/>
    <sheet xmlns:r="http://schemas.openxmlformats.org/officeDocument/2006/relationships" name="P16_Lodni_pasazeri" sheetId="16" state="visible" r:id="rId16"/>
    <sheet xmlns:r="http://schemas.openxmlformats.org/officeDocument/2006/relationships" name="P17_Motorovy_clun" sheetId="17" state="visible" r:id="rId17"/>
    <sheet xmlns:r="http://schemas.openxmlformats.org/officeDocument/2006/relationships" name="P18_Veslari_na_rece" sheetId="18" state="visible" r:id="rId18"/>
    <sheet xmlns:r="http://schemas.openxmlformats.org/officeDocument/2006/relationships" name="P19_Dest_auto" sheetId="19" state="visible" r:id="rId19"/>
    <sheet xmlns:r="http://schemas.openxmlformats.org/officeDocument/2006/relationships" name="P20_Chlapec_plave" sheetId="20" state="visible" r:id="rId20"/>
    <sheet xmlns:r="http://schemas.openxmlformats.org/officeDocument/2006/relationships" name="P21_Mic_ve_vlaku" sheetId="21" state="visible" r:id="rId21"/>
    <sheet xmlns:r="http://schemas.openxmlformats.org/officeDocument/2006/relationships" name="P22_Lokomotiva_rozjezd" sheetId="22" state="visible" r:id="rId22"/>
    <sheet xmlns:r="http://schemas.openxmlformats.org/officeDocument/2006/relationships" name="P23_Auto_rozjezd" sheetId="23" state="visible" r:id="rId23"/>
    <sheet xmlns:r="http://schemas.openxmlformats.org/officeDocument/2006/relationships" name="P24_Rychlost_vzdalenost" sheetId="24" state="visible" r:id="rId24"/>
    <sheet xmlns:r="http://schemas.openxmlformats.org/officeDocument/2006/relationships" name="P25_Bod_pocatecni_rychlost" sheetId="25" state="visible" r:id="rId25"/>
    <sheet xmlns:r="http://schemas.openxmlformats.org/officeDocument/2006/relationships" name="P26_Vlak_zmena_rychlosti" sheetId="26" state="visible" r:id="rId26"/>
    <sheet xmlns:r="http://schemas.openxmlformats.org/officeDocument/2006/relationships" name="P27_Auto_zvyseni_rychlosti" sheetId="27" state="visible" r:id="rId27"/>
    <sheet xmlns:r="http://schemas.openxmlformats.org/officeDocument/2006/relationships" name="P28_Auto_nouzove_brzdeni" sheetId="28" state="visible" r:id="rId28"/>
    <sheet xmlns:r="http://schemas.openxmlformats.org/officeDocument/2006/relationships" name="P29_Vlak_snizeni_rychlosti" sheetId="29" state="visible" r:id="rId29"/>
    <sheet xmlns:r="http://schemas.openxmlformats.org/officeDocument/2006/relationships" name="P30_Elektron_elektricke_pole" sheetId="30" state="visible" r:id="rId30"/>
    <sheet xmlns:r="http://schemas.openxmlformats.org/officeDocument/2006/relationships" name="P31_Cyklista_zrychlovani" sheetId="31" state="visible" r:id="rId31"/>
    <sheet xmlns:r="http://schemas.openxmlformats.org/officeDocument/2006/relationships" name="P32_Graf_zrychleni_cas" sheetId="32" state="visible" r:id="rId32"/>
    <sheet xmlns:r="http://schemas.openxmlformats.org/officeDocument/2006/relationships" name="P33_Dva_automobily" sheetId="33" state="visible" r:id="rId33"/>
    <sheet xmlns:r="http://schemas.openxmlformats.org/officeDocument/2006/relationships" name="P34_Srazka_motocyklu" sheetId="34" state="visible" r:id="rId34"/>
    <sheet xmlns:r="http://schemas.openxmlformats.org/officeDocument/2006/relationships" name="P35_Dva_objekty_stejny_bod" sheetId="35" state="visible" r:id="rId35"/>
    <sheet xmlns:r="http://schemas.openxmlformats.org/officeDocument/2006/relationships" name="P36_Volny_pad_vyska" sheetId="36" state="visible" r:id="rId36"/>
    <sheet xmlns:r="http://schemas.openxmlformats.org/officeDocument/2006/relationships" name="P37_Rychlost_zmena_pad" sheetId="37" state="visible" r:id="rId37"/>
    <sheet xmlns:r="http://schemas.openxmlformats.org/officeDocument/2006/relationships" name="P38_Rychlost_doba_padu" sheetId="38" state="visible" r:id="rId38"/>
    <sheet xmlns:r="http://schemas.openxmlformats.org/officeDocument/2006/relationships" name="P39_Draha_pata_sekunda" sheetId="39" state="visible" r:id="rId39"/>
    <sheet xmlns:r="http://schemas.openxmlformats.org/officeDocument/2006/relationships" name="P40_Gramofon" sheetId="40" state="visible" r:id="rId40"/>
    <sheet xmlns:r="http://schemas.openxmlformats.org/officeDocument/2006/relationships" name="P41_Draha_5_sekund_pad" sheetId="41" state="visible" r:id="rId41"/>
    <sheet xmlns:r="http://schemas.openxmlformats.org/officeDocument/2006/relationships" name="P42_Hridel_120_RPM" sheetId="42" state="visible" r:id="rId42"/>
    <sheet xmlns:r="http://schemas.openxmlformats.org/officeDocument/2006/relationships" name="P43_Zemsky_rovnik" sheetId="43" state="visible" r:id="rId43"/>
    <sheet xmlns:r="http://schemas.openxmlformats.org/officeDocument/2006/relationships" name="P44_Pulsar_neutronova_hvezda" sheetId="44" state="visible" r:id="rId44"/>
    <sheet xmlns:r="http://schemas.openxmlformats.org/officeDocument/2006/relationships" name="P45_Pneumatika_vozidla" sheetId="45" state="visible" r:id="rId45"/>
    <sheet xmlns:r="http://schemas.openxmlformats.org/officeDocument/2006/relationships" name="P46_Kolo_cyklisty" sheetId="46" state="visible" r:id="rId46"/>
    <sheet xmlns:r="http://schemas.openxmlformats.org/officeDocument/2006/relationships" name="P47_Stupne_na_radiany" sheetId="47" state="visible" r:id="rId47"/>
    <sheet xmlns:r="http://schemas.openxmlformats.org/officeDocument/2006/relationships" name="P48_Radiany_na_stupne" sheetId="48" state="visible" r:id="rId48"/>
    <sheet xmlns:r="http://schemas.openxmlformats.org/officeDocument/2006/relationships" name="P49_Zaverecne_prevody_uhlu" sheetId="49" state="visible" r:id="rId4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2">
    <font>
      <name val="Calibri"/>
      <family val="2"/>
      <color theme="1"/>
      <sz val="11"/>
      <scheme val="minor"/>
    </font>
    <font>
      <name val="Calibri"/>
      <family val="2"/>
      <b val="1"/>
      <color rgb="FF1F2937"/>
      <sz val="16"/>
    </font>
    <font>
      <name val="Calibri"/>
      <family val="2"/>
      <b val="1"/>
      <sz val="11"/>
    </font>
    <font>
      <name val="Calibri"/>
      <family val="2"/>
      <i val="1"/>
      <sz val="14"/>
    </font>
    <font>
      <name val="Calibri"/>
      <family val="2"/>
      <b val="1"/>
      <sz val="14"/>
    </font>
    <font>
      <name val="Calibri"/>
      <family val="2"/>
      <b val="1"/>
      <color rgb="FF16A34A"/>
      <sz val="16"/>
    </font>
    <font>
      <name val="Calibri"/>
      <family val="2"/>
      <b val="1"/>
      <color rgb="FF1F2937"/>
      <sz val="16"/>
    </font>
    <font>
      <name val="Calibri"/>
      <family val="2"/>
      <b val="1"/>
      <sz val="12"/>
    </font>
    <font>
      <name val="Calibri"/>
      <family val="2"/>
      <b val="1"/>
      <color rgb="FF2563EB"/>
      <sz val="11"/>
    </font>
    <font>
      <name val="Calibri"/>
      <family val="2"/>
      <b val="1"/>
      <sz val="14"/>
    </font>
    <font>
      <name val="Calibri"/>
      <family val="2"/>
      <b val="1"/>
      <color rgb="FF16A34A"/>
      <sz val="16"/>
    </font>
    <font>
      <name val="Calibri"/>
      <family val="2"/>
      <i val="1"/>
      <sz val="14"/>
    </font>
    <font>
      <name val="Calibri"/>
      <family val="2"/>
      <i val="1"/>
      <color rgb="FF9CA3AF"/>
      <sz val="11"/>
    </font>
    <font>
      <b val="1"/>
      <color rgb="001F2937"/>
      <sz val="16"/>
    </font>
    <font>
      <b val="1"/>
      <sz val="12"/>
    </font>
    <font>
      <b val="1"/>
      <color rgb="0016A34A"/>
    </font>
    <font>
      <b val="1"/>
      <color rgb="00DC2626"/>
    </font>
    <font>
      <b val="1"/>
      <sz val="14"/>
    </font>
    <font>
      <b val="1"/>
      <color rgb="0016A34A"/>
      <sz val="16"/>
    </font>
    <font>
      <b val="1"/>
      <color rgb="002563EB"/>
    </font>
    <font>
      <b val="1"/>
      <color rgb="002563EB"/>
      <sz val="14"/>
    </font>
    <font>
      <b val="1"/>
      <color rgb="00B45309"/>
      <sz val="12"/>
    </font>
    <font>
      <b val="1"/>
      <color rgb="00059669"/>
      <sz val="12"/>
    </font>
    <font>
      <b val="1"/>
      <color rgb="00DC2626"/>
      <sz val="14"/>
    </font>
    <font>
      <b val="1"/>
      <color rgb="007C3AED"/>
      <sz val="12"/>
    </font>
    <font>
      <b val="1"/>
    </font>
    <font>
      <b val="1"/>
      <color rgb="00DC2626"/>
      <sz val="11"/>
    </font>
    <font>
      <b val="1"/>
      <color rgb="002563EB"/>
      <sz val="11"/>
    </font>
    <font>
      <b val="1"/>
      <color rgb="00DC2626"/>
      <sz val="16"/>
    </font>
    <font>
      <b val="1"/>
      <color rgb="002563EB"/>
      <sz val="16"/>
    </font>
    <font>
      <b val="1"/>
      <color rgb="002D3748"/>
      <sz val="14"/>
    </font>
    <font>
      <b val="1"/>
      <color rgb="0016A34A"/>
      <sz val="14"/>
    </font>
  </fonts>
  <fills count="14">
    <fill>
      <patternFill/>
    </fill>
    <fill>
      <patternFill patternType="gray125"/>
    </fill>
    <fill>
      <patternFill patternType="solid">
        <fgColor rgb="FFFEF3C7"/>
        <bgColor rgb="FFFEF3C7"/>
      </patternFill>
    </fill>
    <fill>
      <patternFill patternType="solid">
        <fgColor rgb="FFD1FAE5"/>
        <bgColor rgb="FFD1FAE5"/>
      </patternFill>
    </fill>
    <fill>
      <patternFill patternType="solid">
        <fgColor rgb="FFDBEAFE"/>
        <bgColor rgb="FFDBEAFE"/>
      </patternFill>
    </fill>
    <fill>
      <patternFill patternType="solid">
        <fgColor rgb="FFE5E7EB"/>
        <bgColor rgb="FFE5E7EB"/>
      </patternFill>
    </fill>
    <fill>
      <patternFill patternType="solid">
        <fgColor rgb="FFFEF3C7"/>
        <bgColor rgb="FFFEF3C7"/>
      </patternFill>
    </fill>
    <fill>
      <patternFill patternType="solid">
        <fgColor rgb="FFD1FAE5"/>
        <bgColor rgb="FFD1FAE5"/>
      </patternFill>
    </fill>
    <fill>
      <patternFill patternType="solid">
        <fgColor rgb="00DBEAFE"/>
        <bgColor rgb="00DBEAFE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D1FAE5"/>
        <bgColor rgb="00D1FAE5"/>
      </patternFill>
    </fill>
    <fill>
      <patternFill patternType="solid">
        <fgColor rgb="00F3F4F6"/>
        <bgColor rgb="00F3F4F6"/>
      </patternFill>
    </fill>
    <fill>
      <patternFill patternType="solid">
        <fgColor rgb="00FEE2E2"/>
        <bgColor rgb="00FEE2E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2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7" fillId="0" borderId="0" pivotButton="0" quotePrefix="0" xfId="0"/>
    <xf numFmtId="0" fontId="7" fillId="5" borderId="0" pivotButton="0" quotePrefix="0" xfId="0"/>
    <xf numFmtId="0" fontId="8" fillId="0" borderId="0" pivotButton="0" quotePrefix="0" xfId="0"/>
    <xf numFmtId="0" fontId="0" fillId="6" borderId="1" pivotButton="0" quotePrefix="0" xfId="0"/>
    <xf numFmtId="0" fontId="0" fillId="7" borderId="1" pivotButton="0" quotePrefix="0" xfId="0"/>
    <xf numFmtId="0" fontId="9" fillId="0" borderId="0" pivotButton="0" quotePrefix="0" xfId="0"/>
    <xf numFmtId="0" fontId="10" fillId="6" borderId="1" pivotButton="0" quotePrefix="0" xfId="0"/>
    <xf numFmtId="0" fontId="11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6" fillId="4" borderId="0" applyAlignment="1" pivotButton="0" quotePrefix="0" xfId="0">
      <alignment horizontal="center" vertical="center"/>
    </xf>
    <xf numFmtId="0" fontId="12" fillId="0" borderId="0" pivotButton="0" quotePrefix="0" xfId="0"/>
    <xf numFmtId="0" fontId="13" fillId="8" borderId="0" applyAlignment="1" pivotButton="0" quotePrefix="0" xfId="0">
      <alignment horizontal="center" vertical="center"/>
    </xf>
    <xf numFmtId="0" fontId="14" fillId="0" borderId="0" pivotButton="0" quotePrefix="0" xfId="0"/>
    <xf numFmtId="0" fontId="14" fillId="9" borderId="0" pivotButton="0" quotePrefix="0" xfId="0"/>
    <xf numFmtId="0" fontId="15" fillId="0" borderId="0" pivotButton="0" quotePrefix="0" xfId="0"/>
    <xf numFmtId="0" fontId="0" fillId="10" borderId="2" pivotButton="0" quotePrefix="0" xfId="0"/>
    <xf numFmtId="0" fontId="16" fillId="0" borderId="0" pivotButton="0" quotePrefix="0" xfId="0"/>
    <xf numFmtId="0" fontId="0" fillId="11" borderId="2" pivotButton="0" quotePrefix="0" xfId="0"/>
    <xf numFmtId="0" fontId="17" fillId="0" borderId="0" pivotButton="0" quotePrefix="0" xfId="0"/>
    <xf numFmtId="0" fontId="18" fillId="10" borderId="2" pivotButton="0" quotePrefix="0" xfId="0"/>
    <xf numFmtId="0" fontId="0" fillId="12" borderId="0" pivotButton="0" quotePrefix="0" xfId="0"/>
    <xf numFmtId="0" fontId="19" fillId="0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18" fillId="10" borderId="0" pivotButton="0" quotePrefix="0" xfId="0"/>
    <xf numFmtId="0" fontId="14" fillId="13" borderId="0" pivotButton="0" quotePrefix="0" xfId="0"/>
    <xf numFmtId="0" fontId="14" fillId="8" borderId="0" pivotButton="0" quotePrefix="0" xfId="0"/>
    <xf numFmtId="0" fontId="25" fillId="0" borderId="0" pivotButton="0" quotePrefix="0" xfId="0"/>
    <xf numFmtId="0" fontId="20" fillId="0" borderId="0" pivotButton="0" quotePrefix="0" xfId="0"/>
    <xf numFmtId="0" fontId="0" fillId="13" borderId="0" pivotButton="0" quotePrefix="0" xfId="0"/>
    <xf numFmtId="0" fontId="0" fillId="8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0" fontId="18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16" fillId="11" borderId="0" pivotButton="0" quotePrefix="0" xfId="0"/>
    <xf numFmtId="0" fontId="27" fillId="0" borderId="0" pivotButton="0" quotePrefix="0" xfId="0"/>
    <xf numFmtId="0" fontId="19" fillId="11" borderId="0" pivotButton="0" quotePrefix="0" xfId="0"/>
    <xf numFmtId="0" fontId="28" fillId="0" borderId="0" pivotButton="0" quotePrefix="0" xfId="0"/>
    <xf numFmtId="0" fontId="29" fillId="0" borderId="0" pivotButton="0" quotePrefix="0" xfId="0"/>
    <xf numFmtId="0" fontId="13" fillId="8" borderId="0" pivotButton="0" quotePrefix="0" xfId="0"/>
    <xf numFmtId="0" fontId="30" fillId="0" borderId="0" pivotButton="0" quotePrefix="0" xfId="0"/>
    <xf numFmtId="0" fontId="25" fillId="8" borderId="0" pivotButton="0" quotePrefix="0" xfId="0"/>
    <xf numFmtId="0" fontId="31" fillId="0" borderId="0" pivotButton="0" quotePrefix="0" xfId="0"/>
  </cellXfs>
  <cellStyles count="1">
    <cellStyle name="Normální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styles" Target="styles.xml" Id="rId50"/><Relationship Type="http://schemas.openxmlformats.org/officeDocument/2006/relationships/theme" Target="theme/theme1.xml" Id="rId5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cs-CZ"/>
              <a:t>Graf s-t: Závislost dráhy na čase</a:t>
            </a:r>
          </a:p>
        </rich>
      </tx>
      <overlay val="1"/>
    </title>
    <plotArea>
      <layout/>
      <scatterChart>
        <scatterStyle val="lineMarker"/>
        <varyColors val="1"/>
        <ser>
          <idx val="0"/>
          <order val="0"/>
          <tx>
            <v>s = 60t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P01_Automobil!$G$3:$G$8</f>
              <numCache>
                <formatCode>General</formatCode>
                <ptCount val="6"/>
                <pt idx="0">
                  <v>0</v>
                </pt>
              </numCache>
            </numRef>
          </xVal>
          <yVal>
            <numRef>
              <f>P01_Automobil!$H$3:$H$8</f>
              <numCache>
                <formatCode>General</formatCode>
                <ptCount val="6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1"/>
        <axPos val="b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Čas t [h]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1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Dráha s [km]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Rychlost Petra - rovina vs. kopec</a:t>
            </a:r>
          </a:p>
        </rich>
      </tx>
    </title>
    <plotArea>
      <lineChart>
        <grouping val="standard"/>
        <ser>
          <idx val="0"/>
          <order val="0"/>
          <tx>
            <v>v(t)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Čas [h]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Rychlost [km/h]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Rozdělení dráhy a rychlosti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'P10_Auto_ctvrtina_drahy'!K2</f>
            </strRef>
          </tx>
          <spPr>
            <a:ln xmlns:a="http://schemas.openxmlformats.org/drawingml/2006/main">
              <a:prstDash val="solid"/>
            </a:ln>
          </spPr>
          <cat>
            <numRef>
              <f>'P10_Auto_ctvrtina_drahy'!$J$3:$J$4</f>
            </numRef>
          </cat>
          <val>
            <numRef>
              <f>'P10_Auto_ctvrtina_drahy'!$K$3:$K$4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Úsek cesty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Podíl dráhy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Pohyb dvou aut - Graf I</a:t>
            </a:r>
          </a:p>
        </rich>
      </tx>
    </title>
    <plotArea>
      <lineChart>
        <grouping val="standard"/>
        <ser>
          <idx val="0"/>
          <order val="0"/>
          <tx>
            <v>Auto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ser>
          <idx val="1"/>
          <order val="1"/>
          <tx>
            <v>Auto 2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Čas [s]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Pozice 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Pohyb vozidel ke křižovatce</a:t>
            </a:r>
          </a:p>
        </rich>
      </tx>
    </title>
    <plotArea>
      <lineChart>
        <grouping val="standard"/>
        <ser>
          <idx val="0"/>
          <order val="0"/>
          <tx>
            <strRef>
              <f>'P12_Policie_krizovat'!M2</f>
            </strRef>
          </tx>
          <spPr>
            <a:ln xmlns:a="http://schemas.openxmlformats.org/drawingml/2006/main">
              <a:solidFill>
                <a:srgbClr val="DC262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'P12_Policie_krizovat'!$L$3:$L$11</f>
            </numRef>
          </cat>
          <val>
            <numRef>
              <f>'P12_Policie_krizovat'!$M$3:$M$11</f>
            </numRef>
          </val>
        </ser>
        <ser>
          <idx val="1"/>
          <order val="1"/>
          <tx>
            <strRef>
              <f>'P12_Policie_krizovat'!N2</f>
            </strRef>
          </tx>
          <spPr>
            <a:ln xmlns:a="http://schemas.openxmlformats.org/drawingml/2006/main">
              <a:solidFill>
                <a:srgbClr val="2563E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'P12_Policie_krizovat'!$L$3:$L$11</f>
            </numRef>
          </cat>
          <val>
            <numRef>
              <f>'P12_Policie_krizovat'!$N$3:$N$11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Čas [s]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Vzdálenost od křižovatky 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Dohánění objektů</a:t>
            </a:r>
          </a:p>
        </rich>
      </tx>
    </title>
    <plotArea>
      <lineChart>
        <grouping val="standard"/>
        <ser>
          <idx val="0"/>
          <order val="0"/>
          <tx>
            <strRef>
              <f>'P13_Dohaneni_objektu'!M2</f>
            </strRef>
          </tx>
          <spPr>
            <a:ln xmlns:a="http://schemas.openxmlformats.org/drawingml/2006/main">
              <a:solidFill>
                <a:srgbClr val="DC262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'P13_Dohaneni_objektu'!$L$3:$L$15</f>
            </numRef>
          </cat>
          <val>
            <numRef>
              <f>'P13_Dohaneni_objektu'!$M$3:$M$15</f>
            </numRef>
          </val>
        </ser>
        <ser>
          <idx val="1"/>
          <order val="1"/>
          <tx>
            <strRef>
              <f>'P13_Dohaneni_objektu'!N2</f>
            </strRef>
          </tx>
          <spPr>
            <a:ln xmlns:a="http://schemas.openxmlformats.org/drawingml/2006/main">
              <a:solidFill>
                <a:srgbClr val="2563E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'P13_Dohaneni_objektu'!$L$3:$L$15</f>
            </numRef>
          </cat>
          <val>
            <numRef>
              <f>'P13_Dohaneni_objektu'!$N$3:$N$15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Čas [s]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Pozice 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Srovnání rychlostí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'P14_Chodec_ruzna_rychlost'!M2</f>
            </strRef>
          </tx>
          <spPr>
            <a:ln xmlns:a="http://schemas.openxmlformats.org/drawingml/2006/main">
              <a:prstDash val="solid"/>
            </a:ln>
          </spPr>
          <cat>
            <numRef>
              <f>'P14_Chodec_ruzna_rychlost'!$L$3:$L$5</f>
            </numRef>
          </cat>
          <val>
            <numRef>
              <f>'P14_Chodec_ruzna_rychlost'!$M$3:$M$5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Úsek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Rychlost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Porovnání průměrných rychlostí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'P15_Porovnani_strategii'!M2</f>
            </strRef>
          </tx>
          <spPr>
            <a:solidFill xmlns:a="http://schemas.openxmlformats.org/drawingml/2006/main">
              <a:srgbClr val="2563EB"/>
            </a:solidFill>
            <a:ln xmlns:a="http://schemas.openxmlformats.org/drawingml/2006/main">
              <a:prstDash val="solid"/>
            </a:ln>
          </spPr>
          <cat>
            <numRef>
              <f>'P15_Porovnani_strategii'!$L$3:$L$4</f>
            </numRef>
          </cat>
          <val>
            <numRef>
              <f>'P15_Porovnani_strategii'!$M$3:$M$4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Průměrná rychlost [km/h]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Rychlosti vzhledem k břehu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'P16_Lodni_pasazeri'!M2</f>
            </strRef>
          </tx>
          <spPr>
            <a:ln xmlns:a="http://schemas.openxmlformats.org/drawingml/2006/main">
              <a:prstDash val="solid"/>
            </a:ln>
          </spPr>
          <cat>
            <numRef>
              <f>'P16_Lodni_pasazeri'!$L$3:$L$5</f>
            </numRef>
          </cat>
          <val>
            <numRef>
              <f>'P16_Lodni_pasazeri'!$M$3:$M$5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Objekt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Rychlost [km/h]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Složky rychlosti člunu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'P17_Motorovy_clun'!M2</f>
            </strRef>
          </tx>
          <spPr>
            <a:ln xmlns:a="http://schemas.openxmlformats.org/drawingml/2006/main">
              <a:prstDash val="solid"/>
            </a:ln>
          </spPr>
          <cat>
            <numRef>
              <f>'P17_Motorovy_clun'!$L$3:$L$5</f>
            </numRef>
          </cat>
          <val>
            <numRef>
              <f>'P17_Motorovy_clun'!$M$3:$M$5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Složka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Rychlost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Rychlosti veslaří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'P18_Veslari_na_rece'!M2</f>
            </strRef>
          </tx>
          <spPr>
            <a:ln xmlns:a="http://schemas.openxmlformats.org/drawingml/2006/main">
              <a:prstDash val="solid"/>
            </a:ln>
          </spPr>
          <cat>
            <numRef>
              <f>'P18_Veslari_na_rece'!$L$3:$L$5</f>
            </numRef>
          </cat>
          <val>
            <numRef>
              <f>'P18_Veslari_na_rece'!$M$3:$M$5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cs-CZ"/>
              <a:t>Graf s-t: s = v × t</a:t>
            </a:r>
          </a:p>
        </rich>
      </tx>
      <overlay val="1"/>
    </title>
    <plotArea>
      <layout/>
      <scatterChart>
        <scatterStyle val="lineMarker"/>
        <varyColors val="1"/>
        <ser>
          <idx val="0"/>
          <order val="0"/>
          <tx>
            <v>s = 60t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P01_Automobil!$I$3:$I$8</f>
              <numCache>
                <formatCode>General</formatCode>
                <ptCount val="6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0.333</v>
                </pt>
                <pt idx="4">
                  <v>0.4</v>
                </pt>
                <pt idx="5">
                  <v>0.5</v>
                </pt>
              </numCache>
            </numRef>
          </xVal>
          <yVal>
            <numRef>
              <f>P01_Automobil!$J$3:$J$8</f>
              <numCache>
                <formatCode>General</formatCode>
                <ptCount val="6"/>
                <pt idx="0">
                  <v>0</v>
                </pt>
                <pt idx="1">
                  <v>6</v>
                </pt>
                <pt idx="2">
                  <v>12</v>
                </pt>
                <pt idx="3">
                  <v>20</v>
                </pt>
                <pt idx="4">
                  <v>24</v>
                </pt>
                <pt idx="5">
                  <v>30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1"/>
        <axPos val="b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Čas [h]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1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Dráha [km]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 v-t (rozjezd lokomotivy)</a:t>
            </a:r>
          </a:p>
        </rich>
      </tx>
    </title>
    <plotArea>
      <lineChart>
        <grouping val="standard"/>
        <ser>
          <idx val="0"/>
          <order val="0"/>
          <tx>
            <strRef>
              <f>'P22_Lokomotiva_rozjezd'!M2</f>
            </strRef>
          </tx>
          <spPr>
            <a:ln xmlns:a="http://schemas.openxmlformats.org/drawingml/2006/main">
              <a:solidFill>
                <a:srgbClr val="2563E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'P22_Lokomotiva_rozjezd'!$L$3:$L$8</f>
            </numRef>
          </cat>
          <val>
            <numRef>
              <f>'P22_Lokomotiva_rozjezd'!$M$3:$M$8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Čas [s]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Rychlost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 rychlosti v závislosti na čase</a:t>
            </a:r>
          </a:p>
        </rich>
      </tx>
    </title>
    <plotArea>
      <lineChart>
        <grouping val="standard"/>
        <ser>
          <idx val="0"/>
          <order val="0"/>
          <tx>
            <strRef>
              <f>'P32_Graf_zrychleni_cas'!G8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'P32_Graf_zrychleni_cas'!$F$9:$F$12</f>
            </numRef>
          </cat>
          <val>
            <numRef>
              <f>'P32_Graf_zrychleni_cas'!$G$9:$G$12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Čas t [s]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Rychlost v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cs-CZ"/>
              <a:t>Průběh rychlosti v čase</a:t>
            </a:r>
          </a:p>
        </rich>
      </tx>
      <overlay val="1"/>
    </title>
    <plotArea>
      <layout/>
      <lineChart>
        <grouping val="standard"/>
        <varyColors val="1"/>
        <ser>
          <idx val="0"/>
          <order val="0"/>
          <tx>
            <v>Rychlost v čase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1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Čas [h]</a:t>
                </a:r>
              </a:p>
            </rich>
          </tx>
          <overlay val="1"/>
        </title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Rychlost [km/h]</a:t>
                </a:r>
              </a:p>
            </rich>
          </tx>
          <overlay val="1"/>
        </title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1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cs-CZ"/>
              <a:t>Průběh rychlosti v čase</a:t>
            </a:r>
          </a:p>
        </rich>
      </tx>
      <overlay val="1"/>
    </title>
    <plotArea>
      <layout/>
      <lineChart>
        <grouping val="standard"/>
        <varyColors val="1"/>
        <ser>
          <idx val="0"/>
          <order val="0"/>
          <tx>
            <v>v(t)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1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Čas [h]</a:t>
                </a:r>
              </a:p>
            </rich>
          </tx>
          <overlay val="1"/>
        </title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Rychlost [km/h]</a:t>
                </a:r>
              </a:p>
            </rich>
          </tx>
          <overlay val="1"/>
        </title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1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cs-CZ"/>
              <a:t>Poměr rychlostí a časů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tx>
            <strRef>
              <f>P05_Zlomky_casu!$K$2</f>
              <strCache>
                <ptCount val="1"/>
                <pt idx="0">
                  <v>Časový podíl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1"/>
          <cat>
            <numRef>
              <f>P05_Zlomky_casu!$J$3:$J$4</f>
              <numCache>
                <formatCode>General</formatCode>
                <ptCount val="2"/>
                <pt idx="0">
                  <v>54</v>
                </pt>
                <pt idx="1">
                  <v>72</v>
                </pt>
              </numCache>
            </numRef>
          </cat>
          <val>
            <numRef>
              <f>P05_Zlomky_casu!$K$3:$K$4</f>
              <numCache>
                <formatCode>General</formatCode>
                <ptCount val="2"/>
                <pt idx="0">
                  <v>0.75</v>
                </pt>
                <pt idx="1">
                  <v>0.25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Rychlost [km/h]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Časový podíl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cs-CZ"/>
              <a:t>Rychlosti a jejich časové podíly</a:t>
            </a:r>
          </a:p>
        </rich>
      </tx>
      <overlay val="1"/>
    </title>
    <plotArea>
      <layout>
        <manualLayout>
          <layoutTarget val="inner"/>
          <xMode val="edge"/>
          <yMode val="edge"/>
          <wMode val="factor"/>
          <hMode val="factor"/>
          <x val="0.02822222222222222"/>
          <y val="0.05174074074074074"/>
          <w val="0.8703553703703704"/>
          <h val="0.8965185185185185"/>
        </manualLayout>
      </layout>
      <barChart>
        <barDir val="col"/>
        <grouping val="clustered"/>
        <varyColors val="1"/>
        <ser>
          <idx val="0"/>
          <order val="0"/>
          <tx>
            <strRef>
              <f>P05_Zlomky_casu!$M$2</f>
              <strCache>
                <ptCount val="1"/>
                <pt idx="0">
                  <v>Časový podíl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1"/>
          <cat>
            <numRef>
              <f>P05_Zlomky_casu!$L$3:$L$4</f>
              <numCache>
                <formatCode>General</formatCode>
                <ptCount val="2"/>
                <pt idx="0">
                  <v>54</v>
                </pt>
                <pt idx="1">
                  <v>72</v>
                </pt>
              </numCache>
            </numRef>
          </cat>
          <val>
            <numRef>
              <f>P05_Zlomky_casu!$M$3:$M$4</f>
              <numCache>
                <formatCode>General</formatCode>
                <ptCount val="2"/>
                <pt idx="0">
                  <v>0.75</v>
                </pt>
                <pt idx="1">
                  <v>0.25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Rychlost [km/h]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Časový podíl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cs-CZ"/>
              <a:t>Rychlosti a jejich podíly dráhy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tx>
            <strRef>
              <f>P06_Zlomky_drahy!$M$2</f>
              <strCache>
                <ptCount val="1"/>
                <pt idx="0">
                  <v>Podíl dráhy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1"/>
          <cat>
            <numRef>
              <f>P06_Zlomky_drahy!$L$3:$L$4</f>
              <numCache>
                <formatCode>General</formatCode>
                <ptCount val="2"/>
                <pt idx="0">
                  <v>54</v>
                </pt>
                <pt idx="1">
                  <v>72</v>
                </pt>
              </numCache>
            </numRef>
          </cat>
          <val>
            <numRef>
              <f>P06_Zlomky_drahy!$M$3:$M$4</f>
              <numCache>
                <formatCode>General</formatCode>
                <ptCount val="2"/>
                <pt idx="0">
                  <v>0.75</v>
                </pt>
                <pt idx="1">
                  <v>0.25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Rychlost [km/h]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cs-CZ"/>
                  <a:t>Podíl dráhy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Rychlosti cyklisty s/proti větru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'P07_Cyklista_s_vetrem'!K2</f>
            </strRef>
          </tx>
          <spPr>
            <a:ln xmlns:a="http://schemas.openxmlformats.org/drawingml/2006/main">
              <a:prstDash val="solid"/>
            </a:ln>
          </spPr>
          <cat>
            <numRef>
              <f>'P07_Cyklista_s_vetrem'!$J$3:$J$4</f>
            </numRef>
          </cat>
          <val>
            <numRef>
              <f>'P07_Cyklista_s_vetrem'!$K$3:$K$4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Rychlost [m/s]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Čas (relativní)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Rychlost v čase - tam a zpět</a:t>
            </a:r>
          </a:p>
        </rich>
      </tx>
    </title>
    <plotArea>
      <lineChart>
        <grouping val="standard"/>
        <ser>
          <idx val="0"/>
          <order val="0"/>
          <tx>
            <v>v(t)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Čas [h]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Rychlost [km/h]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304800</colOff>
      <row>11</row>
      <rowOff>25400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28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34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0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0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0</col>
      <colOff>0</colOff>
      <row>32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0</col>
      <colOff>0</colOff>
      <row>41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0</col>
      <colOff>0</colOff>
      <row>26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0</col>
      <colOff>0</colOff>
      <row>32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8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368300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317500</colOff>
      <row>8</row>
      <rowOff>165100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9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9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9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9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9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:G1"/>
    </sheetView>
  </sheetViews>
  <sheetFormatPr baseColWidth="10" defaultColWidth="8.83203125" defaultRowHeight="15"/>
  <sheetData>
    <row r="1" ht="21" customHeight="1" s="16">
      <c r="A1" s="15" t="inlineStr">
        <is>
          <t>PŘÍKLAD 1: AUTOMOBIL - ROVNOMĚRNÝ POHYB</t>
        </is>
      </c>
    </row>
    <row r="2">
      <c r="G2" t="inlineStr">
        <is>
          <t>Čas [h]</t>
        </is>
      </c>
      <c r="H2" t="inlineStr">
        <is>
          <t>Dráha [km]</t>
        </is>
      </c>
      <c r="I2" t="inlineStr">
        <is>
          <t>Čas [h]</t>
        </is>
      </c>
      <c r="J2" t="inlineStr">
        <is>
          <t>Dráha [km]</t>
        </is>
      </c>
    </row>
    <row r="3">
      <c r="A3" s="1" t="inlineStr">
        <is>
          <t>ZADÁNÍ:</t>
        </is>
      </c>
      <c r="G3" t="n">
        <v>0</v>
      </c>
      <c r="H3" t="n">
        <v>0</v>
      </c>
      <c r="I3" t="n">
        <v>0</v>
      </c>
      <c r="J3" t="n">
        <v>0</v>
      </c>
    </row>
    <row r="4">
      <c r="A4" t="inlineStr">
        <is>
          <t>Automobil jede rychlostí 60 km·h⁻¹. Jakou dráhu urazí za 20 minut?</t>
        </is>
      </c>
      <c r="I4" t="n">
        <v>0.1</v>
      </c>
      <c r="J4" t="n">
        <v>6</v>
      </c>
    </row>
    <row r="5">
      <c r="I5" t="n">
        <v>0.2</v>
      </c>
      <c r="J5" t="n">
        <v>12</v>
      </c>
    </row>
    <row r="6">
      <c r="I6" t="n">
        <v>0.333</v>
      </c>
      <c r="J6" t="n">
        <v>20</v>
      </c>
    </row>
    <row r="7">
      <c r="A7" s="1" t="inlineStr">
        <is>
          <t>VSTUPNÍ HODNOTY:</t>
        </is>
      </c>
      <c r="I7" t="n">
        <v>0.4</v>
      </c>
      <c r="J7" t="n">
        <v>24</v>
      </c>
    </row>
    <row r="8">
      <c r="I8" t="n">
        <v>0.5</v>
      </c>
      <c r="J8" t="n">
        <v>30</v>
      </c>
    </row>
    <row r="9">
      <c r="A9" t="inlineStr">
        <is>
          <t>Rychlost v</t>
        </is>
      </c>
      <c r="B9" s="2" t="n">
        <v>60</v>
      </c>
      <c r="C9" t="inlineStr">
        <is>
          <t>km/h</t>
        </is>
      </c>
    </row>
    <row r="10">
      <c r="A10" t="inlineStr">
        <is>
          <t>Čas t</t>
        </is>
      </c>
      <c r="B10" s="2" t="n">
        <v>20</v>
      </c>
      <c r="C10" t="inlineStr">
        <is>
          <t>min</t>
        </is>
      </c>
    </row>
    <row r="13">
      <c r="A13" s="1" t="inlineStr">
        <is>
          <t>VÝPOČET:</t>
        </is>
      </c>
    </row>
    <row r="15">
      <c r="A15" t="inlineStr">
        <is>
          <t>1.</t>
        </is>
      </c>
      <c r="B15" t="inlineStr">
        <is>
          <t>Převod času na hodiny</t>
        </is>
      </c>
      <c r="C15" t="inlineStr">
        <is>
          <t>t_h = t_min/60</t>
        </is>
      </c>
      <c r="D15" s="3">
        <f>B10/60</f>
        <v/>
      </c>
      <c r="E15" t="inlineStr">
        <is>
          <t>h</t>
        </is>
      </c>
    </row>
    <row r="16">
      <c r="A16" t="inlineStr">
        <is>
          <t>2.</t>
        </is>
      </c>
      <c r="B16" t="inlineStr">
        <is>
          <t>Výpočet dráhy s = v × t</t>
        </is>
      </c>
      <c r="C16" t="inlineStr">
        <is>
          <t>s = v × t</t>
        </is>
      </c>
      <c r="D16" s="3">
        <f>B9*D15</f>
        <v/>
      </c>
      <c r="E16" t="inlineStr">
        <is>
          <t>km</t>
        </is>
      </c>
    </row>
    <row r="19">
      <c r="A19" s="1" t="inlineStr">
        <is>
          <t>FYZIKÁLNÍ ROVNICE:</t>
        </is>
      </c>
    </row>
    <row r="20" ht="19" customHeight="1" s="16">
      <c r="A20" s="4" t="inlineStr">
        <is>
          <t>s = v × t</t>
        </is>
      </c>
    </row>
    <row r="22" ht="21" customHeight="1" s="16">
      <c r="A22" s="5" t="inlineStr">
        <is>
          <t>VÝSLEDEK:</t>
        </is>
      </c>
      <c r="B22" s="6">
        <f>D16</f>
        <v/>
      </c>
      <c r="C22" t="inlineStr">
        <is>
          <t>km</t>
        </is>
      </c>
    </row>
  </sheetData>
  <mergeCells count="2">
    <mergeCell ref="A1:G1"/>
    <mergeCell ref="A4:G4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10: AUTOMOBIL - ČTVRTINA DRÁHY</t>
        </is>
      </c>
    </row>
    <row r="2">
      <c r="J2" t="inlineStr">
        <is>
          <t>Úsek</t>
        </is>
      </c>
      <c r="K2" t="inlineStr">
        <is>
          <t>Podíl dráhy</t>
        </is>
      </c>
    </row>
    <row r="3">
      <c r="A3" s="20" t="inlineStr">
        <is>
          <t>ZADÁNÍ:</t>
        </is>
      </c>
      <c r="J3" t="inlineStr">
        <is>
          <t>1/4 (90 km/h)</t>
        </is>
      </c>
      <c r="K3" t="n">
        <v>0.25</v>
      </c>
    </row>
    <row r="4">
      <c r="A4" t="inlineStr">
        <is>
          <t>Automobil projel ¼ celkové dráhy rychlostí 90 km·h⁻¹</t>
        </is>
      </c>
      <c r="J4" t="inlineStr">
        <is>
          <t>3/4 (75 km/h)</t>
        </is>
      </c>
      <c r="K4" t="n">
        <v>0.75</v>
      </c>
    </row>
    <row r="5">
      <c r="A5" t="inlineStr">
        <is>
          <t>a zbývající část rychlostí 75 km·h⁻¹. Určete průměrnou rychlost.</t>
        </is>
      </c>
    </row>
    <row r="8">
      <c r="A8" s="20" t="inlineStr">
        <is>
          <t>VSTUPNÍ HODNOTY:</t>
        </is>
      </c>
    </row>
    <row r="10">
      <c r="A10" s="29" t="inlineStr">
        <is>
          <t>1. úsek (¼ dráhy):</t>
        </is>
      </c>
    </row>
    <row r="11">
      <c r="A11" t="inlineStr">
        <is>
          <t>Rychlost v₁</t>
        </is>
      </c>
      <c r="B11" s="30" t="n">
        <v>90</v>
      </c>
      <c r="C11" t="inlineStr">
        <is>
          <t>km/h</t>
        </is>
      </c>
    </row>
    <row r="12">
      <c r="A12" t="inlineStr">
        <is>
          <t>Podíl dráhy</t>
        </is>
      </c>
      <c r="B12" s="30" t="n">
        <v>0.25</v>
      </c>
      <c r="C12" t="inlineStr">
        <is>
          <t>(1/4)</t>
        </is>
      </c>
    </row>
    <row r="14">
      <c r="A14" s="29" t="inlineStr">
        <is>
          <t>2. úsek (¾ dráhy):</t>
        </is>
      </c>
    </row>
    <row r="15">
      <c r="A15" t="inlineStr">
        <is>
          <t>Rychlost v₂</t>
        </is>
      </c>
      <c r="B15" s="30" t="n">
        <v>75</v>
      </c>
      <c r="C15" t="inlineStr">
        <is>
          <t>km/h</t>
        </is>
      </c>
    </row>
    <row r="16">
      <c r="A16" t="inlineStr">
        <is>
          <t>Podíl dráhy</t>
        </is>
      </c>
      <c r="B16" s="30" t="n">
        <v>0.75</v>
      </c>
      <c r="C16" t="inlineStr">
        <is>
          <t>(3/4)</t>
        </is>
      </c>
    </row>
    <row r="19">
      <c r="A19" s="20" t="inlineStr">
        <is>
          <t>VÝPOČET (označme celkovou dráhu jako S):</t>
        </is>
      </c>
    </row>
    <row r="21">
      <c r="A21" t="inlineStr">
        <is>
          <t>1.</t>
        </is>
      </c>
      <c r="B21" t="inlineStr">
        <is>
          <t>Čas 1. úseku</t>
        </is>
      </c>
      <c r="C21" t="inlineStr">
        <is>
          <t>t₁ = (¼S)/90 = S/360</t>
        </is>
      </c>
      <c r="D21" s="31">
        <f>B12/B11</f>
        <v/>
      </c>
      <c r="E21" t="inlineStr">
        <is>
          <t>×S/90 h</t>
        </is>
      </c>
    </row>
    <row r="22">
      <c r="A22" t="inlineStr">
        <is>
          <t>2.</t>
        </is>
      </c>
      <c r="B22" t="inlineStr">
        <is>
          <t>Čas 2. úseku</t>
        </is>
      </c>
      <c r="C22" t="inlineStr">
        <is>
          <t>t₂ = (¾S)/75 = S/100</t>
        </is>
      </c>
      <c r="D22" s="31">
        <f>B16/B15</f>
        <v/>
      </c>
      <c r="E22" t="inlineStr">
        <is>
          <t>×S/75 h</t>
        </is>
      </c>
    </row>
    <row r="24">
      <c r="A24" t="inlineStr">
        <is>
          <t>3.</t>
        </is>
      </c>
      <c r="B24" t="inlineStr">
        <is>
          <t>Převod na společný jmenovatel</t>
        </is>
      </c>
      <c r="C24" t="inlineStr">
        <is>
          <t>t₁ = 5S/1800, t₂ = 18S/1800</t>
        </is>
      </c>
      <c r="D24" s="31">
        <f>D21*5</f>
        <v/>
      </c>
      <c r="E24" t="inlineStr">
        <is>
          <t>×S/1800 h</t>
        </is>
      </c>
    </row>
    <row r="25">
      <c r="A25" t="inlineStr">
        <is>
          <t>4.</t>
        </is>
      </c>
      <c r="B25" t="inlineStr">
        <is>
          <t>t₂ se společným jmenovatelem</t>
        </is>
      </c>
      <c r="C25" t="inlineStr">
        <is>
          <t>t₂ = 18S/1800</t>
        </is>
      </c>
      <c r="D25" s="31">
        <f>D22*18</f>
        <v/>
      </c>
      <c r="E25" t="inlineStr">
        <is>
          <t>×S/1800 h</t>
        </is>
      </c>
    </row>
    <row r="27">
      <c r="A27" t="inlineStr">
        <is>
          <t>5.</t>
        </is>
      </c>
      <c r="B27" t="inlineStr">
        <is>
          <t>Celkový čas</t>
        </is>
      </c>
      <c r="C27" t="inlineStr">
        <is>
          <t>t_celk = (5+18)S/1800 = 23S/1800</t>
        </is>
      </c>
      <c r="D27" s="31">
        <f>D24+D25</f>
        <v/>
      </c>
      <c r="E27" t="inlineStr">
        <is>
          <t>×S/1800 h</t>
        </is>
      </c>
    </row>
    <row r="29">
      <c r="A29" t="inlineStr">
        <is>
          <t>6.</t>
        </is>
      </c>
      <c r="B29" t="inlineStr">
        <is>
          <t>Průměrná rychlost</t>
        </is>
      </c>
      <c r="C29" t="inlineStr">
        <is>
          <t>v_p = S/(23S/1800) = 1800/23</t>
        </is>
      </c>
      <c r="D29" s="31">
        <f>1800/D27</f>
        <v/>
      </c>
      <c r="E29" t="inlineStr">
        <is>
          <t>km/h</t>
        </is>
      </c>
    </row>
    <row r="32">
      <c r="A32" s="26" t="inlineStr">
        <is>
          <t>VÝSLEDEK:</t>
        </is>
      </c>
      <c r="B32" s="32">
        <f>D29</f>
        <v/>
      </c>
      <c r="C32" t="inlineStr">
        <is>
          <t>km/h</t>
        </is>
      </c>
    </row>
    <row r="34">
      <c r="A34" t="inlineStr">
        <is>
          <t>Převod na m/s:</t>
        </is>
      </c>
      <c r="B34" s="28">
        <f>D29/3.6</f>
        <v/>
      </c>
      <c r="C34" t="inlineStr">
        <is>
          <t>m/s</t>
        </is>
      </c>
    </row>
  </sheetData>
  <mergeCells count="3">
    <mergeCell ref="A4:H4"/>
    <mergeCell ref="A5:H5"/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11: ANALÝZA GRAFŮ DVOU AUT</t>
        </is>
      </c>
    </row>
    <row r="2">
      <c r="J2" t="inlineStr">
        <is>
          <t>Čas [s]</t>
        </is>
      </c>
      <c r="K2" t="inlineStr">
        <is>
          <t>Auto 1 [m]</t>
        </is>
      </c>
      <c r="L2" t="inlineStr">
        <is>
          <t>Auto 2 [m]</t>
        </is>
      </c>
    </row>
    <row r="3">
      <c r="A3" s="20" t="inlineStr">
        <is>
          <t>ZADÁNÍ:</t>
        </is>
      </c>
      <c r="J3" t="n">
        <v>0</v>
      </c>
      <c r="K3" t="n">
        <v>20</v>
      </c>
      <c r="L3" t="n">
        <v>0</v>
      </c>
    </row>
    <row r="4">
      <c r="A4" t="inlineStr">
        <is>
          <t>Analyzujte grafy s-t dvou aut a určete rychlosti, setkání a význam bodů.</t>
        </is>
      </c>
      <c r="J4" t="n">
        <v>3</v>
      </c>
      <c r="K4" t="n">
        <v>35</v>
      </c>
      <c r="L4" t="n">
        <v>25</v>
      </c>
    </row>
    <row r="5">
      <c r="J5" t="n">
        <v>6</v>
      </c>
      <c r="K5" t="n">
        <v>50</v>
      </c>
      <c r="L5" t="n">
        <v>50</v>
      </c>
    </row>
    <row r="7">
      <c r="A7" s="33" t="inlineStr">
        <is>
          <t>GRAF I - ANALÝZA (metry, sekundy):</t>
        </is>
      </c>
    </row>
    <row r="9">
      <c r="A9" s="24" t="inlineStr">
        <is>
          <t>Klíčové body:</t>
        </is>
      </c>
    </row>
    <row r="10">
      <c r="A10" t="inlineStr">
        <is>
          <t>Bod A: [0s; 20m] - start auta 1</t>
        </is>
      </c>
    </row>
    <row r="11">
      <c r="A11" t="inlineStr">
        <is>
          <t>Bod B: [6s; 50m] - setkání aut</t>
        </is>
      </c>
    </row>
    <row r="12">
      <c r="A12" t="inlineStr">
        <is>
          <t>Auto 2: [0s; 0m] - start z nuly</t>
        </is>
      </c>
    </row>
    <row r="15">
      <c r="A15" s="20" t="inlineStr">
        <is>
          <t>VSTUPNÍ DATA GRAF I:</t>
        </is>
      </c>
    </row>
    <row r="17">
      <c r="A17" s="29" t="inlineStr">
        <is>
          <t>Auto 1:</t>
        </is>
      </c>
    </row>
    <row r="18">
      <c r="A18" t="inlineStr">
        <is>
          <t>Počáteční pozice</t>
        </is>
      </c>
      <c r="B18" s="30" t="n">
        <v>20</v>
      </c>
      <c r="C18" t="inlineStr">
        <is>
          <t>m</t>
        </is>
      </c>
    </row>
    <row r="19">
      <c r="A19" t="inlineStr">
        <is>
          <t>Pozice při setkání</t>
        </is>
      </c>
      <c r="B19" s="30" t="n">
        <v>50</v>
      </c>
      <c r="C19" t="inlineStr">
        <is>
          <t>m</t>
        </is>
      </c>
    </row>
    <row r="20">
      <c r="A20" t="inlineStr">
        <is>
          <t>Čas setkání</t>
        </is>
      </c>
      <c r="B20" s="30" t="n">
        <v>6</v>
      </c>
      <c r="C20" t="inlineStr">
        <is>
          <t>s</t>
        </is>
      </c>
    </row>
    <row r="22">
      <c r="A22" s="22" t="inlineStr">
        <is>
          <t>Auto 2:</t>
        </is>
      </c>
    </row>
    <row r="23">
      <c r="A23" t="inlineStr">
        <is>
          <t>Počáteční pozice</t>
        </is>
      </c>
      <c r="B23" s="30" t="n">
        <v>0</v>
      </c>
      <c r="C23" t="inlineStr">
        <is>
          <t>m</t>
        </is>
      </c>
    </row>
    <row r="26">
      <c r="A26" s="20" t="inlineStr">
        <is>
          <t>VÝPOČET RYCHLOSTÍ GRAF I:</t>
        </is>
      </c>
    </row>
    <row r="28">
      <c r="A28" t="inlineStr">
        <is>
          <t>1.</t>
        </is>
      </c>
      <c r="B28" t="inlineStr">
        <is>
          <t>Rychlost auta 1</t>
        </is>
      </c>
      <c r="C28" t="inlineStr">
        <is>
          <t>v₁ = (50-20)/(6-0)</t>
        </is>
      </c>
      <c r="D28" s="31">
        <f>(B19-B18)/(B20-0)</f>
        <v/>
      </c>
      <c r="E28" t="inlineStr">
        <is>
          <t>m/s</t>
        </is>
      </c>
    </row>
    <row r="29">
      <c r="A29" t="inlineStr">
        <is>
          <t>2.</t>
        </is>
      </c>
      <c r="B29" t="inlineStr">
        <is>
          <t>Rychlost auta 2</t>
        </is>
      </c>
      <c r="C29" t="inlineStr">
        <is>
          <t>v₂ = (50-0)/(6-0)</t>
        </is>
      </c>
      <c r="D29" s="31">
        <f>(B19-B23)/(B20-0)</f>
        <v/>
      </c>
      <c r="E29" t="inlineStr">
        <is>
          <t>m/s</t>
        </is>
      </c>
    </row>
    <row r="32">
      <c r="A32" s="34" t="inlineStr">
        <is>
          <t>GRAF II - ANALÝZA (kilometry, hodiny):</t>
        </is>
      </c>
    </row>
    <row r="34">
      <c r="A34" s="20" t="inlineStr">
        <is>
          <t>VSTUPNÍ DATA GRAF II:</t>
        </is>
      </c>
    </row>
    <row r="36">
      <c r="A36" s="29" t="inlineStr">
        <is>
          <t>Auto 1:</t>
        </is>
      </c>
    </row>
    <row r="37">
      <c r="A37" t="inlineStr">
        <is>
          <t>Start zpožděn</t>
        </is>
      </c>
      <c r="B37" s="30" t="n">
        <v>0.5</v>
      </c>
      <c r="C37" t="inlineStr">
        <is>
          <t>h</t>
        </is>
      </c>
    </row>
    <row r="38">
      <c r="A38" t="inlineStr">
        <is>
          <t>Setkání čas</t>
        </is>
      </c>
      <c r="B38" s="30" t="n">
        <v>1.5</v>
      </c>
      <c r="C38" t="inlineStr">
        <is>
          <t>h</t>
        </is>
      </c>
    </row>
    <row r="39">
      <c r="A39" t="inlineStr">
        <is>
          <t>Setkání místo</t>
        </is>
      </c>
      <c r="B39" s="30" t="n">
        <v>50</v>
      </c>
      <c r="C39" t="inlineStr">
        <is>
          <t>km</t>
        </is>
      </c>
    </row>
    <row r="42">
      <c r="A42" s="20" t="inlineStr">
        <is>
          <t>VÝPOČET RYCHLOSTÍ GRAF II:</t>
        </is>
      </c>
    </row>
    <row r="44">
      <c r="A44" t="inlineStr">
        <is>
          <t>3.</t>
        </is>
      </c>
      <c r="B44" t="inlineStr">
        <is>
          <t>Rychlost auta 1 (Graf II)</t>
        </is>
      </c>
      <c r="C44" t="inlineStr">
        <is>
          <t>v₁ = 50/(1.5-0.5)</t>
        </is>
      </c>
      <c r="D44" s="31">
        <f>B39/(B38-B37)</f>
        <v/>
      </c>
      <c r="E44" t="inlineStr">
        <is>
          <t>km/h</t>
        </is>
      </c>
    </row>
    <row r="45">
      <c r="A45" t="inlineStr">
        <is>
          <t>4.</t>
        </is>
      </c>
      <c r="B45" t="inlineStr">
        <is>
          <t>Rychlost auta 2 (Graf II)</t>
        </is>
      </c>
      <c r="C45" t="inlineStr">
        <is>
          <t>v₂ = 50/1.5</t>
        </is>
      </c>
      <c r="D45" s="31">
        <f>B39/B38</f>
        <v/>
      </c>
      <c r="E45" t="inlineStr">
        <is>
          <t>km/h</t>
        </is>
      </c>
    </row>
    <row r="48">
      <c r="A48" s="26" t="inlineStr">
        <is>
          <t>SHRNUTÍ VÝSLEDKŮ:</t>
        </is>
      </c>
    </row>
    <row r="49">
      <c r="A49" t="inlineStr">
        <is>
          <t>Graf I: Auto1 =</t>
        </is>
      </c>
      <c r="B49" s="30">
        <f>D28</f>
        <v/>
      </c>
      <c r="C49" t="inlineStr">
        <is>
          <t>m/s, Auto2 =</t>
        </is>
      </c>
      <c r="D49" s="30">
        <f>D29</f>
        <v/>
      </c>
      <c r="E49" t="inlineStr">
        <is>
          <t>m/s</t>
        </is>
      </c>
    </row>
    <row r="50">
      <c r="A50" t="inlineStr">
        <is>
          <t>Graf II: Auto1 =</t>
        </is>
      </c>
      <c r="B50" s="30">
        <f>D44</f>
        <v/>
      </c>
      <c r="C50" t="inlineStr">
        <is>
          <t>km/h, Auto2 =</t>
        </is>
      </c>
      <c r="D50" s="30">
        <f>D45</f>
        <v/>
      </c>
      <c r="E50" t="inlineStr">
        <is>
          <t>km/h</t>
        </is>
      </c>
    </row>
  </sheetData>
  <mergeCells count="2">
    <mergeCell ref="A4:H4"/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27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12: POLICEJNÍ AUTO A KŘIŽOVATKA</t>
        </is>
      </c>
    </row>
    <row r="2">
      <c r="L2" s="35" t="inlineStr">
        <is>
          <t>Čas [s]</t>
        </is>
      </c>
      <c r="M2" s="35" t="inlineStr">
        <is>
          <t>Policie [m]</t>
        </is>
      </c>
      <c r="N2" s="35" t="inlineStr">
        <is>
          <t>Auto M [m]</t>
        </is>
      </c>
    </row>
    <row r="3">
      <c r="A3" s="36" t="inlineStr">
        <is>
          <t>ZADÁNÍ:</t>
        </is>
      </c>
      <c r="L3" t="n">
        <v>0</v>
      </c>
      <c r="M3" s="37">
        <f>800-80/3.6*L3</f>
        <v/>
      </c>
      <c r="N3" s="38">
        <f>600-$H$22*L3</f>
        <v/>
      </c>
    </row>
    <row r="4">
      <c r="A4" t="inlineStr">
        <is>
          <t>Policejní auto je vzdáleno 800 m od křižovatky a jede rychlostí 80 km/h.</t>
        </is>
      </c>
      <c r="L4" t="n">
        <v>5</v>
      </c>
      <c r="M4" s="37">
        <f>800-80/3.6*L4</f>
        <v/>
      </c>
      <c r="N4" s="38">
        <f>600-$H$22*L4</f>
        <v/>
      </c>
    </row>
    <row r="5">
      <c r="A5" t="inlineStr">
        <is>
          <t>Auto M je vzdáleno 600 m od téže křižovatky a jede rychlostí ?</t>
        </is>
      </c>
      <c r="L5" t="n">
        <v>10</v>
      </c>
      <c r="M5" s="37">
        <f>800-80/3.6*L5</f>
        <v/>
      </c>
      <c r="N5" s="38">
        <f>600-$H$22*L5</f>
        <v/>
      </c>
    </row>
    <row r="6">
      <c r="A6" t="inlineStr">
        <is>
          <t>Aby došlo ke kolizi v křižovatce, jakou rychlostí musí jet auto M?</t>
        </is>
      </c>
      <c r="L6" t="n">
        <v>15</v>
      </c>
      <c r="M6" s="37">
        <f>800-80/3.6*L6</f>
        <v/>
      </c>
      <c r="N6" s="38">
        <f>600-$H$22*L6</f>
        <v/>
      </c>
    </row>
    <row r="7">
      <c r="L7" t="n">
        <v>20</v>
      </c>
      <c r="M7" s="37">
        <f>800-80/3.6*L7</f>
        <v/>
      </c>
      <c r="N7" s="38">
        <f>600-$H$22*L7</f>
        <v/>
      </c>
    </row>
    <row r="8">
      <c r="A8" s="39" t="inlineStr">
        <is>
          <t>VSTUPNÍ HODNOTY:</t>
        </is>
      </c>
      <c r="L8" t="n">
        <v>25</v>
      </c>
      <c r="M8" s="37">
        <f>800-80/3.6*L8</f>
        <v/>
      </c>
      <c r="N8" s="38">
        <f>600-$H$22*L8</f>
        <v/>
      </c>
    </row>
    <row r="9">
      <c r="L9" t="n">
        <v>30</v>
      </c>
      <c r="M9" s="37">
        <f>800-80/3.6*L9</f>
        <v/>
      </c>
      <c r="N9" s="38">
        <f>600-$H$22*L9</f>
        <v/>
      </c>
    </row>
    <row r="10">
      <c r="A10" t="inlineStr">
        <is>
          <t>Vzdálenost policie od křižovatky:</t>
        </is>
      </c>
      <c r="B10" s="23" t="n">
        <v>800</v>
      </c>
      <c r="C10" t="inlineStr">
        <is>
          <t>m</t>
        </is>
      </c>
      <c r="L10" t="n">
        <v>35</v>
      </c>
      <c r="M10" s="37">
        <f>800-80/3.6*L10</f>
        <v/>
      </c>
      <c r="N10" s="38">
        <f>600-$H$22*L10</f>
        <v/>
      </c>
    </row>
    <row r="11">
      <c r="A11" t="inlineStr">
        <is>
          <t>Rychlost policie:</t>
        </is>
      </c>
      <c r="B11" s="23" t="n">
        <v>80</v>
      </c>
      <c r="C11" t="inlineStr">
        <is>
          <t>km/h</t>
        </is>
      </c>
      <c r="L11" t="n">
        <v>40</v>
      </c>
      <c r="M11" s="37">
        <f>800-80/3.6*L11</f>
        <v/>
      </c>
      <c r="N11" s="38">
        <f>600-$H$22*L11</f>
        <v/>
      </c>
    </row>
    <row r="12">
      <c r="A12" t="inlineStr">
        <is>
          <t>Vzdálenost auta M od křižovatky:</t>
        </is>
      </c>
      <c r="B12" s="23" t="n">
        <v>600</v>
      </c>
      <c r="C12" t="inlineStr">
        <is>
          <t>m</t>
        </is>
      </c>
    </row>
    <row r="14">
      <c r="A14" s="40" t="inlineStr">
        <is>
          <t>VÝPOČTY:</t>
        </is>
      </c>
    </row>
    <row r="16">
      <c r="A16" t="inlineStr">
        <is>
          <t>1. Čas policie do křižovatky:</t>
        </is>
      </c>
    </row>
    <row r="17">
      <c r="A17" t="inlineStr">
        <is>
          <t>t_policie = s_policie / v_policie</t>
        </is>
      </c>
    </row>
    <row r="18">
      <c r="A18" t="inlineStr">
        <is>
          <t>t_policie =</t>
        </is>
      </c>
      <c r="B18" s="25">
        <f>B10/1000</f>
        <v/>
      </c>
      <c r="C18" t="inlineStr">
        <is>
          <t>/</t>
        </is>
      </c>
      <c r="D18" s="25">
        <f>B11</f>
        <v/>
      </c>
      <c r="E18" t="inlineStr">
        <is>
          <t>=</t>
        </is>
      </c>
      <c r="F18" s="25">
        <f>B18/D18</f>
        <v/>
      </c>
      <c r="G18" t="inlineStr">
        <is>
          <t>h =</t>
        </is>
      </c>
      <c r="H18" s="25">
        <f>F18*3600</f>
        <v/>
      </c>
      <c r="I18" t="inlineStr">
        <is>
          <t>s</t>
        </is>
      </c>
    </row>
    <row r="20">
      <c r="A20" t="inlineStr">
        <is>
          <t>2. Rychlost auta M pro kolizi:</t>
        </is>
      </c>
    </row>
    <row r="21">
      <c r="A21" t="inlineStr">
        <is>
          <t>v_M = s_M / t_policie</t>
        </is>
      </c>
    </row>
    <row r="22">
      <c r="A22" t="inlineStr">
        <is>
          <t>v_M =</t>
        </is>
      </c>
      <c r="B22" s="25">
        <f>B12/1000</f>
        <v/>
      </c>
      <c r="C22" t="inlineStr">
        <is>
          <t>/</t>
        </is>
      </c>
      <c r="D22" s="25">
        <f>F18</f>
        <v/>
      </c>
      <c r="E22" t="inlineStr">
        <is>
          <t>=</t>
        </is>
      </c>
      <c r="F22" s="25">
        <f>B22/D22</f>
        <v/>
      </c>
      <c r="G22" t="inlineStr">
        <is>
          <t>km/h =</t>
        </is>
      </c>
      <c r="H22" s="25">
        <f>F22/3.6</f>
        <v/>
      </c>
      <c r="I22" t="inlineStr">
        <is>
          <t>m/s</t>
        </is>
      </c>
    </row>
    <row r="24">
      <c r="A24" s="41" t="inlineStr">
        <is>
          <t>VÝSLEDEK:</t>
        </is>
      </c>
    </row>
    <row r="25">
      <c r="A25" t="inlineStr">
        <is>
          <t>Auto M musí jet rychlostí:</t>
        </is>
      </c>
      <c r="B25" s="42">
        <f>F22</f>
        <v/>
      </c>
      <c r="C25" t="inlineStr">
        <is>
          <t>km/h</t>
        </is>
      </c>
      <c r="D25" t="inlineStr">
        <is>
          <t>=</t>
        </is>
      </c>
      <c r="E25" s="42">
        <f>H22</f>
        <v/>
      </c>
      <c r="F25" t="inlineStr">
        <is>
          <t>m/s</t>
        </is>
      </c>
    </row>
    <row r="27">
      <c r="A27" s="43" t="inlineStr">
        <is>
          <t>GRAF - POHYB VOZIDEL:</t>
        </is>
      </c>
    </row>
  </sheetData>
  <mergeCells count="1">
    <mergeCell ref="A1:K1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13: DOHÁNĚNÍ OBJEKTŮ</t>
        </is>
      </c>
    </row>
    <row r="2">
      <c r="L2" s="35" t="inlineStr">
        <is>
          <t>Čas [s]</t>
        </is>
      </c>
      <c r="M2" s="35" t="inlineStr">
        <is>
          <t>Rychlejší [m]</t>
        </is>
      </c>
      <c r="N2" s="35" t="inlineStr">
        <is>
          <t>Pomalejší [m]</t>
        </is>
      </c>
    </row>
    <row r="3">
      <c r="A3" s="36" t="inlineStr">
        <is>
          <t>ZADÁNÍ:</t>
        </is>
      </c>
      <c r="L3" t="n">
        <v>0</v>
      </c>
      <c r="M3">
        <f>B11*L3</f>
        <v/>
      </c>
      <c r="N3">
        <f>100+B12*L3</f>
        <v/>
      </c>
    </row>
    <row r="4">
      <c r="A4" t="inlineStr">
        <is>
          <t>Dva objekty se pohybují stejným směrem po přímce.</t>
        </is>
      </c>
      <c r="L4" t="n">
        <v>5</v>
      </c>
      <c r="M4">
        <f>B11*L4</f>
        <v/>
      </c>
      <c r="N4">
        <f>100+B12*L4</f>
        <v/>
      </c>
    </row>
    <row r="5">
      <c r="A5" t="inlineStr">
        <is>
          <t>Rychlejší objekt je 100 m za pomalejším a jede rychlostí 5 m/s.</t>
        </is>
      </c>
      <c r="L5" t="n">
        <v>10</v>
      </c>
      <c r="M5">
        <f>B11*L5</f>
        <v/>
      </c>
      <c r="N5">
        <f>100+B12*L5</f>
        <v/>
      </c>
    </row>
    <row r="6">
      <c r="A6" t="inlineStr">
        <is>
          <t>Pomalejší objekt jede rychlostí 3 m/s.</t>
        </is>
      </c>
      <c r="L6" t="n">
        <v>15</v>
      </c>
      <c r="M6">
        <f>B11*L6</f>
        <v/>
      </c>
      <c r="N6">
        <f>100+B12*L6</f>
        <v/>
      </c>
    </row>
    <row r="7">
      <c r="A7" t="inlineStr">
        <is>
          <t>Za jak dlouho rychlejší objekt dohoní pomalejší?</t>
        </is>
      </c>
      <c r="L7" t="n">
        <v>20</v>
      </c>
      <c r="M7">
        <f>B11*L7</f>
        <v/>
      </c>
      <c r="N7">
        <f>100+B12*L7</f>
        <v/>
      </c>
    </row>
    <row r="8">
      <c r="L8" t="n">
        <v>25</v>
      </c>
      <c r="M8">
        <f>B11*L8</f>
        <v/>
      </c>
      <c r="N8">
        <f>100+B12*L8</f>
        <v/>
      </c>
    </row>
    <row r="9">
      <c r="A9" s="39" t="inlineStr">
        <is>
          <t>VSTUPNÍ HODNOTY:</t>
        </is>
      </c>
      <c r="L9" t="n">
        <v>30</v>
      </c>
      <c r="M9">
        <f>B11*L9</f>
        <v/>
      </c>
      <c r="N9">
        <f>100+B12*L9</f>
        <v/>
      </c>
    </row>
    <row r="10">
      <c r="L10" t="n">
        <v>35</v>
      </c>
      <c r="M10">
        <f>B11*L10</f>
        <v/>
      </c>
      <c r="N10">
        <f>100+B12*L10</f>
        <v/>
      </c>
    </row>
    <row r="11">
      <c r="A11" t="inlineStr">
        <is>
          <t>Rychlost rychlejšího objektu:</t>
        </is>
      </c>
      <c r="B11" s="23" t="n">
        <v>5</v>
      </c>
      <c r="C11" t="inlineStr">
        <is>
          <t>m/s</t>
        </is>
      </c>
      <c r="L11" t="n">
        <v>40</v>
      </c>
      <c r="M11">
        <f>B11*L11</f>
        <v/>
      </c>
      <c r="N11">
        <f>100+B12*L11</f>
        <v/>
      </c>
    </row>
    <row r="12">
      <c r="A12" t="inlineStr">
        <is>
          <t>Rychlost pomalejšího objektu:</t>
        </is>
      </c>
      <c r="B12" s="23" t="n">
        <v>3</v>
      </c>
      <c r="C12" t="inlineStr">
        <is>
          <t>m/s</t>
        </is>
      </c>
      <c r="L12" t="n">
        <v>45</v>
      </c>
      <c r="M12">
        <f>B11*L12</f>
        <v/>
      </c>
      <c r="N12">
        <f>100+B12*L12</f>
        <v/>
      </c>
    </row>
    <row r="13">
      <c r="A13" t="inlineStr">
        <is>
          <t>Počáteční vzdálenost:</t>
        </is>
      </c>
      <c r="B13" s="23" t="n">
        <v>100</v>
      </c>
      <c r="C13" t="inlineStr">
        <is>
          <t>m</t>
        </is>
      </c>
      <c r="L13" t="n">
        <v>50</v>
      </c>
      <c r="M13">
        <f>B11*L13</f>
        <v/>
      </c>
      <c r="N13">
        <f>100+B12*L13</f>
        <v/>
      </c>
    </row>
    <row r="14">
      <c r="L14" t="n">
        <v>55</v>
      </c>
      <c r="M14">
        <f>B11*L14</f>
        <v/>
      </c>
      <c r="N14">
        <f>100+B12*L14</f>
        <v/>
      </c>
    </row>
    <row r="15">
      <c r="A15" s="40" t="inlineStr">
        <is>
          <t>VÝPOČTY:</t>
        </is>
      </c>
      <c r="L15" t="n">
        <v>60</v>
      </c>
      <c r="M15">
        <f>B11*L15</f>
        <v/>
      </c>
      <c r="N15">
        <f>100+B12*L15</f>
        <v/>
      </c>
    </row>
    <row r="17">
      <c r="A17" t="inlineStr">
        <is>
          <t>1. Relativní rychlost (rychlost přibližování):</t>
        </is>
      </c>
    </row>
    <row r="18">
      <c r="A18" t="inlineStr">
        <is>
          <t>v_rel = v_rychlejší - v_pomalejší</t>
        </is>
      </c>
    </row>
    <row r="19">
      <c r="A19" t="inlineStr">
        <is>
          <t>v_rel =</t>
        </is>
      </c>
      <c r="B19" s="25">
        <f>B11</f>
        <v/>
      </c>
      <c r="C19" t="inlineStr">
        <is>
          <t>-</t>
        </is>
      </c>
      <c r="D19" s="25">
        <f>B12</f>
        <v/>
      </c>
      <c r="E19" t="inlineStr">
        <is>
          <t>=</t>
        </is>
      </c>
      <c r="F19" s="25">
        <f>B19-D19</f>
        <v/>
      </c>
      <c r="G19" t="inlineStr">
        <is>
          <t>m/s</t>
        </is>
      </c>
    </row>
    <row r="21">
      <c r="A21" t="inlineStr">
        <is>
          <t>2. Čas potřebný k dohonění:</t>
        </is>
      </c>
    </row>
    <row r="22">
      <c r="A22" t="inlineStr">
        <is>
          <t>t = vzdálenost / relativní_rychlost</t>
        </is>
      </c>
    </row>
    <row r="23">
      <c r="A23" t="inlineStr">
        <is>
          <t>t =</t>
        </is>
      </c>
      <c r="B23" s="25">
        <f>B13</f>
        <v/>
      </c>
      <c r="C23" t="inlineStr">
        <is>
          <t>/</t>
        </is>
      </c>
      <c r="D23" s="25">
        <f>F19</f>
        <v/>
      </c>
      <c r="E23" t="inlineStr">
        <is>
          <t>=</t>
        </is>
      </c>
      <c r="F23" s="25">
        <f>B23/D23</f>
        <v/>
      </c>
      <c r="G23" t="inlineStr">
        <is>
          <t>s</t>
        </is>
      </c>
    </row>
    <row r="25">
      <c r="A25" s="41" t="inlineStr">
        <is>
          <t>VÝSLEDEK:</t>
        </is>
      </c>
    </row>
    <row r="26">
      <c r="A26" t="inlineStr">
        <is>
          <t>Rychlejší objekt dohoní pomalejší za:</t>
        </is>
      </c>
      <c r="B26" s="42">
        <f>F23</f>
        <v/>
      </c>
      <c r="C26" t="inlineStr">
        <is>
          <t>s</t>
        </is>
      </c>
    </row>
    <row r="28">
      <c r="A28" s="43" t="inlineStr">
        <is>
          <t>OVĚŘENÍ:</t>
        </is>
      </c>
    </row>
    <row r="29">
      <c r="A29" t="inlineStr">
        <is>
          <t>Dráha rychlejšího objektu:</t>
        </is>
      </c>
      <c r="B29" s="31">
        <f>B11*F23</f>
        <v/>
      </c>
      <c r="C29" t="inlineStr">
        <is>
          <t>m</t>
        </is>
      </c>
    </row>
    <row r="30">
      <c r="A30" t="inlineStr">
        <is>
          <t>Dráha pomalejšího objektu:</t>
        </is>
      </c>
      <c r="B30" s="31">
        <f>B12*F23</f>
        <v/>
      </c>
      <c r="C30" t="inlineStr">
        <is>
          <t>m</t>
        </is>
      </c>
    </row>
    <row r="31">
      <c r="A31" t="inlineStr">
        <is>
          <t>Rozdíl drah:</t>
        </is>
      </c>
      <c r="B31" s="31">
        <f>B29-B30</f>
        <v/>
      </c>
      <c r="C31" t="inlineStr">
        <is>
          <t>m (mělo by být 100 m)</t>
        </is>
      </c>
    </row>
    <row r="33">
      <c r="A33" s="43" t="inlineStr">
        <is>
          <t>GRAF - DOHÁNĚNÍ OBJEKTŮ:</t>
        </is>
      </c>
    </row>
  </sheetData>
  <mergeCells count="1">
    <mergeCell ref="A1:K1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14: CHODEC RŮZNÁ RYCHLOST</t>
        </is>
      </c>
    </row>
    <row r="2">
      <c r="L2" s="35" t="inlineStr">
        <is>
          <t>Úsek</t>
        </is>
      </c>
      <c r="M2" s="35" t="inlineStr">
        <is>
          <t>Rychlost [m/s]</t>
        </is>
      </c>
    </row>
    <row r="3">
      <c r="A3" s="36" t="inlineStr">
        <is>
          <t>ZADÁNÍ:</t>
        </is>
      </c>
      <c r="L3" t="inlineStr">
        <is>
          <t>Úsek 1</t>
        </is>
      </c>
      <c r="M3">
        <f>B32</f>
        <v/>
      </c>
    </row>
    <row r="4">
      <c r="A4" t="inlineStr">
        <is>
          <t>Chodec urazil prvních 9 m za 6 s a dalších 8 m za 4 s.</t>
        </is>
      </c>
      <c r="L4" t="inlineStr">
        <is>
          <t>Úsek 2</t>
        </is>
      </c>
      <c r="M4">
        <f>B33</f>
        <v/>
      </c>
    </row>
    <row r="5">
      <c r="A5" t="inlineStr">
        <is>
          <t>Jaká byla jeho průměrná rychlost na celé trase?</t>
        </is>
      </c>
      <c r="L5" t="inlineStr">
        <is>
          <t>Průměr</t>
        </is>
      </c>
      <c r="M5">
        <f>F26</f>
        <v/>
      </c>
    </row>
    <row r="7">
      <c r="A7" s="39" t="inlineStr">
        <is>
          <t>VSTUPNÍ HODNOTY:</t>
        </is>
      </c>
    </row>
    <row r="9">
      <c r="A9" t="inlineStr">
        <is>
          <t>1. úsek - dráha:</t>
        </is>
      </c>
      <c r="B9" s="23" t="n">
        <v>9</v>
      </c>
      <c r="C9" t="inlineStr">
        <is>
          <t>m</t>
        </is>
      </c>
    </row>
    <row r="10">
      <c r="A10" t="inlineStr">
        <is>
          <t>1. úsek - čas:</t>
        </is>
      </c>
      <c r="B10" s="23" t="n">
        <v>6</v>
      </c>
      <c r="C10" t="inlineStr">
        <is>
          <t>s</t>
        </is>
      </c>
    </row>
    <row r="11">
      <c r="A11" t="inlineStr">
        <is>
          <t>2. úsek - dráha:</t>
        </is>
      </c>
      <c r="B11" s="23" t="n">
        <v>8</v>
      </c>
      <c r="C11" t="inlineStr">
        <is>
          <t>m</t>
        </is>
      </c>
    </row>
    <row r="12">
      <c r="A12" t="inlineStr">
        <is>
          <t>2. úsek - čas:</t>
        </is>
      </c>
      <c r="B12" s="23" t="n">
        <v>4</v>
      </c>
      <c r="C12" t="inlineStr">
        <is>
          <t>s</t>
        </is>
      </c>
    </row>
    <row r="14">
      <c r="A14" s="40" t="inlineStr">
        <is>
          <t>VÝPOČTY:</t>
        </is>
      </c>
    </row>
    <row r="16">
      <c r="A16" t="inlineStr">
        <is>
          <t>1. Celková dráha:</t>
        </is>
      </c>
    </row>
    <row r="17">
      <c r="A17" t="inlineStr">
        <is>
          <t>s_celková = s₁ + s₂</t>
        </is>
      </c>
    </row>
    <row r="18">
      <c r="A18" t="inlineStr">
        <is>
          <t>s_celková =</t>
        </is>
      </c>
      <c r="B18" s="25">
        <f>B9</f>
        <v/>
      </c>
      <c r="C18" t="inlineStr">
        <is>
          <t>+</t>
        </is>
      </c>
      <c r="D18" s="25">
        <f>B11</f>
        <v/>
      </c>
      <c r="E18" t="inlineStr">
        <is>
          <t>=</t>
        </is>
      </c>
      <c r="F18" s="25">
        <f>B18+D18</f>
        <v/>
      </c>
      <c r="G18" t="inlineStr">
        <is>
          <t>m</t>
        </is>
      </c>
    </row>
    <row r="20">
      <c r="A20" t="inlineStr">
        <is>
          <t>2. Celkový čas:</t>
        </is>
      </c>
    </row>
    <row r="21">
      <c r="A21" t="inlineStr">
        <is>
          <t>t_celkový = t₁ + t₂</t>
        </is>
      </c>
    </row>
    <row r="22">
      <c r="A22" t="inlineStr">
        <is>
          <t>t_celkový =</t>
        </is>
      </c>
      <c r="B22" s="25">
        <f>B10</f>
        <v/>
      </c>
      <c r="C22" t="inlineStr">
        <is>
          <t>+</t>
        </is>
      </c>
      <c r="D22" s="25">
        <f>B12</f>
        <v/>
      </c>
      <c r="E22" t="inlineStr">
        <is>
          <t>=</t>
        </is>
      </c>
      <c r="F22" s="25">
        <f>B22+D22</f>
        <v/>
      </c>
      <c r="G22" t="inlineStr">
        <is>
          <t>s</t>
        </is>
      </c>
    </row>
    <row r="24">
      <c r="A24" t="inlineStr">
        <is>
          <t>3. Průměrná rychlost:</t>
        </is>
      </c>
    </row>
    <row r="25">
      <c r="A25" t="inlineStr">
        <is>
          <t>v_průměrná = s_celková / t_celkový</t>
        </is>
      </c>
    </row>
    <row r="26">
      <c r="A26" t="inlineStr">
        <is>
          <t>v_průměrná =</t>
        </is>
      </c>
      <c r="B26" s="25">
        <f>F18</f>
        <v/>
      </c>
      <c r="C26" t="inlineStr">
        <is>
          <t>/</t>
        </is>
      </c>
      <c r="D26" s="25">
        <f>F22</f>
        <v/>
      </c>
      <c r="E26" t="inlineStr">
        <is>
          <t>=</t>
        </is>
      </c>
      <c r="F26" s="25">
        <f>B26/D26</f>
        <v/>
      </c>
      <c r="G26" t="inlineStr">
        <is>
          <t>m/s</t>
        </is>
      </c>
    </row>
    <row r="28">
      <c r="A28" s="41" t="inlineStr">
        <is>
          <t>VÝSLEDEK:</t>
        </is>
      </c>
    </row>
    <row r="29">
      <c r="A29" t="inlineStr">
        <is>
          <t>Průměrná rychlost chodce:</t>
        </is>
      </c>
      <c r="B29" s="42">
        <f>F26</f>
        <v/>
      </c>
      <c r="C29" t="inlineStr">
        <is>
          <t>m/s</t>
        </is>
      </c>
    </row>
    <row r="31">
      <c r="A31" s="43" t="inlineStr">
        <is>
          <t>ANALÝZA RYCHLOSTÍ ÚSEKŮ:</t>
        </is>
      </c>
    </row>
    <row r="32">
      <c r="A32" t="inlineStr">
        <is>
          <t>Rychlost 1. úseku:</t>
        </is>
      </c>
      <c r="B32" s="31">
        <f>B9/B10</f>
        <v/>
      </c>
      <c r="C32" t="inlineStr">
        <is>
          <t>m/s</t>
        </is>
      </c>
    </row>
    <row r="33">
      <c r="A33" t="inlineStr">
        <is>
          <t>Rychlost 2. úseku:</t>
        </is>
      </c>
      <c r="B33" s="31">
        <f>B11/B12</f>
        <v/>
      </c>
      <c r="C33" t="inlineStr">
        <is>
          <t>m/s</t>
        </is>
      </c>
    </row>
    <row r="35">
      <c r="A35" s="43" t="inlineStr">
        <is>
          <t>GRAF - RYCHLOSTI ÚSEKŮ:</t>
        </is>
      </c>
    </row>
  </sheetData>
  <mergeCells count="1">
    <mergeCell ref="A1:K1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38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15: POROVNÁNÍ STRATEGIÍ JÍZDY</t>
        </is>
      </c>
    </row>
    <row r="2">
      <c r="L2" s="35" t="inlineStr">
        <is>
          <t>Auto</t>
        </is>
      </c>
      <c r="M2" s="35" t="inlineStr">
        <is>
          <t>Průměrná rychlost [km/h]</t>
        </is>
      </c>
      <c r="N2" s="35" t="inlineStr">
        <is>
          <t>Celkový čas [h]</t>
        </is>
      </c>
    </row>
    <row r="3">
      <c r="A3" s="36" t="inlineStr">
        <is>
          <t>ZADÁNÍ:</t>
        </is>
      </c>
      <c r="L3" t="inlineStr">
        <is>
          <t>Auto A (30/50)</t>
        </is>
      </c>
      <c r="M3">
        <f>B23</f>
        <v/>
      </c>
      <c r="N3">
        <f>B22</f>
        <v/>
      </c>
    </row>
    <row r="4">
      <c r="A4" t="inlineStr">
        <is>
          <t>Auto A: první polovina trasy 30 km/h, druhá polovina 50 km/h</t>
        </is>
      </c>
      <c r="L4" t="inlineStr">
        <is>
          <t>Auto B (40)</t>
        </is>
      </c>
      <c r="M4">
        <f>B27</f>
        <v/>
      </c>
      <c r="N4">
        <f>B26</f>
        <v/>
      </c>
    </row>
    <row r="5">
      <c r="A5" t="inlineStr">
        <is>
          <t>Auto B: celá trasa konstantně 40 km/h</t>
        </is>
      </c>
    </row>
    <row r="6">
      <c r="A6" t="inlineStr">
        <is>
          <t>Které auto má vyšší průměrnou rychlost?</t>
        </is>
      </c>
    </row>
    <row r="8">
      <c r="A8" s="39" t="inlineStr">
        <is>
          <t>VSTUPNÍ HODNOTY:</t>
        </is>
      </c>
    </row>
    <row r="10">
      <c r="A10" t="inlineStr">
        <is>
          <t>Celková dráha:</t>
        </is>
      </c>
      <c r="B10" s="23" t="n">
        <v>100</v>
      </c>
      <c r="C10" t="inlineStr">
        <is>
          <t>km</t>
        </is>
      </c>
    </row>
    <row r="11">
      <c r="A11" t="inlineStr">
        <is>
          <t>Auto A - rychlost 1. půlky:</t>
        </is>
      </c>
      <c r="B11" s="23" t="n">
        <v>30</v>
      </c>
      <c r="C11" t="inlineStr">
        <is>
          <t>km/h</t>
        </is>
      </c>
    </row>
    <row r="12">
      <c r="A12" t="inlineStr">
        <is>
          <t>Auto A - rychlost 2. půlky:</t>
        </is>
      </c>
      <c r="B12" s="23" t="n">
        <v>50</v>
      </c>
      <c r="C12" t="inlineStr">
        <is>
          <t>km/h</t>
        </is>
      </c>
    </row>
    <row r="13">
      <c r="A13" t="inlineStr">
        <is>
          <t>Auto B - konstantní rychlost:</t>
        </is>
      </c>
      <c r="B13" s="23" t="n">
        <v>40</v>
      </c>
      <c r="C13" t="inlineStr">
        <is>
          <t>km/h</t>
        </is>
      </c>
    </row>
    <row r="15">
      <c r="A15" s="40" t="inlineStr">
        <is>
          <t>VÝPOČTY:</t>
        </is>
      </c>
    </row>
    <row r="17">
      <c r="A17" s="44" t="inlineStr">
        <is>
          <t>AUTO A (rozdělené rychlosti):</t>
        </is>
      </c>
    </row>
    <row r="18">
      <c r="A18" t="inlineStr">
        <is>
          <t>Dráha 1. půlky:</t>
        </is>
      </c>
      <c r="B18" s="31">
        <f>B10/2</f>
        <v/>
      </c>
      <c r="C18" t="inlineStr">
        <is>
          <t>km</t>
        </is>
      </c>
    </row>
    <row r="19">
      <c r="A19" t="inlineStr">
        <is>
          <t>Čas 1. půlky:</t>
        </is>
      </c>
      <c r="B19" s="31">
        <f>B18/B11</f>
        <v/>
      </c>
      <c r="C19" t="inlineStr">
        <is>
          <t>h</t>
        </is>
      </c>
    </row>
    <row r="20">
      <c r="A20" t="inlineStr">
        <is>
          <t>Dráha 2. půlky:</t>
        </is>
      </c>
      <c r="B20" s="31">
        <f>B10/2</f>
        <v/>
      </c>
      <c r="C20" t="inlineStr">
        <is>
          <t>km</t>
        </is>
      </c>
    </row>
    <row r="21">
      <c r="A21" t="inlineStr">
        <is>
          <t>Čas 2. půlky:</t>
        </is>
      </c>
      <c r="B21" s="31">
        <f>B20/B12</f>
        <v/>
      </c>
      <c r="C21" t="inlineStr">
        <is>
          <t>h</t>
        </is>
      </c>
    </row>
    <row r="22">
      <c r="A22" t="inlineStr">
        <is>
          <t>Celkový čas auta A:</t>
        </is>
      </c>
      <c r="B22" s="31">
        <f>B19+B21</f>
        <v/>
      </c>
      <c r="C22" t="inlineStr">
        <is>
          <t>h</t>
        </is>
      </c>
    </row>
    <row r="23">
      <c r="A23" t="inlineStr">
        <is>
          <t>Průměrná rychlost auta A:</t>
        </is>
      </c>
      <c r="B23" s="45">
        <f>B10/B22</f>
        <v/>
      </c>
      <c r="C23" t="inlineStr">
        <is>
          <t>km/h</t>
        </is>
      </c>
    </row>
    <row r="25">
      <c r="A25" s="46" t="inlineStr">
        <is>
          <t>AUTO B (konstantní rychlost):</t>
        </is>
      </c>
    </row>
    <row r="26">
      <c r="A26" t="inlineStr">
        <is>
          <t>Celkový čas auta B:</t>
        </is>
      </c>
      <c r="B26" s="31">
        <f>B10/B13</f>
        <v/>
      </c>
      <c r="C26" t="inlineStr">
        <is>
          <t>h</t>
        </is>
      </c>
    </row>
    <row r="27">
      <c r="A27" t="inlineStr">
        <is>
          <t>Průměrná rychlost auta B:</t>
        </is>
      </c>
      <c r="B27" s="47">
        <f>B13</f>
        <v/>
      </c>
      <c r="C27" t="inlineStr">
        <is>
          <t>km/h</t>
        </is>
      </c>
    </row>
    <row r="29">
      <c r="A29" s="41" t="inlineStr">
        <is>
          <t>POROVNÁNÍ:</t>
        </is>
      </c>
    </row>
    <row r="30">
      <c r="A30" t="inlineStr">
        <is>
          <t>Rozdíl rychlostí (A - B):</t>
        </is>
      </c>
      <c r="B30" s="31">
        <f>B23-B27</f>
        <v/>
      </c>
      <c r="C30" t="inlineStr">
        <is>
          <t>km/h</t>
        </is>
      </c>
    </row>
    <row r="31">
      <c r="A31" t="inlineStr">
        <is>
          <t>Rozdíl časů (A - B):</t>
        </is>
      </c>
      <c r="B31" s="31">
        <f>B22-B26</f>
        <v/>
      </c>
      <c r="C31" t="inlineStr">
        <is>
          <t>h</t>
        </is>
      </c>
    </row>
    <row r="33">
      <c r="A33" s="41" t="inlineStr">
        <is>
          <t>VÝSLEDEK:</t>
        </is>
      </c>
    </row>
    <row r="34">
      <c r="A34" t="inlineStr">
        <is>
          <t>Auto A (30/50 km/h):</t>
        </is>
      </c>
      <c r="B34" s="48">
        <f>B23</f>
        <v/>
      </c>
      <c r="C34" t="inlineStr">
        <is>
          <t>km/h</t>
        </is>
      </c>
    </row>
    <row r="35">
      <c r="A35" t="inlineStr">
        <is>
          <t>Auto B (40 km/h):</t>
        </is>
      </c>
      <c r="B35" s="49">
        <f>B27</f>
        <v/>
      </c>
      <c r="C35" t="inlineStr">
        <is>
          <t>km/h</t>
        </is>
      </c>
    </row>
    <row r="36">
      <c r="A36" t="inlineStr">
        <is>
          <t>Rychlejší je:</t>
        </is>
      </c>
      <c r="B36" s="42">
        <f>IF(B34&gt;B35,"Auto A","Auto B")</f>
        <v/>
      </c>
    </row>
    <row r="38">
      <c r="A38" s="43" t="inlineStr">
        <is>
          <t>GRAF - POROVNÁNÍ STRATEGIÍ:</t>
        </is>
      </c>
    </row>
  </sheetData>
  <mergeCells count="1">
    <mergeCell ref="A1:K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16: LODNÍ PASAŽÉŘI</t>
        </is>
      </c>
    </row>
    <row r="2">
      <c r="L2" s="35" t="inlineStr">
        <is>
          <t>Objekt</t>
        </is>
      </c>
      <c r="M2" s="35" t="inlineStr">
        <is>
          <t>Rychlost [km/h]</t>
        </is>
      </c>
    </row>
    <row r="3">
      <c r="A3" s="36" t="inlineStr">
        <is>
          <t>ZADÁNÍ:</t>
        </is>
      </c>
      <c r="L3" t="inlineStr">
        <is>
          <t>Loď</t>
        </is>
      </c>
      <c r="M3">
        <f>B11</f>
        <v/>
      </c>
    </row>
    <row r="4">
      <c r="A4" t="inlineStr">
        <is>
          <t>Loď se pohybuje rychlostí 3 km/h. Po palubě se pohybují pasažéři:</t>
        </is>
      </c>
      <c r="L4" t="inlineStr">
        <is>
          <t>Pasažér A (směr)</t>
        </is>
      </c>
      <c r="M4">
        <f>F20</f>
        <v/>
      </c>
    </row>
    <row r="5">
      <c r="A5" t="inlineStr">
        <is>
          <t>a) Pasažér A jde směrem jízdy rychlostí 2 km/h</t>
        </is>
      </c>
      <c r="L5" t="inlineStr">
        <is>
          <t>Pasažér B (proti)</t>
        </is>
      </c>
      <c r="M5">
        <f>F25</f>
        <v/>
      </c>
    </row>
    <row r="6">
      <c r="A6" t="inlineStr">
        <is>
          <t>b) Pasažér B jde proti směru jízdy rychlostí 2 km/h</t>
        </is>
      </c>
    </row>
    <row r="7">
      <c r="A7" t="inlineStr">
        <is>
          <t>Jaké jsou rychlosti pasažérů vzhledem k břehu?</t>
        </is>
      </c>
    </row>
    <row r="9">
      <c r="A9" s="39" t="inlineStr">
        <is>
          <t>VSTUPNÍ HODNOTY:</t>
        </is>
      </c>
    </row>
    <row r="11">
      <c r="A11" t="inlineStr">
        <is>
          <t>Rychlost lodi:</t>
        </is>
      </c>
      <c r="B11" s="23" t="n">
        <v>3</v>
      </c>
      <c r="C11" t="inlineStr">
        <is>
          <t>km/h</t>
        </is>
      </c>
    </row>
    <row r="12">
      <c r="A12" t="inlineStr">
        <is>
          <t>Rychlost pasažéra A (směr jízdy):</t>
        </is>
      </c>
      <c r="B12" s="23" t="n">
        <v>2</v>
      </c>
      <c r="C12" t="inlineStr">
        <is>
          <t>km/h</t>
        </is>
      </c>
    </row>
    <row r="13">
      <c r="A13" t="inlineStr">
        <is>
          <t>Rychlost pasažéra B (proti směru):</t>
        </is>
      </c>
      <c r="B13" s="23" t="n">
        <v>2</v>
      </c>
      <c r="C13" t="inlineStr">
        <is>
          <t>km/h</t>
        </is>
      </c>
    </row>
    <row r="15">
      <c r="A15" s="40" t="inlineStr">
        <is>
          <t>VÝPOČTY:</t>
        </is>
      </c>
    </row>
    <row r="17">
      <c r="A17" s="44" t="inlineStr">
        <is>
          <t>PASAŽÉR A (jde směrem jízdy):</t>
        </is>
      </c>
    </row>
    <row r="18">
      <c r="A18" t="inlineStr">
        <is>
          <t>Rychlost A vzhledem k břehu:</t>
        </is>
      </c>
    </row>
    <row r="19">
      <c r="A19" t="inlineStr">
        <is>
          <t>v_A = v_loď + v_pasažér_A</t>
        </is>
      </c>
    </row>
    <row r="20">
      <c r="A20" t="inlineStr">
        <is>
          <t>v_A =</t>
        </is>
      </c>
      <c r="B20" s="25">
        <f>B11</f>
        <v/>
      </c>
      <c r="C20" t="inlineStr">
        <is>
          <t>+</t>
        </is>
      </c>
      <c r="D20" s="25">
        <f>B12</f>
        <v/>
      </c>
      <c r="E20" t="inlineStr">
        <is>
          <t>=</t>
        </is>
      </c>
      <c r="F20" s="25">
        <f>B20+D20</f>
        <v/>
      </c>
      <c r="G20" t="inlineStr">
        <is>
          <t>km/h</t>
        </is>
      </c>
    </row>
    <row r="22">
      <c r="A22" s="46" t="inlineStr">
        <is>
          <t>PASAŽÉR B (jde proti směru jízdy):</t>
        </is>
      </c>
    </row>
    <row r="23">
      <c r="A23" t="inlineStr">
        <is>
          <t>Rychlost B vzhledem k břehu:</t>
        </is>
      </c>
    </row>
    <row r="24">
      <c r="A24" t="inlineStr">
        <is>
          <t>v_B = v_loď - v_pasažér_B</t>
        </is>
      </c>
    </row>
    <row r="25">
      <c r="A25" t="inlineStr">
        <is>
          <t>v_B =</t>
        </is>
      </c>
      <c r="B25" s="25">
        <f>B11</f>
        <v/>
      </c>
      <c r="C25" t="inlineStr">
        <is>
          <t>-</t>
        </is>
      </c>
      <c r="D25" s="25">
        <f>B13</f>
        <v/>
      </c>
      <c r="E25" t="inlineStr">
        <is>
          <t>=</t>
        </is>
      </c>
      <c r="F25" s="25">
        <f>B25-D25</f>
        <v/>
      </c>
      <c r="G25" t="inlineStr">
        <is>
          <t>km/h</t>
        </is>
      </c>
    </row>
    <row r="27">
      <c r="A27" s="41" t="inlineStr">
        <is>
          <t>VÝSLEDKY:</t>
        </is>
      </c>
    </row>
    <row r="28">
      <c r="A28" t="inlineStr">
        <is>
          <t>Pasažér A (směr jízdy):</t>
        </is>
      </c>
      <c r="B28" s="48">
        <f>F20</f>
        <v/>
      </c>
      <c r="C28" t="inlineStr">
        <is>
          <t>km/h</t>
        </is>
      </c>
    </row>
    <row r="29">
      <c r="A29" t="inlineStr">
        <is>
          <t>Pasažér B (proti směru):</t>
        </is>
      </c>
      <c r="B29" s="49">
        <f>F25</f>
        <v/>
      </c>
      <c r="C29" t="inlineStr">
        <is>
          <t>km/h</t>
        </is>
      </c>
    </row>
    <row r="31">
      <c r="A31" s="43" t="inlineStr">
        <is>
          <t>GRAF - RYCHLOSTI PASAŽÉRŮ:</t>
        </is>
      </c>
    </row>
  </sheetData>
  <mergeCells count="1">
    <mergeCell ref="A1:K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4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17: MOTOROVÝ ČLUN PŘES ŘEKU</t>
        </is>
      </c>
    </row>
    <row r="2">
      <c r="L2" s="35" t="inlineStr">
        <is>
          <t>Složka</t>
        </is>
      </c>
      <c r="M2" s="35" t="inlineStr">
        <is>
          <t>Rychlost [m/s]</t>
        </is>
      </c>
    </row>
    <row r="3">
      <c r="A3" s="36" t="inlineStr">
        <is>
          <t>ZADÁNÍ:</t>
        </is>
      </c>
      <c r="L3" t="inlineStr">
        <is>
          <t>Člun (kolmo)</t>
        </is>
      </c>
      <c r="M3">
        <f>B12</f>
        <v/>
      </c>
    </row>
    <row r="4">
      <c r="A4" t="inlineStr">
        <is>
          <t>Motorový člun přejíždí řeku kolmo na proud.</t>
        </is>
      </c>
      <c r="L4" t="inlineStr">
        <is>
          <t>Proud (podél)</t>
        </is>
      </c>
      <c r="M4">
        <f>B13</f>
        <v/>
      </c>
    </row>
    <row r="5">
      <c r="A5" t="inlineStr">
        <is>
          <t>Rychlost člunu v klidné vodě: 12 m/s</t>
        </is>
      </c>
      <c r="L5" t="inlineStr">
        <is>
          <t>Výsledná</t>
        </is>
      </c>
      <c r="M5">
        <f>B20</f>
        <v/>
      </c>
    </row>
    <row r="6">
      <c r="A6" t="inlineStr">
        <is>
          <t>Rychlost proudu řeky: 2 m/s</t>
        </is>
      </c>
    </row>
    <row r="7">
      <c r="A7" t="inlineStr">
        <is>
          <t>Šířka řeky: 800 m</t>
        </is>
      </c>
    </row>
    <row r="8">
      <c r="A8" t="inlineStr">
        <is>
          <t>Najděte: a) Výslednou rychlost b) Čas přejezdu c) Úhel směru</t>
        </is>
      </c>
    </row>
    <row r="10">
      <c r="A10" s="39" t="inlineStr">
        <is>
          <t>VSTUPNÍ HODNOTY:</t>
        </is>
      </c>
    </row>
    <row r="12">
      <c r="A12" t="inlineStr">
        <is>
          <t>Rychlost člunu v klidné vodě:</t>
        </is>
      </c>
      <c r="B12" s="23" t="n">
        <v>12</v>
      </c>
      <c r="C12" t="inlineStr">
        <is>
          <t>m/s</t>
        </is>
      </c>
    </row>
    <row r="13">
      <c r="A13" t="inlineStr">
        <is>
          <t>Rychlost proudu:</t>
        </is>
      </c>
      <c r="B13" s="23" t="n">
        <v>2</v>
      </c>
      <c r="C13" t="inlineStr">
        <is>
          <t>m/s</t>
        </is>
      </c>
    </row>
    <row r="14">
      <c r="A14" t="inlineStr">
        <is>
          <t>Šířka řeky:</t>
        </is>
      </c>
      <c r="B14" s="23" t="n">
        <v>800</v>
      </c>
      <c r="C14" t="inlineStr">
        <is>
          <t>m</t>
        </is>
      </c>
    </row>
    <row r="16">
      <c r="A16" s="40" t="inlineStr">
        <is>
          <t>VÝPOČTY:</t>
        </is>
      </c>
    </row>
    <row r="18">
      <c r="A18" t="inlineStr">
        <is>
          <t>1. Výsledná rychlost (Pythagorova věta):</t>
        </is>
      </c>
    </row>
    <row r="19">
      <c r="A19" t="inlineStr">
        <is>
          <t>v_výsledná = √(v_člun² + v_proud²)</t>
        </is>
      </c>
    </row>
    <row r="20">
      <c r="A20" t="inlineStr">
        <is>
          <t>v_výsledná =</t>
        </is>
      </c>
      <c r="B20" s="25">
        <f>SQRT(B12^2+B13^2)</f>
        <v/>
      </c>
      <c r="C20" t="inlineStr">
        <is>
          <t>m/s</t>
        </is>
      </c>
    </row>
    <row r="22">
      <c r="A22" t="inlineStr">
        <is>
          <t>2. Čas přejezdu (kolmo na proud):</t>
        </is>
      </c>
    </row>
    <row r="23">
      <c r="A23" t="inlineStr">
        <is>
          <t>t = šířka_řeky / rychlost_člunu</t>
        </is>
      </c>
    </row>
    <row r="24">
      <c r="A24" t="inlineStr">
        <is>
          <t>t =</t>
        </is>
      </c>
      <c r="B24" s="25">
        <f>B14/B12</f>
        <v/>
      </c>
      <c r="C24" t="inlineStr">
        <is>
          <t>s</t>
        </is>
      </c>
    </row>
    <row r="26">
      <c r="A26" t="inlineStr">
        <is>
          <t>3. Úhel směru (od kolmice k břehu):</t>
        </is>
      </c>
    </row>
    <row r="27">
      <c r="A27" t="inlineStr">
        <is>
          <t>α = arctan(v_proud / v_člun)</t>
        </is>
      </c>
    </row>
    <row r="28">
      <c r="A28" t="inlineStr">
        <is>
          <t>α =</t>
        </is>
      </c>
      <c r="B28" s="25">
        <f>DEGREES(ATAN(B13/B12))</f>
        <v/>
      </c>
      <c r="C28" t="inlineStr">
        <is>
          <t>°</t>
        </is>
      </c>
    </row>
    <row r="30">
      <c r="A30" t="inlineStr">
        <is>
          <t>4. Unos proudem během přejezdu:</t>
        </is>
      </c>
    </row>
    <row r="31">
      <c r="A31" t="inlineStr">
        <is>
          <t>unos = v_proud × t</t>
        </is>
      </c>
    </row>
    <row r="32">
      <c r="A32" t="inlineStr">
        <is>
          <t>unos =</t>
        </is>
      </c>
      <c r="B32" s="25">
        <f>B13*B24</f>
        <v/>
      </c>
      <c r="C32" t="inlineStr">
        <is>
          <t>m</t>
        </is>
      </c>
    </row>
    <row r="34">
      <c r="A34" s="41" t="inlineStr">
        <is>
          <t>VÝSLEDKY:</t>
        </is>
      </c>
    </row>
    <row r="35">
      <c r="A35" t="inlineStr">
        <is>
          <t>Výsledná rychlost:</t>
        </is>
      </c>
      <c r="B35" s="42">
        <f>B20</f>
        <v/>
      </c>
      <c r="C35" t="inlineStr">
        <is>
          <t>m/s</t>
        </is>
      </c>
    </row>
    <row r="36">
      <c r="A36" t="inlineStr">
        <is>
          <t>Čas přejezdu:</t>
        </is>
      </c>
      <c r="B36" s="42">
        <f>B24</f>
        <v/>
      </c>
      <c r="C36" t="inlineStr">
        <is>
          <t>s</t>
        </is>
      </c>
    </row>
    <row r="37">
      <c r="A37" t="inlineStr">
        <is>
          <t>Úhel směru:</t>
        </is>
      </c>
      <c r="B37" s="42">
        <f>B28</f>
        <v/>
      </c>
      <c r="C37" t="inlineStr">
        <is>
          <t>°</t>
        </is>
      </c>
    </row>
    <row r="38">
      <c r="A38" t="inlineStr">
        <is>
          <t>Unos proudem:</t>
        </is>
      </c>
      <c r="B38" s="42">
        <f>B32</f>
        <v/>
      </c>
      <c r="C38" t="inlineStr">
        <is>
          <t>m</t>
        </is>
      </c>
    </row>
    <row r="40">
      <c r="A40" s="43" t="inlineStr">
        <is>
          <t>GRAF - VEKTORY RYCHLOSTÍ:</t>
        </is>
      </c>
    </row>
  </sheetData>
  <mergeCells count="1">
    <mergeCell ref="A1:K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18: VESLAŘI NA ŘECE</t>
        </is>
      </c>
    </row>
    <row r="2">
      <c r="L2" t="inlineStr">
        <is>
          <t>Veličina</t>
        </is>
      </c>
      <c r="M2" t="inlineStr">
        <is>
          <t>Hodnota</t>
        </is>
      </c>
    </row>
    <row r="3">
      <c r="A3" s="36" t="inlineStr">
        <is>
          <t>ZADÁNÍ:</t>
        </is>
      </c>
      <c r="L3" t="inlineStr">
        <is>
          <t>Člun [m/s]</t>
        </is>
      </c>
      <c r="M3">
        <f>B11</f>
        <v/>
      </c>
    </row>
    <row r="4">
      <c r="A4" t="inlineStr">
        <is>
          <t>Veslaři přejíždějí řeku širokou 0,7 km.</t>
        </is>
      </c>
      <c r="L4" t="inlineStr">
        <is>
          <t>Proud [m/s]</t>
        </is>
      </c>
      <c r="M4">
        <f>B12</f>
        <v/>
      </c>
    </row>
    <row r="5">
      <c r="A5" t="inlineStr">
        <is>
          <t>Rychlost jejich člunu v klidné vodě: 0,6 m/s</t>
        </is>
      </c>
      <c r="L5" t="inlineStr">
        <is>
          <t>Výsledná [m/s]</t>
        </is>
      </c>
      <c r="M5">
        <f>B17</f>
        <v/>
      </c>
    </row>
    <row r="6">
      <c r="A6" t="inlineStr">
        <is>
          <t>Rychlost proudu řeky: 0,8 m/s</t>
        </is>
      </c>
    </row>
    <row r="7">
      <c r="A7" t="inlineStr">
        <is>
          <t>Najděte: a) Výslednou rychlost b) Čas přejezdu c) Celkovou dráhu</t>
        </is>
      </c>
    </row>
    <row r="9">
      <c r="A9" s="39" t="inlineStr">
        <is>
          <t>VSTUPNÍ HODNOTY:</t>
        </is>
      </c>
    </row>
    <row r="11">
      <c r="A11" t="inlineStr">
        <is>
          <t>Rychlost člunu v klidné vodě:</t>
        </is>
      </c>
      <c r="B11" s="30" t="n">
        <v>0.6</v>
      </c>
      <c r="C11" t="inlineStr">
        <is>
          <t>m/s</t>
        </is>
      </c>
    </row>
    <row r="12">
      <c r="A12" t="inlineStr">
        <is>
          <t>Rychlost proudu:</t>
        </is>
      </c>
      <c r="B12" s="30" t="n">
        <v>0.8</v>
      </c>
      <c r="C12" t="inlineStr">
        <is>
          <t>m/s</t>
        </is>
      </c>
    </row>
    <row r="13">
      <c r="A13" t="inlineStr">
        <is>
          <t>Šířka řeky:</t>
        </is>
      </c>
      <c r="B13" s="30" t="n">
        <v>700</v>
      </c>
      <c r="C13" t="inlineStr">
        <is>
          <t>m</t>
        </is>
      </c>
    </row>
    <row r="15">
      <c r="A15" s="40" t="inlineStr">
        <is>
          <t>VÝPOČTY:</t>
        </is>
      </c>
    </row>
    <row r="17">
      <c r="A17" t="inlineStr">
        <is>
          <t>1. Výsledná rychlost:</t>
        </is>
      </c>
      <c r="B17" s="31">
        <f>SQRT(B11^2+B12^2)</f>
        <v/>
      </c>
      <c r="C17" t="inlineStr">
        <is>
          <t>m/s</t>
        </is>
      </c>
    </row>
    <row r="18">
      <c r="A18" t="inlineStr">
        <is>
          <t>2. Čas přejezdu:</t>
        </is>
      </c>
      <c r="B18" s="31">
        <f>B13/B11</f>
        <v/>
      </c>
      <c r="C18" t="inlineStr">
        <is>
          <t>s</t>
        </is>
      </c>
    </row>
    <row r="19">
      <c r="A19" t="inlineStr">
        <is>
          <t>3. Unos proudem:</t>
        </is>
      </c>
      <c r="B19" s="31">
        <f>B12*B18</f>
        <v/>
      </c>
      <c r="C19" t="inlineStr">
        <is>
          <t>m</t>
        </is>
      </c>
    </row>
    <row r="20">
      <c r="A20" t="inlineStr">
        <is>
          <t>4. Celková dráha:</t>
        </is>
      </c>
      <c r="B20" s="31">
        <f>SQRT(B13^2+B19^2)</f>
        <v/>
      </c>
      <c r="C20" t="inlineStr">
        <is>
          <t>m</t>
        </is>
      </c>
    </row>
    <row r="22">
      <c r="A22" s="41" t="inlineStr">
        <is>
          <t>VÝSLEDKY:</t>
        </is>
      </c>
    </row>
    <row r="23">
      <c r="A23" t="inlineStr">
        <is>
          <t>Výsledná rychlost:</t>
        </is>
      </c>
      <c r="B23" s="42">
        <f>B17</f>
        <v/>
      </c>
      <c r="C23" t="inlineStr">
        <is>
          <t>m/s</t>
        </is>
      </c>
    </row>
    <row r="24">
      <c r="A24" t="inlineStr">
        <is>
          <t>Čas přejezdu:</t>
        </is>
      </c>
      <c r="B24" s="42">
        <f>B18</f>
        <v/>
      </c>
      <c r="C24" t="inlineStr">
        <is>
          <t>s</t>
        </is>
      </c>
    </row>
    <row r="25">
      <c r="A25" t="inlineStr">
        <is>
          <t>Celková dráha:</t>
        </is>
      </c>
      <c r="B25" s="42">
        <f>B20</f>
        <v/>
      </c>
      <c r="C25" t="inlineStr">
        <is>
          <t>m</t>
        </is>
      </c>
    </row>
  </sheetData>
  <mergeCells count="1">
    <mergeCell ref="A1:K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19: DÉŠŤ A JEDOUCÍ AUTO</t>
        </is>
      </c>
    </row>
    <row r="3">
      <c r="A3" s="36" t="inlineStr">
        <is>
          <t>ZADÁNÍ:</t>
        </is>
      </c>
    </row>
    <row r="4">
      <c r="A4" t="inlineStr">
        <is>
          <t>Déšť padá svisle rychlostí 8 m/s vzhledem k zemi.</t>
        </is>
      </c>
    </row>
    <row r="5">
      <c r="A5" t="inlineStr">
        <is>
          <t>Na okně auta svírají stopy dešťových kapek s vodorovným směrem úhel 30°.</t>
        </is>
      </c>
    </row>
    <row r="6">
      <c r="A6" t="inlineStr">
        <is>
          <t>Jaká je rychlost auta?</t>
        </is>
      </c>
    </row>
    <row r="8">
      <c r="A8" s="39" t="inlineStr">
        <is>
          <t>VSTUPNÍ HODNOTY:</t>
        </is>
      </c>
    </row>
    <row r="10">
      <c r="A10" t="inlineStr">
        <is>
          <t>Rychlost deště (svisle):</t>
        </is>
      </c>
      <c r="B10" s="30" t="n">
        <v>8</v>
      </c>
      <c r="C10" t="inlineStr">
        <is>
          <t>m/s</t>
        </is>
      </c>
    </row>
    <row r="11">
      <c r="A11" t="inlineStr">
        <is>
          <t>Úhel stop s vodorovnou:</t>
        </is>
      </c>
      <c r="B11" s="30" t="n">
        <v>30</v>
      </c>
      <c r="C11" t="inlineStr">
        <is>
          <t>°</t>
        </is>
      </c>
    </row>
    <row r="13">
      <c r="A13" s="40" t="inlineStr">
        <is>
          <t>VÝPOČTY:</t>
        </is>
      </c>
    </row>
    <row r="14">
      <c r="A14" t="inlineStr">
        <is>
          <t>Rychlost auta = v_déšť / tan(úhel):</t>
        </is>
      </c>
      <c r="B14" s="31">
        <f>B10/TAN(RADIANS(B11))</f>
        <v/>
      </c>
      <c r="C14" t="inlineStr">
        <is>
          <t>m/s</t>
        </is>
      </c>
    </row>
    <row r="15">
      <c r="A15" t="inlineStr">
        <is>
          <t>Rychlost v km/h:</t>
        </is>
      </c>
      <c r="B15" s="31">
        <f>B14*3.6</f>
        <v/>
      </c>
      <c r="C15" t="inlineStr">
        <is>
          <t>km/h</t>
        </is>
      </c>
    </row>
    <row r="17">
      <c r="A17" s="41" t="inlineStr">
        <is>
          <t>VÝSLEDEK:</t>
        </is>
      </c>
    </row>
    <row r="18">
      <c r="A18" t="inlineStr">
        <is>
          <t>Rychlost auta:</t>
        </is>
      </c>
      <c r="B18" s="42">
        <f>B14</f>
        <v/>
      </c>
      <c r="C18" t="inlineStr">
        <is>
          <t>m/s =</t>
        </is>
      </c>
      <c r="D18" s="42">
        <f>B15</f>
        <v/>
      </c>
      <c r="E18" t="inlineStr">
        <is>
          <t>km/h</t>
        </is>
      </c>
    </row>
  </sheetData>
  <mergeCells count="1">
    <mergeCell ref="A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:G1"/>
    </sheetView>
  </sheetViews>
  <sheetFormatPr baseColWidth="10" defaultColWidth="8.83203125" defaultRowHeight="15"/>
  <sheetData>
    <row r="1" ht="21" customHeight="1" s="16">
      <c r="A1" s="15" t="inlineStr">
        <is>
          <t>PŘÍKLAD 2: MOTOCYKL - ROVNOMĚRNÝ POHYB</t>
        </is>
      </c>
    </row>
    <row r="3">
      <c r="A3" s="1" t="inlineStr">
        <is>
          <t>ZADÁNÍ:</t>
        </is>
      </c>
    </row>
    <row r="4">
      <c r="A4" t="inlineStr">
        <is>
          <t>Motocykl jede rychlostí 72 km·h⁻¹. Jakou dráhu urazí za 10 sekund?</t>
        </is>
      </c>
    </row>
    <row r="7">
      <c r="A7" s="1" t="inlineStr">
        <is>
          <t>VSTUPNÍ HODNOTY:</t>
        </is>
      </c>
    </row>
    <row r="9">
      <c r="A9" t="inlineStr">
        <is>
          <t>Rychlost v</t>
        </is>
      </c>
      <c r="B9" s="2" t="n">
        <v>72</v>
      </c>
      <c r="C9" t="inlineStr">
        <is>
          <t>km/h</t>
        </is>
      </c>
    </row>
    <row r="10">
      <c r="A10" t="inlineStr">
        <is>
          <t>Čas t</t>
        </is>
      </c>
      <c r="B10" s="2" t="n">
        <v>10</v>
      </c>
      <c r="C10" t="inlineStr">
        <is>
          <t>s</t>
        </is>
      </c>
    </row>
    <row r="13">
      <c r="A13" s="1" t="inlineStr">
        <is>
          <t>VÝPOČET:</t>
        </is>
      </c>
    </row>
    <row r="15">
      <c r="A15" t="inlineStr">
        <is>
          <t>1.</t>
        </is>
      </c>
      <c r="B15" t="inlineStr">
        <is>
          <t>Převod rychlosti na m/s</t>
        </is>
      </c>
      <c r="C15" t="inlineStr">
        <is>
          <t>v = v_kmh / 3.6</t>
        </is>
      </c>
      <c r="D15" s="3">
        <f>B9/3.6</f>
        <v/>
      </c>
      <c r="E15" t="inlineStr">
        <is>
          <t>m/s</t>
        </is>
      </c>
    </row>
    <row r="16">
      <c r="A16" t="inlineStr">
        <is>
          <t>2.</t>
        </is>
      </c>
      <c r="B16" t="inlineStr">
        <is>
          <t>Výpočet dráhy s = v × t</t>
        </is>
      </c>
      <c r="C16" t="inlineStr">
        <is>
          <t>s = v × t</t>
        </is>
      </c>
      <c r="D16" s="3">
        <f>D15*B10</f>
        <v/>
      </c>
      <c r="E16" t="inlineStr">
        <is>
          <t>m</t>
        </is>
      </c>
    </row>
    <row r="19">
      <c r="A19" s="1" t="inlineStr">
        <is>
          <t>FYZIKÁLNÍ ROVNICE:</t>
        </is>
      </c>
    </row>
    <row r="20" ht="19" customHeight="1" s="16">
      <c r="A20" s="4" t="inlineStr">
        <is>
          <t>s = v × t (v převedené na m/s)</t>
        </is>
      </c>
    </row>
    <row r="22" ht="21" customHeight="1" s="16">
      <c r="A22" s="5" t="inlineStr">
        <is>
          <t>VÝSLEDEK:</t>
        </is>
      </c>
      <c r="B22" s="6">
        <f>D16</f>
        <v/>
      </c>
      <c r="C22" t="inlineStr">
        <is>
          <t>m</t>
        </is>
      </c>
    </row>
  </sheetData>
  <mergeCells count="2">
    <mergeCell ref="A1:G1"/>
    <mergeCell ref="A4:G4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20: CHLAPEC PLAVE V ŘECE</t>
        </is>
      </c>
    </row>
    <row r="3">
      <c r="A3" s="36" t="inlineStr">
        <is>
          <t>ZADÁNÍ:</t>
        </is>
      </c>
    </row>
    <row r="4">
      <c r="A4" t="inlineStr">
        <is>
          <t>Chlapec plave rychlostí 0,85 m/s vzhledem k vodě kolmo k proudu.</t>
        </is>
      </c>
    </row>
    <row r="5">
      <c r="A5" t="inlineStr">
        <is>
          <t>Rychlost proudu: 0,4 m/s, šířka řeky: 60 m</t>
        </is>
      </c>
    </row>
    <row r="6">
      <c r="A6" t="inlineStr">
        <is>
          <t>a) Výsledná rychlost vzhledem k břehům  b) Čas přeplavání</t>
        </is>
      </c>
    </row>
    <row r="8">
      <c r="A8" s="39" t="inlineStr">
        <is>
          <t>VSTUPNÍ HODNOTY:</t>
        </is>
      </c>
    </row>
    <row r="10">
      <c r="A10" t="inlineStr">
        <is>
          <t>Rychlost plavání:</t>
        </is>
      </c>
      <c r="B10" s="30" t="n">
        <v>0.85</v>
      </c>
      <c r="C10" t="inlineStr">
        <is>
          <t>m/s</t>
        </is>
      </c>
    </row>
    <row r="11">
      <c r="A11" t="inlineStr">
        <is>
          <t>Rychlost proudu:</t>
        </is>
      </c>
      <c r="B11" s="30" t="n">
        <v>0.4</v>
      </c>
      <c r="C11" t="inlineStr">
        <is>
          <t>m/s</t>
        </is>
      </c>
    </row>
    <row r="12">
      <c r="A12" t="inlineStr">
        <is>
          <t>Šířka řeky:</t>
        </is>
      </c>
      <c r="B12" s="30" t="n">
        <v>60</v>
      </c>
      <c r="C12" t="inlineStr">
        <is>
          <t>m</t>
        </is>
      </c>
    </row>
    <row r="14">
      <c r="A14" s="40" t="inlineStr">
        <is>
          <t>VÝPOČTY:</t>
        </is>
      </c>
    </row>
    <row r="15">
      <c r="A15" t="inlineStr">
        <is>
          <t>Rychlost kolmo k břehu:</t>
        </is>
      </c>
      <c r="B15" s="31">
        <f>SQRT(B10^2-B11^2)</f>
        <v/>
      </c>
      <c r="C15" t="inlineStr">
        <is>
          <t>m/s</t>
        </is>
      </c>
    </row>
    <row r="16">
      <c r="A16" t="inlineStr">
        <is>
          <t>Čas přeplavání:</t>
        </is>
      </c>
      <c r="B16" s="31">
        <f>B12/B15</f>
        <v/>
      </c>
      <c r="C16" t="inlineStr">
        <is>
          <t>s</t>
        </is>
      </c>
    </row>
    <row r="18">
      <c r="A18" s="41" t="inlineStr">
        <is>
          <t>VÝSLEDKY:</t>
        </is>
      </c>
    </row>
    <row r="19">
      <c r="A19" t="inlineStr">
        <is>
          <t>a) Výsledná rychlost:</t>
        </is>
      </c>
      <c r="B19" s="42">
        <f>B15</f>
        <v/>
      </c>
      <c r="C19" t="inlineStr">
        <is>
          <t>m/s</t>
        </is>
      </c>
    </row>
    <row r="20">
      <c r="A20" t="inlineStr">
        <is>
          <t>b) Čas přeplavání:</t>
        </is>
      </c>
      <c r="B20" s="42">
        <f>B16</f>
        <v/>
      </c>
      <c r="C20" t="inlineStr">
        <is>
          <t>s</t>
        </is>
      </c>
    </row>
  </sheetData>
  <mergeCells count="1">
    <mergeCell ref="A1:K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21: MÍČ VE VLAKU</t>
        </is>
      </c>
    </row>
    <row r="3">
      <c r="A3" s="36" t="inlineStr">
        <is>
          <t>ZADÁNÍ:</t>
        </is>
      </c>
    </row>
    <row r="4">
      <c r="A4" t="inlineStr">
        <is>
          <t>Vlak se pohybuje rychlostí 24 m/s. Míč je vyhozen rychlostí 7 m/s:</t>
        </is>
      </c>
    </row>
    <row r="5">
      <c r="A5" t="inlineStr">
        <is>
          <t>a) Ve směru vlaku  b) Proti směru vlaku  c) Kolmo na směr vlaku</t>
        </is>
      </c>
    </row>
    <row r="7">
      <c r="A7" s="39" t="inlineStr">
        <is>
          <t>VSTUPNÍ HODNOTY:</t>
        </is>
      </c>
    </row>
    <row r="9">
      <c r="A9" t="inlineStr">
        <is>
          <t>Rychlost vlaku:</t>
        </is>
      </c>
      <c r="B9" s="30" t="n">
        <v>24</v>
      </c>
      <c r="C9" t="inlineStr">
        <is>
          <t>m/s</t>
        </is>
      </c>
    </row>
    <row r="10">
      <c r="A10" t="inlineStr">
        <is>
          <t>Rychlost míče (vůči vlaku):</t>
        </is>
      </c>
      <c r="B10" s="30" t="n">
        <v>7</v>
      </c>
      <c r="C10" t="inlineStr">
        <is>
          <t>m/s</t>
        </is>
      </c>
    </row>
    <row r="12">
      <c r="A12" s="40" t="inlineStr">
        <is>
          <t>VÝPOČTY:</t>
        </is>
      </c>
    </row>
    <row r="13">
      <c r="A13" t="inlineStr">
        <is>
          <t>a) Ve směru vlaku:</t>
        </is>
      </c>
      <c r="B13" s="31">
        <f>B9+B10</f>
        <v/>
      </c>
      <c r="C13" t="inlineStr">
        <is>
          <t>m/s</t>
        </is>
      </c>
    </row>
    <row r="14">
      <c r="A14" t="inlineStr">
        <is>
          <t>b) Proti směru vlaku:</t>
        </is>
      </c>
      <c r="B14" s="31">
        <f>B9-B10</f>
        <v/>
      </c>
      <c r="C14" t="inlineStr">
        <is>
          <t>m/s</t>
        </is>
      </c>
    </row>
    <row r="15">
      <c r="A15" t="inlineStr">
        <is>
          <t>c) Kolmo na směr vlaku:</t>
        </is>
      </c>
      <c r="B15" s="31">
        <f>SQRT(B9^2+B10^2)</f>
        <v/>
      </c>
      <c r="C15" t="inlineStr">
        <is>
          <t>m/s</t>
        </is>
      </c>
    </row>
    <row r="17">
      <c r="A17" s="41" t="inlineStr">
        <is>
          <t>VÝSLEDKY:</t>
        </is>
      </c>
    </row>
    <row r="18">
      <c r="A18" t="inlineStr">
        <is>
          <t>a) Ve směru:</t>
        </is>
      </c>
      <c r="B18" s="42">
        <f>B13</f>
        <v/>
      </c>
      <c r="C18" t="inlineStr">
        <is>
          <t>m/s</t>
        </is>
      </c>
    </row>
    <row r="19">
      <c r="A19" t="inlineStr">
        <is>
          <t>b) Proti směru:</t>
        </is>
      </c>
      <c r="B19" s="42">
        <f>B14</f>
        <v/>
      </c>
      <c r="C19" t="inlineStr">
        <is>
          <t>m/s</t>
        </is>
      </c>
    </row>
    <row r="20">
      <c r="A20" t="inlineStr">
        <is>
          <t>c) Kolmo:</t>
        </is>
      </c>
      <c r="B20" s="42">
        <f>B15</f>
        <v/>
      </c>
      <c r="C20" t="inlineStr">
        <is>
          <t>m/s</t>
        </is>
      </c>
    </row>
  </sheetData>
  <mergeCells count="1">
    <mergeCell ref="A1:K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22: LOKOMOTIVA SE ROZJÍŽDÍ</t>
        </is>
      </c>
    </row>
    <row r="2">
      <c r="L2" s="35" t="inlineStr">
        <is>
          <t>Čas [s]</t>
        </is>
      </c>
      <c r="M2" s="35" t="inlineStr">
        <is>
          <t>Rychlost [m/s]</t>
        </is>
      </c>
    </row>
    <row r="3">
      <c r="A3" s="36" t="inlineStr">
        <is>
          <t>ZADÁNÍ:</t>
        </is>
      </c>
      <c r="L3" t="n">
        <v>0</v>
      </c>
      <c r="M3">
        <f>B18*L3</f>
        <v/>
      </c>
    </row>
    <row r="4">
      <c r="A4" t="inlineStr">
        <is>
          <t>Lokomotiva se rozjíždí z klidu rovnoměrně zrychleně</t>
        </is>
      </c>
      <c r="L4" t="n">
        <v>2</v>
      </c>
      <c r="M4">
        <f>B18*L4</f>
        <v/>
      </c>
    </row>
    <row r="5">
      <c r="A5" t="inlineStr">
        <is>
          <t>a dosáhne rychlosti 10 m/s za 10 sekund.</t>
        </is>
      </c>
      <c r="L5" t="n">
        <v>4</v>
      </c>
      <c r="M5">
        <f>B18*L5</f>
        <v/>
      </c>
    </row>
    <row r="6">
      <c r="A6" t="inlineStr">
        <is>
          <t>a) Vypočítejte zrychlení  b) Určete ujetou dráhu</t>
        </is>
      </c>
      <c r="L6" t="n">
        <v>6</v>
      </c>
      <c r="M6">
        <f>B18*L6</f>
        <v/>
      </c>
    </row>
    <row r="7">
      <c r="L7" t="n">
        <v>8</v>
      </c>
      <c r="M7">
        <f>B18*L7</f>
        <v/>
      </c>
    </row>
    <row r="8">
      <c r="A8" s="39" t="inlineStr">
        <is>
          <t>VSTUPNÍ HODNOTY:</t>
        </is>
      </c>
      <c r="L8" t="n">
        <v>10</v>
      </c>
      <c r="M8">
        <f>B18*L8</f>
        <v/>
      </c>
    </row>
    <row r="10">
      <c r="A10" t="inlineStr">
        <is>
          <t>Počáteční rychlost:</t>
        </is>
      </c>
      <c r="B10" s="23" t="n">
        <v>0</v>
      </c>
      <c r="C10" t="inlineStr">
        <is>
          <t>m/s</t>
        </is>
      </c>
    </row>
    <row r="11">
      <c r="A11" t="inlineStr">
        <is>
          <t>Konečná rychlost:</t>
        </is>
      </c>
      <c r="B11" s="23" t="n">
        <v>10</v>
      </c>
      <c r="C11" t="inlineStr">
        <is>
          <t>m/s</t>
        </is>
      </c>
    </row>
    <row r="12">
      <c r="A12" t="inlineStr">
        <is>
          <t>Čas:</t>
        </is>
      </c>
      <c r="B12" s="23" t="n">
        <v>10</v>
      </c>
      <c r="C12" t="inlineStr">
        <is>
          <t>s</t>
        </is>
      </c>
    </row>
    <row r="14">
      <c r="A14" s="40" t="inlineStr">
        <is>
          <t>VÝPOČTY:</t>
        </is>
      </c>
    </row>
    <row r="16">
      <c r="A16" t="inlineStr">
        <is>
          <t>a) Zrychlení:</t>
        </is>
      </c>
    </row>
    <row r="17">
      <c r="A17" t="inlineStr">
        <is>
          <t>a = (v - v₀) / t</t>
        </is>
      </c>
    </row>
    <row r="18">
      <c r="A18" t="inlineStr">
        <is>
          <t>a =</t>
        </is>
      </c>
      <c r="B18" s="25">
        <f>(B11-B10)/B12</f>
        <v/>
      </c>
      <c r="C18" t="inlineStr">
        <is>
          <t>m/s²</t>
        </is>
      </c>
    </row>
    <row r="20">
      <c r="A20" t="inlineStr">
        <is>
          <t>b) Dráha (z grafu - obsah trojúhelníku):</t>
        </is>
      </c>
    </row>
    <row r="21">
      <c r="A21" t="inlineStr">
        <is>
          <t>s = ½ × v × t</t>
        </is>
      </c>
    </row>
    <row r="22">
      <c r="A22" t="inlineStr">
        <is>
          <t>s =</t>
        </is>
      </c>
      <c r="B22" s="25">
        <f>0.5*B11*B12</f>
        <v/>
      </c>
      <c r="C22" t="inlineStr">
        <is>
          <t>m</t>
        </is>
      </c>
    </row>
    <row r="24">
      <c r="A24" t="inlineStr">
        <is>
          <t>Kontrolní výpočet (s = v₀t + ½at²):</t>
        </is>
      </c>
    </row>
    <row r="25">
      <c r="A25" t="inlineStr">
        <is>
          <t>s =</t>
        </is>
      </c>
      <c r="B25" s="25">
        <f>B10*B12+0.5*B18*B12^2</f>
        <v/>
      </c>
      <c r="C25" t="inlineStr">
        <is>
          <t>m</t>
        </is>
      </c>
    </row>
    <row r="27">
      <c r="A27" s="41" t="inlineStr">
        <is>
          <t>VÝSLEDKY:</t>
        </is>
      </c>
    </row>
    <row r="28">
      <c r="A28" t="inlineStr">
        <is>
          <t>a) Zrychlení:</t>
        </is>
      </c>
      <c r="B28" s="42">
        <f>B18</f>
        <v/>
      </c>
      <c r="C28" t="inlineStr">
        <is>
          <t>m/s²</t>
        </is>
      </c>
    </row>
    <row r="29">
      <c r="A29" t="inlineStr">
        <is>
          <t>b) Dráha:</t>
        </is>
      </c>
      <c r="B29" s="42">
        <f>B22</f>
        <v/>
      </c>
      <c r="C29" t="inlineStr">
        <is>
          <t>m</t>
        </is>
      </c>
    </row>
    <row r="31">
      <c r="A31" s="43" t="inlineStr">
        <is>
          <t>GRAF v-t:</t>
        </is>
      </c>
    </row>
  </sheetData>
  <mergeCells count="1">
    <mergeCell ref="A1:K1"/>
  </mergeCells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23: AUTOMOBIL - ROZJEZD Z KLIDU</t>
        </is>
      </c>
    </row>
    <row r="3">
      <c r="A3" s="36" t="inlineStr">
        <is>
          <t>ZADÁNÍ:</t>
        </is>
      </c>
    </row>
    <row r="4">
      <c r="A4" t="inlineStr">
        <is>
          <t>Automobil se rozjíždí z klidu za 20 s na rychlost 90 km/h.</t>
        </is>
      </c>
    </row>
    <row r="5">
      <c r="A5" t="inlineStr">
        <is>
          <t>Vypočítejte zrychlení a ujetou dráhu.</t>
        </is>
      </c>
    </row>
    <row r="7">
      <c r="A7" s="39" t="inlineStr">
        <is>
          <t>VSTUPNÍ HODNOTY:</t>
        </is>
      </c>
    </row>
    <row r="9">
      <c r="A9" t="inlineStr">
        <is>
          <t>Počáteční rychlost:</t>
        </is>
      </c>
      <c r="B9" s="30" t="n">
        <v>0</v>
      </c>
      <c r="C9" t="inlineStr">
        <is>
          <t>m/s</t>
        </is>
      </c>
    </row>
    <row r="10">
      <c r="A10" t="inlineStr">
        <is>
          <t>Konečná rychlost:</t>
        </is>
      </c>
      <c r="B10" s="30" t="n">
        <v>90</v>
      </c>
      <c r="C10" t="inlineStr">
        <is>
          <t>km/h</t>
        </is>
      </c>
    </row>
    <row r="11">
      <c r="A11" t="inlineStr">
        <is>
          <t>Čas:</t>
        </is>
      </c>
      <c r="B11" s="30" t="n">
        <v>20</v>
      </c>
      <c r="C11" t="inlineStr">
        <is>
          <t>s</t>
        </is>
      </c>
    </row>
    <row r="13">
      <c r="A13" s="40" t="inlineStr">
        <is>
          <t>PŘEVODY A VÝPOČTY:</t>
        </is>
      </c>
    </row>
    <row r="14">
      <c r="A14" t="inlineStr">
        <is>
          <t>Konečná rychlost v m/s:</t>
        </is>
      </c>
      <c r="B14" s="31">
        <f>B10/3.6</f>
        <v/>
      </c>
      <c r="C14" t="inlineStr">
        <is>
          <t>m/s</t>
        </is>
      </c>
    </row>
    <row r="15">
      <c r="A15" t="inlineStr">
        <is>
          <t>Zrychlení:</t>
        </is>
      </c>
      <c r="B15" s="31">
        <f>B14/B11</f>
        <v/>
      </c>
      <c r="C15" t="inlineStr">
        <is>
          <t>m/s²</t>
        </is>
      </c>
    </row>
    <row r="16">
      <c r="A16" t="inlineStr">
        <is>
          <t>Dráha:</t>
        </is>
      </c>
      <c r="B16" s="31">
        <f>0.5*B14*B11</f>
        <v/>
      </c>
      <c r="C16" t="inlineStr">
        <is>
          <t>m</t>
        </is>
      </c>
    </row>
    <row r="18">
      <c r="A18" s="41" t="inlineStr">
        <is>
          <t>VÝSLEDKY:</t>
        </is>
      </c>
    </row>
    <row r="19">
      <c r="A19" t="inlineStr">
        <is>
          <t>Zrychlení:</t>
        </is>
      </c>
      <c r="B19" s="42">
        <f>B15</f>
        <v/>
      </c>
      <c r="C19" t="inlineStr">
        <is>
          <t>m/s²</t>
        </is>
      </c>
    </row>
    <row r="20">
      <c r="A20" t="inlineStr">
        <is>
          <t>Dráha:</t>
        </is>
      </c>
      <c r="B20" s="42">
        <f>B16</f>
        <v/>
      </c>
      <c r="C20" t="inlineStr">
        <is>
          <t>m</t>
        </is>
      </c>
    </row>
  </sheetData>
  <mergeCells count="1">
    <mergeCell ref="A1:K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24: RYCHLOST VE VZDÁLENOSTI</t>
        </is>
      </c>
    </row>
    <row r="3">
      <c r="A3" s="36" t="inlineStr">
        <is>
          <t>ZADÁNÍ:</t>
        </is>
      </c>
    </row>
    <row r="4">
      <c r="A4" t="inlineStr">
        <is>
          <t>Těleso se pohybuje z klidu se zrychlením 8 m/s².</t>
        </is>
      </c>
    </row>
    <row r="5">
      <c r="A5" t="inlineStr">
        <is>
          <t>Vypočítejte rychlost ve vzdálenosti 100 m od počátku.</t>
        </is>
      </c>
    </row>
    <row r="7">
      <c r="A7" s="39" t="inlineStr">
        <is>
          <t>VSTUPNÍ HODNOTY:</t>
        </is>
      </c>
    </row>
    <row r="9">
      <c r="A9" t="inlineStr">
        <is>
          <t>Počáteční rychlost:</t>
        </is>
      </c>
      <c r="B9" s="30" t="n">
        <v>0</v>
      </c>
      <c r="C9" t="inlineStr">
        <is>
          <t>m/s</t>
        </is>
      </c>
    </row>
    <row r="10">
      <c r="A10" t="inlineStr">
        <is>
          <t>Zrychlení:</t>
        </is>
      </c>
      <c r="B10" s="30" t="n">
        <v>8</v>
      </c>
      <c r="C10" t="inlineStr">
        <is>
          <t>m/s²</t>
        </is>
      </c>
    </row>
    <row r="11">
      <c r="A11" t="inlineStr">
        <is>
          <t>Dráha:</t>
        </is>
      </c>
      <c r="B11" s="30" t="n">
        <v>100</v>
      </c>
      <c r="C11" t="inlineStr">
        <is>
          <t>m</t>
        </is>
      </c>
    </row>
    <row r="13">
      <c r="A13" s="40" t="inlineStr">
        <is>
          <t>VÝPOČET (v² = v₀² + 2as):</t>
        </is>
      </c>
    </row>
    <row r="14">
      <c r="A14" t="inlineStr">
        <is>
          <t>v² = 2 × a × s:</t>
        </is>
      </c>
      <c r="B14" s="31">
        <f>2*B10*B11</f>
        <v/>
      </c>
      <c r="C14" t="inlineStr">
        <is>
          <t>m²/s²</t>
        </is>
      </c>
    </row>
    <row r="15">
      <c r="A15" t="inlineStr">
        <is>
          <t>Rychlost v:</t>
        </is>
      </c>
      <c r="B15" s="31">
        <f>SQRT(B14)</f>
        <v/>
      </c>
      <c r="C15" t="inlineStr">
        <is>
          <t>m/s</t>
        </is>
      </c>
    </row>
    <row r="16">
      <c r="A16" t="inlineStr">
        <is>
          <t>Rychlost v km/h:</t>
        </is>
      </c>
      <c r="B16" s="31">
        <f>B15*3.6</f>
        <v/>
      </c>
      <c r="C16" t="inlineStr">
        <is>
          <t>km/h</t>
        </is>
      </c>
    </row>
    <row r="18">
      <c r="A18" s="41" t="inlineStr">
        <is>
          <t>VÝSLEDEK:</t>
        </is>
      </c>
    </row>
    <row r="19">
      <c r="A19" t="inlineStr">
        <is>
          <t>Rychlost:</t>
        </is>
      </c>
      <c r="B19" s="42">
        <f>B15</f>
        <v/>
      </c>
      <c r="C19" t="inlineStr">
        <is>
          <t>m/s =</t>
        </is>
      </c>
      <c r="D19" s="42">
        <f>B16</f>
        <v/>
      </c>
      <c r="E19" t="inlineStr">
        <is>
          <t>km/h</t>
        </is>
      </c>
    </row>
  </sheetData>
  <mergeCells count="1">
    <mergeCell ref="A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25: HMOTNÝ BOD S POČÁTEČNÍ RYCHLOSTÍ</t>
        </is>
      </c>
    </row>
    <row r="3">
      <c r="A3" s="36" t="inlineStr">
        <is>
          <t>ZADÁNÍ:</t>
        </is>
      </c>
    </row>
    <row r="4">
      <c r="A4" t="inlineStr">
        <is>
          <t>Počáteční rychlost: 10 m/s, zrychlení: 3 m/s²</t>
        </is>
      </c>
    </row>
    <row r="5">
      <c r="A5" t="inlineStr">
        <is>
          <t>Vypočítejte rychlost po 5 s a ujetou vzdálenost.</t>
        </is>
      </c>
    </row>
    <row r="7">
      <c r="A7" s="39" t="inlineStr">
        <is>
          <t>VSTUPNÍ HODNOTY:</t>
        </is>
      </c>
    </row>
    <row r="9">
      <c r="A9" t="inlineStr">
        <is>
          <t>Počáteční rychlost:</t>
        </is>
      </c>
      <c r="B9" s="30" t="n">
        <v>10</v>
      </c>
      <c r="C9" t="inlineStr">
        <is>
          <t>m/s</t>
        </is>
      </c>
    </row>
    <row r="10">
      <c r="A10" t="inlineStr">
        <is>
          <t>Zrychlení:</t>
        </is>
      </c>
      <c r="B10" s="30" t="n">
        <v>3</v>
      </c>
      <c r="C10" t="inlineStr">
        <is>
          <t>m/s²</t>
        </is>
      </c>
    </row>
    <row r="11">
      <c r="A11" t="inlineStr">
        <is>
          <t>Čas:</t>
        </is>
      </c>
      <c r="B11" s="30" t="n">
        <v>5</v>
      </c>
      <c r="C11" t="inlineStr">
        <is>
          <t>s</t>
        </is>
      </c>
    </row>
    <row r="13">
      <c r="A13" s="40" t="inlineStr">
        <is>
          <t>VÝPOČTY:</t>
        </is>
      </c>
    </row>
    <row r="14">
      <c r="A14" t="inlineStr">
        <is>
          <t>Konečná rychlost (v = v₀ + at):</t>
        </is>
      </c>
      <c r="B14" s="31">
        <f>B9+B10*B11</f>
        <v/>
      </c>
      <c r="C14" t="inlineStr">
        <is>
          <t>m/s</t>
        </is>
      </c>
    </row>
    <row r="15">
      <c r="A15" t="inlineStr">
        <is>
          <t>Dráha (s = v₀t + ½at²):</t>
        </is>
      </c>
      <c r="B15" s="31">
        <f>B9*B11+0.5*B10*B11^2</f>
        <v/>
      </c>
      <c r="C15" t="inlineStr">
        <is>
          <t>m</t>
        </is>
      </c>
    </row>
    <row r="16">
      <c r="A16" t="inlineStr">
        <is>
          <t>Kontrola dráhy (s = (v₀+v)t/2):</t>
        </is>
      </c>
      <c r="B16" s="31">
        <f>(B9+B14)*B11/2</f>
        <v/>
      </c>
      <c r="C16" t="inlineStr">
        <is>
          <t>m</t>
        </is>
      </c>
    </row>
    <row r="18">
      <c r="A18" s="41" t="inlineStr">
        <is>
          <t>VÝSLEDKY:</t>
        </is>
      </c>
    </row>
    <row r="19">
      <c r="A19" t="inlineStr">
        <is>
          <t>Konečná rychlost:</t>
        </is>
      </c>
      <c r="B19" s="42">
        <f>B14</f>
        <v/>
      </c>
      <c r="C19" t="inlineStr">
        <is>
          <t>m/s</t>
        </is>
      </c>
    </row>
    <row r="20">
      <c r="A20" t="inlineStr">
        <is>
          <t>Ujetá vzdálenost:</t>
        </is>
      </c>
      <c r="B20" s="42">
        <f>B15</f>
        <v/>
      </c>
      <c r="C20" t="inlineStr">
        <is>
          <t>m</t>
        </is>
      </c>
    </row>
  </sheetData>
  <mergeCells count="1">
    <mergeCell ref="A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26: VLAK - ZMĚNA RYCHLOSTI</t>
        </is>
      </c>
    </row>
    <row r="3">
      <c r="A3" s="36" t="inlineStr">
        <is>
          <t>ZADÁNÍ:</t>
        </is>
      </c>
    </row>
    <row r="4">
      <c r="A4" t="inlineStr">
        <is>
          <t>Rychlost vlaku se během 40 s změnila z 36 km/h na 18 km/h.</t>
        </is>
      </c>
    </row>
    <row r="5">
      <c r="A5" t="inlineStr">
        <is>
          <t>Vypočítejte zrychlení a uraženou vzdálenost.</t>
        </is>
      </c>
    </row>
    <row r="7">
      <c r="A7" s="39" t="inlineStr">
        <is>
          <t>VSTUPNÍ HODNOTY:</t>
        </is>
      </c>
    </row>
    <row r="9">
      <c r="A9" t="inlineStr">
        <is>
          <t>Počáteční rychlost:</t>
        </is>
      </c>
      <c r="B9" s="30" t="n">
        <v>36</v>
      </c>
      <c r="C9" t="inlineStr">
        <is>
          <t>km/h</t>
        </is>
      </c>
    </row>
    <row r="10">
      <c r="A10" t="inlineStr">
        <is>
          <t>Konečná rychlost:</t>
        </is>
      </c>
      <c r="B10" s="30" t="n">
        <v>18</v>
      </c>
      <c r="C10" t="inlineStr">
        <is>
          <t>km/h</t>
        </is>
      </c>
    </row>
    <row r="11">
      <c r="A11" t="inlineStr">
        <is>
          <t>Čas:</t>
        </is>
      </c>
      <c r="B11" s="30" t="n">
        <v>40</v>
      </c>
      <c r="C11" t="inlineStr">
        <is>
          <t>s</t>
        </is>
      </c>
    </row>
    <row r="13">
      <c r="A13" s="40" t="inlineStr">
        <is>
          <t>PŘEVODY A VÝPOČTY:</t>
        </is>
      </c>
    </row>
    <row r="14">
      <c r="A14" t="inlineStr">
        <is>
          <t>v₀ v m/s:</t>
        </is>
      </c>
      <c r="B14" s="31">
        <f>B9/3.6</f>
        <v/>
      </c>
      <c r="C14" t="inlineStr">
        <is>
          <t>m/s</t>
        </is>
      </c>
    </row>
    <row r="15">
      <c r="A15" t="inlineStr">
        <is>
          <t>v v m/s:</t>
        </is>
      </c>
      <c r="B15" s="31">
        <f>B10/3.6</f>
        <v/>
      </c>
      <c r="C15" t="inlineStr">
        <is>
          <t>m/s</t>
        </is>
      </c>
    </row>
    <row r="16">
      <c r="A16" t="inlineStr">
        <is>
          <t>Zrychlení a = (v-v₀)/t:</t>
        </is>
      </c>
      <c r="B16" s="31">
        <f>(B15-B14)/B11</f>
        <v/>
      </c>
      <c r="C16" t="inlineStr">
        <is>
          <t>m/s²</t>
        </is>
      </c>
    </row>
    <row r="17">
      <c r="A17" t="inlineStr">
        <is>
          <t>Dráha s = (v₀+v)t/2:</t>
        </is>
      </c>
      <c r="B17" s="31">
        <f>(B14+B15)*B11/2</f>
        <v/>
      </c>
      <c r="C17" t="inlineStr">
        <is>
          <t>m</t>
        </is>
      </c>
    </row>
    <row r="19">
      <c r="A19" s="41" t="inlineStr">
        <is>
          <t>VÝSLEDKY:</t>
        </is>
      </c>
    </row>
    <row r="20">
      <c r="A20" t="inlineStr">
        <is>
          <t>Zrychlení (zpomalení):</t>
        </is>
      </c>
      <c r="B20" s="42">
        <f>B16</f>
        <v/>
      </c>
      <c r="C20" t="inlineStr">
        <is>
          <t>m/s²</t>
        </is>
      </c>
    </row>
    <row r="21">
      <c r="A21" t="inlineStr">
        <is>
          <t>Uražená vzdálenost:</t>
        </is>
      </c>
      <c r="B21" s="42">
        <f>B17</f>
        <v/>
      </c>
      <c r="C21" t="inlineStr">
        <is>
          <t>m</t>
        </is>
      </c>
    </row>
  </sheetData>
  <mergeCells count="1">
    <mergeCell ref="A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27: AUTOMOBIL - ZVÝŠENÍ RYCHLOSTI</t>
        </is>
      </c>
    </row>
    <row r="3">
      <c r="A3" s="36" t="inlineStr">
        <is>
          <t>ZADÁNÍ:</t>
        </is>
      </c>
    </row>
    <row r="4">
      <c r="A4" t="inlineStr">
        <is>
          <t>Automobil se pohybující rychlostí 80 km/h zvýšil během 10 s</t>
        </is>
      </c>
    </row>
    <row r="5">
      <c r="A5" t="inlineStr">
        <is>
          <t>svou rychlost na 100 km/h. Určete zrychlení a ujetou vzdálenost.</t>
        </is>
      </c>
    </row>
    <row r="7">
      <c r="A7" s="39" t="inlineStr">
        <is>
          <t>VSTUPNÍ HODNOTY:</t>
        </is>
      </c>
    </row>
    <row r="9">
      <c r="A9" t="inlineStr">
        <is>
          <t>Počáteční rychlost:</t>
        </is>
      </c>
      <c r="B9" s="30" t="n">
        <v>80</v>
      </c>
      <c r="C9" t="inlineStr">
        <is>
          <t>km/h</t>
        </is>
      </c>
    </row>
    <row r="10">
      <c r="A10" t="inlineStr">
        <is>
          <t>Konečná rychlost:</t>
        </is>
      </c>
      <c r="B10" s="30" t="n">
        <v>100</v>
      </c>
      <c r="C10" t="inlineStr">
        <is>
          <t>km/h</t>
        </is>
      </c>
    </row>
    <row r="11">
      <c r="A11" t="inlineStr">
        <is>
          <t>Čas:</t>
        </is>
      </c>
      <c r="B11" s="30" t="n">
        <v>10</v>
      </c>
      <c r="C11" t="inlineStr">
        <is>
          <t>s</t>
        </is>
      </c>
    </row>
    <row r="13">
      <c r="A13" s="40" t="inlineStr">
        <is>
          <t>PŘEVODY A VÝPOČTY:</t>
        </is>
      </c>
    </row>
    <row r="14">
      <c r="A14" t="inlineStr">
        <is>
          <t>v₀ v m/s:</t>
        </is>
      </c>
      <c r="B14" s="31">
        <f>B9/3.6</f>
        <v/>
      </c>
      <c r="C14" t="inlineStr">
        <is>
          <t>m/s (22.22 m/s)</t>
        </is>
      </c>
    </row>
    <row r="15">
      <c r="A15" t="inlineStr">
        <is>
          <t>v v m/s:</t>
        </is>
      </c>
      <c r="B15" s="31">
        <f>B10/3.6</f>
        <v/>
      </c>
      <c r="C15" t="inlineStr">
        <is>
          <t>m/s (27.78 m/s)</t>
        </is>
      </c>
    </row>
    <row r="16">
      <c r="A16" t="inlineStr">
        <is>
          <t>Zrychlení a = (v-v₀)/t:</t>
        </is>
      </c>
      <c r="B16" s="31">
        <f>(B15-B14)/B11</f>
        <v/>
      </c>
      <c r="C16" t="inlineStr">
        <is>
          <t>m/s²</t>
        </is>
      </c>
    </row>
    <row r="17">
      <c r="A17" t="inlineStr">
        <is>
          <t>Dráha s = (v₀+v)t/2:</t>
        </is>
      </c>
      <c r="B17" s="31">
        <f>(B14+B15)*B11/2</f>
        <v/>
      </c>
      <c r="C17" t="inlineStr">
        <is>
          <t>m</t>
        </is>
      </c>
    </row>
    <row r="19">
      <c r="A19" s="41" t="inlineStr">
        <is>
          <t>VÝSLEDKY:</t>
        </is>
      </c>
    </row>
    <row r="20">
      <c r="A20" t="inlineStr">
        <is>
          <t>Zrychlení:</t>
        </is>
      </c>
      <c r="B20" s="42">
        <f>B16</f>
        <v/>
      </c>
      <c r="C20" t="inlineStr">
        <is>
          <t>m/s²</t>
        </is>
      </c>
    </row>
    <row r="21">
      <c r="A21" t="inlineStr">
        <is>
          <t>Předjížděcí vzdálenost:</t>
        </is>
      </c>
      <c r="B21" s="42">
        <f>B17</f>
        <v/>
      </c>
      <c r="C21" t="inlineStr">
        <is>
          <t>m</t>
        </is>
      </c>
    </row>
  </sheetData>
  <mergeCells count="1">
    <mergeCell ref="A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28: AUTOMOBIL - NOUZOVÉ BRŽDĚNÍ</t>
        </is>
      </c>
    </row>
    <row r="3">
      <c r="A3" s="36" t="inlineStr">
        <is>
          <t>ZADÁNÍ:</t>
        </is>
      </c>
    </row>
    <row r="4">
      <c r="A4" t="inlineStr">
        <is>
          <t>Automobil jedoucí rychlostí 50 km/h musí zastavit</t>
        </is>
      </c>
    </row>
    <row r="5">
      <c r="A5" t="inlineStr">
        <is>
          <t>na vzdálenosti 12,5 m. Vypočítejte zrychlení a čas k zastavení.</t>
        </is>
      </c>
    </row>
    <row r="7">
      <c r="A7" s="39" t="inlineStr">
        <is>
          <t>VSTUPNÍ HODNOTY:</t>
        </is>
      </c>
    </row>
    <row r="9">
      <c r="A9" t="inlineStr">
        <is>
          <t>Počáteční rychlost:</t>
        </is>
      </c>
      <c r="B9" s="30" t="n">
        <v>50</v>
      </c>
      <c r="C9" t="inlineStr">
        <is>
          <t>km/h</t>
        </is>
      </c>
    </row>
    <row r="10">
      <c r="A10" t="inlineStr">
        <is>
          <t>Konečná rychlost:</t>
        </is>
      </c>
      <c r="B10" s="30" t="n">
        <v>0</v>
      </c>
      <c r="C10" t="inlineStr">
        <is>
          <t>m/s</t>
        </is>
      </c>
    </row>
    <row r="11">
      <c r="A11" t="inlineStr">
        <is>
          <t>Brzdná dráha:</t>
        </is>
      </c>
      <c r="B11" s="30" t="n">
        <v>12.5</v>
      </c>
      <c r="C11" t="inlineStr">
        <is>
          <t>m</t>
        </is>
      </c>
    </row>
    <row r="13">
      <c r="A13" s="40" t="inlineStr">
        <is>
          <t>VÝPOČTY:</t>
        </is>
      </c>
    </row>
    <row r="14">
      <c r="A14" t="inlineStr">
        <is>
          <t>v₀ v m/s:</t>
        </is>
      </c>
      <c r="B14" s="31">
        <f>B9/3.6</f>
        <v/>
      </c>
      <c r="C14" t="inlineStr">
        <is>
          <t>m/s (13.89 m/s)</t>
        </is>
      </c>
    </row>
    <row r="15">
      <c r="A15" t="inlineStr">
        <is>
          <t>Zrychlení a = -v₀²/(2s):</t>
        </is>
      </c>
      <c r="B15" s="31">
        <f>-(B14^2)/(2*B11)</f>
        <v/>
      </c>
      <c r="C15" t="inlineStr">
        <is>
          <t>m/s²</t>
        </is>
      </c>
    </row>
    <row r="16">
      <c r="A16" t="inlineStr">
        <is>
          <t>Čas t = -v₀/a:</t>
        </is>
      </c>
      <c r="B16" s="31">
        <f>-B14/B15</f>
        <v/>
      </c>
      <c r="C16" t="inlineStr">
        <is>
          <t>s</t>
        </is>
      </c>
    </row>
    <row r="17">
      <c r="A17" t="inlineStr">
        <is>
          <t>Kontrola dráhy:</t>
        </is>
      </c>
      <c r="B17" s="31">
        <f>B14*B16+0.5*B15*B16^2</f>
        <v/>
      </c>
      <c r="C17" t="inlineStr">
        <is>
          <t>m</t>
        </is>
      </c>
    </row>
    <row r="19">
      <c r="A19" s="41" t="inlineStr">
        <is>
          <t>VÝSLEDKY:</t>
        </is>
      </c>
    </row>
    <row r="20">
      <c r="A20" t="inlineStr">
        <is>
          <t>Brzdné zrychlení:</t>
        </is>
      </c>
      <c r="B20" s="48">
        <f>B15</f>
        <v/>
      </c>
      <c r="C20" t="inlineStr">
        <is>
          <t>m/s² (nouzové!)</t>
        </is>
      </c>
    </row>
    <row r="21">
      <c r="A21" t="inlineStr">
        <is>
          <t>Čas k zastavení:</t>
        </is>
      </c>
      <c r="B21" s="42">
        <f>B16</f>
        <v/>
      </c>
      <c r="C21" t="inlineStr">
        <is>
          <t>s</t>
        </is>
      </c>
    </row>
  </sheetData>
  <mergeCells count="1">
    <mergeCell ref="A1:K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29: VLAK - SNÍŽENÍ RYCHLOSTI</t>
        </is>
      </c>
    </row>
    <row r="3">
      <c r="A3" s="36" t="inlineStr">
        <is>
          <t>ZADÁNÍ:</t>
        </is>
      </c>
    </row>
    <row r="4">
      <c r="A4" t="inlineStr">
        <is>
          <t>Vlak během 40 s rovnoměrně sníží rychlost z 80 km/h na 60 km/h.</t>
        </is>
      </c>
    </row>
    <row r="5">
      <c r="A5" t="inlineStr">
        <is>
          <t>Vypočítejte zrychlení a vzdálenost, kterou při tom urazí.</t>
        </is>
      </c>
    </row>
    <row r="7">
      <c r="A7" s="39" t="inlineStr">
        <is>
          <t>VSTUPNÍ HODNOTY:</t>
        </is>
      </c>
    </row>
    <row r="9">
      <c r="A9" t="inlineStr">
        <is>
          <t>Počáteční rychlost:</t>
        </is>
      </c>
      <c r="B9" s="30" t="n">
        <v>80</v>
      </c>
      <c r="C9" t="inlineStr">
        <is>
          <t>km/h</t>
        </is>
      </c>
    </row>
    <row r="10">
      <c r="A10" t="inlineStr">
        <is>
          <t>Konečná rychlost:</t>
        </is>
      </c>
      <c r="B10" s="30" t="n">
        <v>60</v>
      </c>
      <c r="C10" t="inlineStr">
        <is>
          <t>km/h</t>
        </is>
      </c>
    </row>
    <row r="11">
      <c r="A11" t="inlineStr">
        <is>
          <t>Čas:</t>
        </is>
      </c>
      <c r="B11" s="30" t="n">
        <v>40</v>
      </c>
      <c r="C11" t="inlineStr">
        <is>
          <t>s</t>
        </is>
      </c>
    </row>
    <row r="13">
      <c r="A13" s="40" t="inlineStr">
        <is>
          <t>VÝPOČTY:</t>
        </is>
      </c>
    </row>
    <row r="14">
      <c r="A14" t="inlineStr">
        <is>
          <t>v₀ v m/s:</t>
        </is>
      </c>
      <c r="B14" s="31">
        <f>B9/3.6</f>
        <v/>
      </c>
      <c r="C14" t="inlineStr">
        <is>
          <t>m/s (22.22 m/s)</t>
        </is>
      </c>
    </row>
    <row r="15">
      <c r="A15" t="inlineStr">
        <is>
          <t>v v m/s:</t>
        </is>
      </c>
      <c r="B15" s="31">
        <f>B10/3.6</f>
        <v/>
      </c>
      <c r="C15" t="inlineStr">
        <is>
          <t>m/s (16.67 m/s)</t>
        </is>
      </c>
    </row>
    <row r="16">
      <c r="A16" t="inlineStr">
        <is>
          <t>Zrychlení a = (v-v₀)/t:</t>
        </is>
      </c>
      <c r="B16" s="31">
        <f>(B15-B14)/B11</f>
        <v/>
      </c>
      <c r="C16" t="inlineStr">
        <is>
          <t>m/s²</t>
        </is>
      </c>
    </row>
    <row r="17">
      <c r="A17" t="inlineStr">
        <is>
          <t>Brzdná dráha s = (v₀+v)t/2:</t>
        </is>
      </c>
      <c r="B17" s="31">
        <f>(B14+B15)*B11/2</f>
        <v/>
      </c>
      <c r="C17" t="inlineStr">
        <is>
          <t>m</t>
        </is>
      </c>
    </row>
    <row r="19">
      <c r="A19" s="41" t="inlineStr">
        <is>
          <t>VÝSLEDKY:</t>
        </is>
      </c>
    </row>
    <row r="20">
      <c r="A20" t="inlineStr">
        <is>
          <t>Zrychlení (jemné zpomalení):</t>
        </is>
      </c>
      <c r="B20" s="42">
        <f>B16</f>
        <v/>
      </c>
      <c r="C20" t="inlineStr">
        <is>
          <t>m/s²</t>
        </is>
      </c>
    </row>
    <row r="21">
      <c r="A21" t="inlineStr">
        <is>
          <t>Uražená vzdálenost:</t>
        </is>
      </c>
      <c r="B21" s="42">
        <f>B17</f>
        <v/>
      </c>
      <c r="C21" t="inlineStr">
        <is>
          <t>m (≈ 778 m)</t>
        </is>
      </c>
    </row>
  </sheetData>
  <mergeCells count="1">
    <mergeCell ref="A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E22" sqref="E22"/>
    </sheetView>
  </sheetViews>
  <sheetFormatPr baseColWidth="10" defaultColWidth="8.83203125" defaultRowHeight="15"/>
  <sheetData>
    <row r="1" ht="21" customHeight="1" s="16">
      <c r="A1" s="15" t="inlineStr">
        <is>
          <t>PŘÍKLAD 3: ANALÝZA GRAFŮ ZÁVISLOSTÍ</t>
        </is>
      </c>
    </row>
    <row r="3">
      <c r="A3" s="1" t="inlineStr">
        <is>
          <t>ZADÁNÍ:</t>
        </is>
      </c>
    </row>
    <row r="4">
      <c r="A4" t="inlineStr">
        <is>
          <t>Nakreslete graf závislosti dráhy na čase a rychlosti na čase pro zadané grafy.</t>
        </is>
      </c>
    </row>
    <row r="7">
      <c r="A7" s="1" t="inlineStr">
        <is>
          <t>TEORETICKÉ ZÁKLADY:</t>
        </is>
      </c>
    </row>
    <row r="9">
      <c r="A9" t="inlineStr">
        <is>
          <t>Z grafu v-t na s-t:</t>
        </is>
      </c>
      <c r="B9" t="inlineStr">
        <is>
          <t>Plocha pod grafem v-t = dráha</t>
        </is>
      </c>
    </row>
    <row r="10">
      <c r="A10" t="inlineStr">
        <is>
          <t>Z grafu s-t na v-t:</t>
        </is>
      </c>
      <c r="B10" t="inlineStr">
        <is>
          <t>Sklon grafu s-t = rychlost</t>
        </is>
      </c>
    </row>
    <row r="13">
      <c r="A13" s="1" t="inlineStr">
        <is>
          <t>VZORCE:</t>
        </is>
      </c>
    </row>
    <row r="14">
      <c r="A14" t="inlineStr">
        <is>
          <t>v = Δs/Δt (rychlost = sklon grafu s-t)</t>
        </is>
      </c>
    </row>
    <row r="15">
      <c r="A15" t="inlineStr">
        <is>
          <t>s = ∫v dt (dráha = plocha pod grafem v-t)</t>
        </is>
      </c>
    </row>
  </sheetData>
  <mergeCells count="2">
    <mergeCell ref="A1:G1"/>
    <mergeCell ref="A4:G4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30: ELEKTRON V ELEKTRICKÉM POLI</t>
        </is>
      </c>
    </row>
    <row r="3">
      <c r="A3" s="36" t="inlineStr">
        <is>
          <t>ZADÁNÍ:</t>
        </is>
      </c>
    </row>
    <row r="4">
      <c r="A4" t="inlineStr">
        <is>
          <t>Elektron je zrychlen z 5 km/s na 20 000 km/s</t>
        </is>
      </c>
    </row>
    <row r="5">
      <c r="A5" t="inlineStr">
        <is>
          <t>na vzdálenosti 10 mm. Jaké je jeho zrychlení?</t>
        </is>
      </c>
    </row>
    <row r="7">
      <c r="A7" s="39" t="inlineStr">
        <is>
          <t>VSTUPNÍ HODNOTY:</t>
        </is>
      </c>
    </row>
    <row r="9">
      <c r="A9" t="inlineStr">
        <is>
          <t>Počáteční rychlost:</t>
        </is>
      </c>
      <c r="B9" s="30" t="n">
        <v>5000</v>
      </c>
      <c r="C9" t="inlineStr">
        <is>
          <t>m/s (5 km/s)</t>
        </is>
      </c>
    </row>
    <row r="10">
      <c r="A10" t="inlineStr">
        <is>
          <t>Konečná rychlost:</t>
        </is>
      </c>
      <c r="B10" s="30" t="n">
        <v>20000000</v>
      </c>
      <c r="C10" t="inlineStr">
        <is>
          <t>m/s (20 000 km/s)</t>
        </is>
      </c>
    </row>
    <row r="11">
      <c r="A11" t="inlineStr">
        <is>
          <t>Vzdálenost:</t>
        </is>
      </c>
      <c r="B11" s="30" t="n">
        <v>0.01</v>
      </c>
      <c r="C11" t="inlineStr">
        <is>
          <t>m (10 mm)</t>
        </is>
      </c>
    </row>
    <row r="13">
      <c r="A13" s="40" t="inlineStr">
        <is>
          <t>VÝPOČET (v² = v₀² + 2as):</t>
        </is>
      </c>
    </row>
    <row r="14">
      <c r="A14" t="inlineStr">
        <is>
          <t>Zrychlení a = (v²-v₀²)/(2s):</t>
        </is>
      </c>
      <c r="B14" s="31">
        <f>(B10^2-B9^2)/(2*B11)</f>
        <v/>
      </c>
      <c r="C14" t="inlineStr">
        <is>
          <t>m/s²</t>
        </is>
      </c>
    </row>
    <row r="15">
      <c r="A15" t="inlineStr">
        <is>
          <t>Poměr k tíhové g:</t>
        </is>
      </c>
      <c r="B15" s="31">
        <f>B14/9.81</f>
        <v/>
      </c>
      <c r="C15" t="inlineStr">
        <is>
          <t>× gravitační zrychlení</t>
        </is>
      </c>
    </row>
    <row r="17">
      <c r="A17" s="41" t="inlineStr">
        <is>
          <t>VÝSLEDEK:</t>
        </is>
      </c>
    </row>
    <row r="18">
      <c r="A18" t="inlineStr">
        <is>
          <t>Zrychlení elektronu:</t>
        </is>
      </c>
      <c r="B18" s="42">
        <f>B14</f>
        <v/>
      </c>
      <c r="C18" t="inlineStr">
        <is>
          <t>m/s²</t>
        </is>
      </c>
    </row>
    <row r="19">
      <c r="A19" t="inlineStr">
        <is>
          <t>To je:</t>
        </is>
      </c>
      <c r="B19" s="48">
        <f>B15</f>
        <v/>
      </c>
      <c r="C19" t="inlineStr">
        <is>
          <t>× větší než g!</t>
        </is>
      </c>
    </row>
  </sheetData>
  <mergeCells count="1">
    <mergeCell ref="A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31: CYKLISTA - ZRYCHLOVÁNÍ</t>
        </is>
      </c>
    </row>
    <row r="3">
      <c r="A3" s="36" t="inlineStr">
        <is>
          <t>ZADÁNÍ:</t>
        </is>
      </c>
    </row>
    <row r="4">
      <c r="A4" t="inlineStr">
        <is>
          <t>Cyklista jedoucí rychlostí 3 m/s začne zrychlovat</t>
        </is>
      </c>
    </row>
    <row r="5">
      <c r="A5" t="inlineStr">
        <is>
          <t>a za 8 s dosáhne rychlosti 7 m/s. Určete zrychlení a vzdálenost.</t>
        </is>
      </c>
    </row>
    <row r="7">
      <c r="A7" s="39" t="inlineStr">
        <is>
          <t>VSTUPNÍ HODNOTY:</t>
        </is>
      </c>
    </row>
    <row r="9">
      <c r="A9" t="inlineStr">
        <is>
          <t>Počáteční rychlost:</t>
        </is>
      </c>
      <c r="B9" s="30" t="n">
        <v>3</v>
      </c>
      <c r="C9" t="inlineStr">
        <is>
          <t>m/s</t>
        </is>
      </c>
    </row>
    <row r="10">
      <c r="A10" t="inlineStr">
        <is>
          <t>Konečná rychlost:</t>
        </is>
      </c>
      <c r="B10" s="30" t="n">
        <v>7</v>
      </c>
      <c r="C10" t="inlineStr">
        <is>
          <t>m/s</t>
        </is>
      </c>
    </row>
    <row r="11">
      <c r="A11" t="inlineStr">
        <is>
          <t>Čas:</t>
        </is>
      </c>
      <c r="B11" s="30" t="n">
        <v>8</v>
      </c>
      <c r="C11" t="inlineStr">
        <is>
          <t>s</t>
        </is>
      </c>
    </row>
    <row r="13">
      <c r="A13" s="40" t="inlineStr">
        <is>
          <t>VÝPOČTY:</t>
        </is>
      </c>
    </row>
    <row r="14">
      <c r="A14" t="inlineStr">
        <is>
          <t>Zrychlení a = (v-v₀)/t:</t>
        </is>
      </c>
      <c r="B14" s="31">
        <f>(B10-B9)/B11</f>
        <v/>
      </c>
      <c r="C14" t="inlineStr">
        <is>
          <t>m/s²</t>
        </is>
      </c>
    </row>
    <row r="15">
      <c r="A15" t="inlineStr">
        <is>
          <t>Dráha s = (v₀+v)t/2:</t>
        </is>
      </c>
      <c r="B15" s="31">
        <f>(B9+B10)*B11/2</f>
        <v/>
      </c>
      <c r="C15" t="inlineStr">
        <is>
          <t>m</t>
        </is>
      </c>
    </row>
    <row r="16">
      <c r="A16" t="inlineStr">
        <is>
          <t>Kontrola dráhy s = v₀t + ½at²:</t>
        </is>
      </c>
      <c r="B16" s="31">
        <f>B9*B11+0.5*B14*B11^2</f>
        <v/>
      </c>
      <c r="C16" t="inlineStr">
        <is>
          <t>m</t>
        </is>
      </c>
    </row>
    <row r="18">
      <c r="A18" s="41" t="inlineStr">
        <is>
          <t>VÝSLEDKY:</t>
        </is>
      </c>
    </row>
    <row r="19">
      <c r="A19" t="inlineStr">
        <is>
          <t>Zrychlení:</t>
        </is>
      </c>
      <c r="B19" s="42">
        <f>B14</f>
        <v/>
      </c>
      <c r="C19" t="inlineStr">
        <is>
          <t>m/s²</t>
        </is>
      </c>
    </row>
    <row r="20">
      <c r="A20" t="inlineStr">
        <is>
          <t>Ujetá vzdálenost:</t>
        </is>
      </c>
      <c r="B20" s="42">
        <f>B15</f>
        <v/>
      </c>
      <c r="C20" t="inlineStr">
        <is>
          <t>m</t>
        </is>
      </c>
    </row>
    <row r="22">
      <c r="A22" s="43" t="inlineStr">
        <is>
          <t>RYCHLOSTI V KM/H:</t>
        </is>
      </c>
    </row>
    <row r="23">
      <c r="A23" t="inlineStr">
        <is>
          <t>v₀:</t>
        </is>
      </c>
      <c r="B23" s="31">
        <f>B9*3.6</f>
        <v/>
      </c>
      <c r="C23" t="inlineStr">
        <is>
          <t>km/h</t>
        </is>
      </c>
    </row>
    <row r="24">
      <c r="A24" t="inlineStr">
        <is>
          <t>v:</t>
        </is>
      </c>
      <c r="B24" s="31">
        <f>B10*3.6</f>
        <v/>
      </c>
      <c r="C24" t="inlineStr">
        <is>
          <t>km/h</t>
        </is>
      </c>
    </row>
  </sheetData>
  <mergeCells count="1">
    <mergeCell ref="A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32: GRAF ZRYCHLENÍ NA ČASE</t>
        </is>
      </c>
    </row>
    <row r="3">
      <c r="A3" s="51" t="inlineStr">
        <is>
          <t>ZADÁNÍ:</t>
        </is>
      </c>
    </row>
    <row r="4">
      <c r="A4" t="inlineStr">
        <is>
          <t>Na obrázku je graf závislosti zrychlení na čase. Načrtněte graf rychlosti na čase.</t>
        </is>
      </c>
    </row>
    <row r="6">
      <c r="A6" s="43" t="inlineStr">
        <is>
          <t>FÁZE POHYBU:</t>
        </is>
      </c>
      <c r="F6" s="43" t="inlineStr">
        <is>
          <t>TABULKA PRO GRAF v-t:</t>
        </is>
      </c>
    </row>
    <row r="8">
      <c r="A8" t="inlineStr">
        <is>
          <t>Fáze 1 (0-1 s):</t>
        </is>
      </c>
      <c r="B8" t="inlineStr">
        <is>
          <t>a₁ =</t>
        </is>
      </c>
      <c r="C8" s="30" t="n">
        <v>2</v>
      </c>
      <c r="D8" t="inlineStr">
        <is>
          <t>m/s²</t>
        </is>
      </c>
      <c r="F8" s="52" t="inlineStr">
        <is>
          <t>Čas t [s]</t>
        </is>
      </c>
      <c r="G8" s="52" t="inlineStr">
        <is>
          <t>Rychlost v [m/s]</t>
        </is>
      </c>
    </row>
    <row r="9">
      <c r="A9" t="inlineStr">
        <is>
          <t>Fáze 2 (1-2 s):</t>
        </is>
      </c>
      <c r="B9" t="inlineStr">
        <is>
          <t>a₂ =</t>
        </is>
      </c>
      <c r="C9" s="30" t="n">
        <v>1</v>
      </c>
      <c r="D9" t="inlineStr">
        <is>
          <t>m/s²</t>
        </is>
      </c>
      <c r="F9" t="n">
        <v>0</v>
      </c>
      <c r="G9">
        <f>B15</f>
        <v/>
      </c>
    </row>
    <row r="10">
      <c r="A10" t="inlineStr">
        <is>
          <t>Fáze 3 (2-3 s):</t>
        </is>
      </c>
      <c r="B10" t="inlineStr">
        <is>
          <t>a₃ =</t>
        </is>
      </c>
      <c r="C10" s="30" t="n">
        <v>-1</v>
      </c>
      <c r="D10" t="inlineStr">
        <is>
          <t>m/s²</t>
        </is>
      </c>
      <c r="F10" t="n">
        <v>1</v>
      </c>
      <c r="G10">
        <f>B16</f>
        <v/>
      </c>
    </row>
    <row r="11">
      <c r="A11" t="inlineStr">
        <is>
          <t>Počáteční rychlost:</t>
        </is>
      </c>
      <c r="B11" t="inlineStr">
        <is>
          <t>v₀ =</t>
        </is>
      </c>
      <c r="C11" s="30" t="n">
        <v>0</v>
      </c>
      <c r="D11" t="inlineStr">
        <is>
          <t>m/s</t>
        </is>
      </c>
      <c r="F11" t="n">
        <v>2</v>
      </c>
      <c r="G11">
        <f>B17</f>
        <v/>
      </c>
    </row>
    <row r="12">
      <c r="F12" t="n">
        <v>3</v>
      </c>
      <c r="G12">
        <f>B18</f>
        <v/>
      </c>
    </row>
    <row r="13">
      <c r="A13" s="43" t="inlineStr">
        <is>
          <t>VÝPOČTY RYCHLOSTÍ:</t>
        </is>
      </c>
    </row>
    <row r="15">
      <c r="A15" t="inlineStr">
        <is>
          <t>v(0) =</t>
        </is>
      </c>
      <c r="B15" s="31">
        <f>C11</f>
        <v/>
      </c>
      <c r="C15" t="inlineStr">
        <is>
          <t>m/s</t>
        </is>
      </c>
    </row>
    <row r="16">
      <c r="A16" t="inlineStr">
        <is>
          <t>v(1) =</t>
        </is>
      </c>
      <c r="B16" s="31">
        <f>B15+C8*1</f>
        <v/>
      </c>
      <c r="C16" t="inlineStr">
        <is>
          <t>m/s</t>
        </is>
      </c>
    </row>
    <row r="17">
      <c r="A17" t="inlineStr">
        <is>
          <t>v(2) =</t>
        </is>
      </c>
      <c r="B17" s="31">
        <f>B16+C9*1</f>
        <v/>
      </c>
      <c r="C17" t="inlineStr">
        <is>
          <t>m/s</t>
        </is>
      </c>
    </row>
    <row r="18">
      <c r="A18" t="inlineStr">
        <is>
          <t>v(3) =</t>
        </is>
      </c>
      <c r="B18" s="31">
        <f>B17+C10*1</f>
        <v/>
      </c>
      <c r="C18" t="inlineStr">
        <is>
          <t>m/s</t>
        </is>
      </c>
    </row>
    <row r="20">
      <c r="A20" s="43" t="inlineStr">
        <is>
          <t>PRINCIP ŘEŠENÍ:</t>
        </is>
      </c>
    </row>
    <row r="22">
      <c r="A22" t="inlineStr">
        <is>
          <t>Změna rychlosti = plocha pod grafem a-t</t>
        </is>
      </c>
    </row>
    <row r="23">
      <c r="A23" t="inlineStr">
        <is>
          <t>Δv₁ = a₁ × Δt₁ = 2 × 1 = 2 m/s</t>
        </is>
      </c>
    </row>
    <row r="24">
      <c r="A24" t="inlineStr">
        <is>
          <t>Δv₂ = a₂ × Δt₂ = 1 × 1 = 1 m/s</t>
        </is>
      </c>
    </row>
    <row r="25">
      <c r="A25" t="inlineStr">
        <is>
          <t>Δv₃ = a₃ × Δt₃ = (-1) × 1 = -1 m/s</t>
        </is>
      </c>
    </row>
    <row r="27">
      <c r="A27" s="53" t="inlineStr">
        <is>
          <t>VÝSLEDEK:</t>
        </is>
      </c>
    </row>
    <row r="28">
      <c r="A28" t="inlineStr">
        <is>
          <t>Graf v-t je lomená čára procházející body:</t>
        </is>
      </c>
    </row>
    <row r="29">
      <c r="A29" t="inlineStr">
        <is>
          <t>[0;0] → [1;2] → [2;3] → [3;2]</t>
        </is>
      </c>
    </row>
  </sheetData>
  <mergeCells count="1">
    <mergeCell ref="A1:M1"/>
  </mergeCells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33: DVA AUTOMOBILY S RŮZNÝMI ZRYCHLENÍMI</t>
        </is>
      </c>
    </row>
    <row r="3">
      <c r="A3" s="51" t="inlineStr">
        <is>
          <t>ZADÁNÍ:</t>
        </is>
      </c>
    </row>
    <row r="4">
      <c r="A4" t="inlineStr">
        <is>
          <t>Automobil 1 má počáteční rychlost 2 m/s a zrychlení 0,5 m/s².</t>
        </is>
      </c>
    </row>
    <row r="5">
      <c r="A5" t="inlineStr">
        <is>
          <t>Automobil 2 začne jet o 5 s později s nulovou počáteční rychlostí a zrychlením 1 m/s².</t>
        </is>
      </c>
    </row>
    <row r="6">
      <c r="A6" t="inlineStr">
        <is>
          <t>a) Kdy budou mít stejnou rychlost?</t>
        </is>
      </c>
    </row>
    <row r="7">
      <c r="A7" t="inlineStr">
        <is>
          <t>b) Kdy se potkají?</t>
        </is>
      </c>
    </row>
    <row r="9">
      <c r="A9" s="43" t="inlineStr">
        <is>
          <t>AUTOMOBIL 1:</t>
        </is>
      </c>
      <c r="E9" s="43" t="inlineStr">
        <is>
          <t>AUTOMOBIL 2:</t>
        </is>
      </c>
    </row>
    <row r="11">
      <c r="A11" t="inlineStr">
        <is>
          <t>Počáteční rychlost v₁₀:</t>
        </is>
      </c>
      <c r="B11" s="30" t="n">
        <v>2</v>
      </c>
      <c r="C11" t="inlineStr">
        <is>
          <t>m/s</t>
        </is>
      </c>
      <c r="E11" t="inlineStr">
        <is>
          <t>Počáteční rychlost v₂₀:</t>
        </is>
      </c>
      <c r="F11" s="30" t="n">
        <v>0</v>
      </c>
      <c r="G11" t="inlineStr">
        <is>
          <t>m/s</t>
        </is>
      </c>
    </row>
    <row r="12">
      <c r="A12" t="inlineStr">
        <is>
          <t>Zrychlení a₁:</t>
        </is>
      </c>
      <c r="B12" s="30" t="n">
        <v>0.5</v>
      </c>
      <c r="C12" t="inlineStr">
        <is>
          <t>m/s²</t>
        </is>
      </c>
      <c r="E12" t="inlineStr">
        <is>
          <t>Zrychlení a₂:</t>
        </is>
      </c>
      <c r="F12" s="30" t="n">
        <v>1</v>
      </c>
      <c r="G12" t="inlineStr">
        <is>
          <t>m/s²</t>
        </is>
      </c>
    </row>
    <row r="13">
      <c r="A13" t="inlineStr">
        <is>
          <t>Začátek pohybu:</t>
        </is>
      </c>
      <c r="B13" s="30" t="n">
        <v>0</v>
      </c>
      <c r="C13" t="inlineStr">
        <is>
          <t>s</t>
        </is>
      </c>
      <c r="E13" t="inlineStr">
        <is>
          <t>Začátek pohybu:</t>
        </is>
      </c>
      <c r="F13" s="30" t="n">
        <v>5</v>
      </c>
      <c r="G13" t="inlineStr">
        <is>
          <t>s</t>
        </is>
      </c>
    </row>
    <row r="15">
      <c r="A15" s="43" t="inlineStr">
        <is>
          <t>a) KDY BUDOU MÍT STEJNOU RYCHLOST?</t>
        </is>
      </c>
    </row>
    <row r="17">
      <c r="A17" t="inlineStr">
        <is>
          <t>Rychlosti:</t>
        </is>
      </c>
    </row>
    <row r="18">
      <c r="A18" t="inlineStr">
        <is>
          <t>v₁(t) = v₁₀ + a₁ × t</t>
        </is>
      </c>
    </row>
    <row r="19">
      <c r="A19" t="inlineStr">
        <is>
          <t>v₂(t) = a₂ × (t - 5)  pro t ≥ 5</t>
        </is>
      </c>
    </row>
    <row r="21">
      <c r="A21" t="inlineStr">
        <is>
          <t>Podmínka: v₁(t) = v₂(t)</t>
        </is>
      </c>
    </row>
    <row r="22">
      <c r="A22" t="inlineStr">
        <is>
          <t>2 + 0,5t = 1 × (t - 5)</t>
        </is>
      </c>
    </row>
    <row r="23">
      <c r="A23" t="inlineStr">
        <is>
          <t>2 + 0,5t = t - 5</t>
        </is>
      </c>
    </row>
    <row r="24">
      <c r="A24" t="inlineStr">
        <is>
          <t>7 = 0,5t</t>
        </is>
      </c>
    </row>
    <row r="26">
      <c r="A26" t="inlineStr">
        <is>
          <t>Čas stejné rychlosti:</t>
        </is>
      </c>
      <c r="B26" s="31">
        <f>7/0.5</f>
        <v/>
      </c>
      <c r="C26" t="inlineStr">
        <is>
          <t>s</t>
        </is>
      </c>
    </row>
    <row r="27">
      <c r="A27" t="inlineStr">
        <is>
          <t>Společná rychlost:</t>
        </is>
      </c>
      <c r="B27" s="31">
        <f>B11+B12*B26</f>
        <v/>
      </c>
      <c r="C27" t="inlineStr">
        <is>
          <t>m/s</t>
        </is>
      </c>
    </row>
    <row r="29">
      <c r="A29" s="43" t="inlineStr">
        <is>
          <t>b) KDY SE POTKAJÍ?</t>
        </is>
      </c>
    </row>
    <row r="31">
      <c r="A31" t="inlineStr">
        <is>
          <t>Dráhy:</t>
        </is>
      </c>
    </row>
    <row r="32">
      <c r="A32" t="inlineStr">
        <is>
          <t>s₁(t) = v₁₀×t + ½×a₁×t²</t>
        </is>
      </c>
    </row>
    <row r="33">
      <c r="A33" t="inlineStr">
        <is>
          <t>s₂(t) = ½×a₂×(t-5)²  pro t ≥ 5</t>
        </is>
      </c>
    </row>
    <row r="35">
      <c r="A35" t="inlineStr">
        <is>
          <t>Podmínka: s₁(t) = s₂(t)</t>
        </is>
      </c>
    </row>
    <row r="36">
      <c r="A36" t="inlineStr">
        <is>
          <t>2t + 0,25t² = 0,5(t-5)²</t>
        </is>
      </c>
    </row>
    <row r="37">
      <c r="A37" t="inlineStr">
        <is>
          <t>2t + 0,25t² = 0,5(t² - 10t + 25)</t>
        </is>
      </c>
    </row>
    <row r="38">
      <c r="A38" t="inlineStr">
        <is>
          <t>2t + 0,25t² = 0,5t² - 5t + 12,5</t>
        </is>
      </c>
    </row>
    <row r="39">
      <c r="A39" t="inlineStr">
        <is>
          <t>0 = 0,25t² - 7t + 12,5</t>
        </is>
      </c>
    </row>
    <row r="40">
      <c r="A40" t="inlineStr">
        <is>
          <t>0 = t² - 28t + 50</t>
        </is>
      </c>
    </row>
    <row r="42">
      <c r="A42" t="inlineStr">
        <is>
          <t>Diskriminant:</t>
        </is>
      </c>
      <c r="B42" s="31">
        <f>28^2-4*1*50</f>
        <v/>
      </c>
      <c r="C42" t="inlineStr">
        <is>
          <t>(D = b² - 4ac)</t>
        </is>
      </c>
    </row>
    <row r="43">
      <c r="A43" t="inlineStr">
        <is>
          <t>Kořen t₁:</t>
        </is>
      </c>
      <c r="B43" s="31">
        <f>(28-SQRT(B42))/2</f>
        <v/>
      </c>
      <c r="C43" t="inlineStr">
        <is>
          <t>s</t>
        </is>
      </c>
    </row>
    <row r="44">
      <c r="A44" t="inlineStr">
        <is>
          <t>Kořen t₂:</t>
        </is>
      </c>
      <c r="B44" s="31">
        <f>(28+SQRT(B42))/2</f>
        <v/>
      </c>
      <c r="C44" t="inlineStr">
        <is>
          <t>s</t>
        </is>
      </c>
    </row>
    <row r="46">
      <c r="A46" t="inlineStr">
        <is>
          <t>Čas setkání (t &gt; 5):</t>
        </is>
      </c>
      <c r="B46" s="31">
        <f>B44</f>
        <v/>
      </c>
      <c r="C46" t="inlineStr">
        <is>
          <t>s</t>
        </is>
      </c>
    </row>
    <row r="47">
      <c r="A47" t="inlineStr">
        <is>
          <t>Místo setkání:</t>
        </is>
      </c>
      <c r="B47" s="31">
        <f>B11*B46+0.5*B12*B46^2</f>
        <v/>
      </c>
      <c r="C47" t="inlineStr">
        <is>
          <t>m</t>
        </is>
      </c>
    </row>
    <row r="49">
      <c r="A49" s="53" t="inlineStr">
        <is>
          <t>VÝSLEDKY:</t>
        </is>
      </c>
    </row>
    <row r="51">
      <c r="A51" t="inlineStr">
        <is>
          <t>a) Stejná rychlost:</t>
        </is>
      </c>
      <c r="B51" s="53">
        <f>B26</f>
        <v/>
      </c>
      <c r="C51" t="inlineStr">
        <is>
          <t>s, rychlost</t>
        </is>
      </c>
      <c r="D51" s="53">
        <f>B27</f>
        <v/>
      </c>
      <c r="E51" t="inlineStr">
        <is>
          <t>m/s</t>
        </is>
      </c>
    </row>
    <row r="52">
      <c r="A52" t="inlineStr">
        <is>
          <t>b) Setkání v čase:</t>
        </is>
      </c>
      <c r="B52" s="53">
        <f>B46</f>
        <v/>
      </c>
      <c r="C52" t="inlineStr">
        <is>
          <t>s, na dráze</t>
        </is>
      </c>
      <c r="D52" s="53">
        <f>B47</f>
        <v/>
      </c>
      <c r="E52" t="inlineStr">
        <is>
          <t>m</t>
        </is>
      </c>
    </row>
    <row r="54">
      <c r="A54" s="43" t="inlineStr">
        <is>
          <t>KONTROLA:</t>
        </is>
      </c>
    </row>
    <row r="55">
      <c r="A55" t="inlineStr">
        <is>
          <t>Dráha auta 1 v čase setkání:</t>
        </is>
      </c>
      <c r="B55" s="31">
        <f>B11*B46+0.5*B12*B46^2</f>
        <v/>
      </c>
      <c r="C55" t="inlineStr">
        <is>
          <t>m</t>
        </is>
      </c>
    </row>
    <row r="56">
      <c r="A56" t="inlineStr">
        <is>
          <t>Dráha auta 2 v čase setkání:</t>
        </is>
      </c>
      <c r="B56" s="31">
        <f>0.5*F12*(B46-F13)^2</f>
        <v/>
      </c>
      <c r="C56" t="inlineStr">
        <is>
          <t>m</t>
        </is>
      </c>
    </row>
    <row r="57">
      <c r="A57" t="inlineStr">
        <is>
          <t>Rozdíl (měl by být 0):</t>
        </is>
      </c>
      <c r="B57" s="31">
        <f>B55-B56</f>
        <v/>
      </c>
      <c r="C57" t="inlineStr">
        <is>
          <t>m</t>
        </is>
      </c>
    </row>
  </sheetData>
  <mergeCells count="1">
    <mergeCell ref="A1:M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62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34: SRÁŽKA DVOU MOTOCYKLŮ</t>
        </is>
      </c>
    </row>
    <row r="3">
      <c r="A3" s="51" t="inlineStr">
        <is>
          <t>ZADÁNÍ:</t>
        </is>
      </c>
    </row>
    <row r="4">
      <c r="A4" t="inlineStr">
        <is>
          <t>Dva motocykly jedou proti sobě po přímé silnici.</t>
        </is>
      </c>
    </row>
    <row r="5">
      <c r="A5" t="inlineStr">
        <is>
          <t>Na počátku jsou vzdáleny 4 km.</t>
        </is>
      </c>
    </row>
    <row r="6">
      <c r="A6" t="inlineStr">
        <is>
          <t>Motocykl 1: v₁₀ = 2 m/s, a₁ = 0,25 m/s²</t>
        </is>
      </c>
    </row>
    <row r="7">
      <c r="A7" t="inlineStr">
        <is>
          <t>Motocykl 2: v₂₀ = 4 m/s, a₂ = 0,5 m/s²</t>
        </is>
      </c>
    </row>
    <row r="8">
      <c r="A8" t="inlineStr">
        <is>
          <t>Kdy a kde se srazí?</t>
        </is>
      </c>
    </row>
    <row r="10">
      <c r="A10" s="43" t="inlineStr">
        <is>
          <t>VSTUPNÍ DATA:</t>
        </is>
      </c>
    </row>
    <row r="12">
      <c r="A12" t="inlineStr">
        <is>
          <t>Počáteční vzdálenost:</t>
        </is>
      </c>
      <c r="B12" s="30" t="n">
        <v>4000</v>
      </c>
      <c r="C12" t="inlineStr">
        <is>
          <t>m</t>
        </is>
      </c>
    </row>
    <row r="14">
      <c r="A14" s="43" t="inlineStr">
        <is>
          <t>MOTOCYKL 1:</t>
        </is>
      </c>
      <c r="E14" s="43" t="inlineStr">
        <is>
          <t>MOTOCYKL 2:</t>
        </is>
      </c>
    </row>
    <row r="15">
      <c r="A15" t="inlineStr">
        <is>
          <t>Počáteční rychlost v₁₀:</t>
        </is>
      </c>
      <c r="B15" s="30" t="n">
        <v>2</v>
      </c>
      <c r="C15" t="inlineStr">
        <is>
          <t>m/s</t>
        </is>
      </c>
      <c r="E15" t="inlineStr">
        <is>
          <t>Počáteční rychlost v₂₀:</t>
        </is>
      </c>
      <c r="F15" s="30" t="n">
        <v>4</v>
      </c>
      <c r="G15" t="inlineStr">
        <is>
          <t>m/s</t>
        </is>
      </c>
    </row>
    <row r="16">
      <c r="A16" t="inlineStr">
        <is>
          <t>Zrychlení a₁:</t>
        </is>
      </c>
      <c r="B16" s="30" t="n">
        <v>0.25</v>
      </c>
      <c r="C16" t="inlineStr">
        <is>
          <t>m/s²</t>
        </is>
      </c>
      <c r="E16" t="inlineStr">
        <is>
          <t>Zrychlení a₂:</t>
        </is>
      </c>
      <c r="F16" s="30" t="n">
        <v>0.5</v>
      </c>
      <c r="G16" t="inlineStr">
        <is>
          <t>m/s²</t>
        </is>
      </c>
    </row>
    <row r="18">
      <c r="A18" s="43" t="inlineStr">
        <is>
          <t>ROVNICE POHYBU:</t>
        </is>
      </c>
    </row>
    <row r="20">
      <c r="A20" t="inlineStr">
        <is>
          <t>Dráha motocyklu 1:</t>
        </is>
      </c>
    </row>
    <row r="21">
      <c r="A21" t="inlineStr">
        <is>
          <t>s₁(t) = v₁₀×t + ½×a₁×t²</t>
        </is>
      </c>
    </row>
    <row r="22">
      <c r="A22" t="inlineStr">
        <is>
          <t>s₁(t) = 2t + 0,125t²</t>
        </is>
      </c>
    </row>
    <row r="24">
      <c r="A24" t="inlineStr">
        <is>
          <t>Dráha motocyklu 2:</t>
        </is>
      </c>
    </row>
    <row r="25">
      <c r="A25" t="inlineStr">
        <is>
          <t>s₂(t) = v₂₀×t + ½×a₂×t²</t>
        </is>
      </c>
    </row>
    <row r="26">
      <c r="A26" t="inlineStr">
        <is>
          <t>s₂(t) = 4t + 0,25t²</t>
        </is>
      </c>
    </row>
    <row r="28">
      <c r="A28" t="inlineStr">
        <is>
          <t>Podmínka srážky:</t>
        </is>
      </c>
    </row>
    <row r="29">
      <c r="A29" t="inlineStr">
        <is>
          <t>s₁(t) + s₂(t) = 4000 m</t>
        </is>
      </c>
    </row>
    <row r="30">
      <c r="A30" t="inlineStr">
        <is>
          <t>2t + 0,125t² + 4t + 0,25t² = 4000</t>
        </is>
      </c>
    </row>
    <row r="31">
      <c r="A31" t="inlineStr">
        <is>
          <t>6t + 0,375t² = 4000</t>
        </is>
      </c>
    </row>
    <row r="32">
      <c r="A32" t="inlineStr">
        <is>
          <t>0,375t² + 6t - 4000 = 0</t>
        </is>
      </c>
    </row>
    <row r="34">
      <c r="A34" t="inlineStr">
        <is>
          <t>Standardní tvar: at² + bt + c = 0</t>
        </is>
      </c>
    </row>
    <row r="35">
      <c r="A35" t="inlineStr">
        <is>
          <t>a =</t>
        </is>
      </c>
      <c r="B35" t="n">
        <v>0.375</v>
      </c>
    </row>
    <row r="36">
      <c r="A36" t="inlineStr">
        <is>
          <t>b =</t>
        </is>
      </c>
      <c r="B36" t="n">
        <v>6</v>
      </c>
    </row>
    <row r="37">
      <c r="A37" t="inlineStr">
        <is>
          <t>c =</t>
        </is>
      </c>
      <c r="B37" t="n">
        <v>-4000</v>
      </c>
    </row>
    <row r="39">
      <c r="A39" s="43" t="inlineStr">
        <is>
          <t>ŘEŠENÍ KVADRATICKÉ ROVNICE:</t>
        </is>
      </c>
    </row>
    <row r="41">
      <c r="A41" t="inlineStr">
        <is>
          <t>Diskriminant D = b² - 4ac:</t>
        </is>
      </c>
      <c r="B41" s="31">
        <f>B36^2-4*B35*B37</f>
        <v/>
      </c>
    </row>
    <row r="42">
      <c r="A42" t="inlineStr">
        <is>
          <t>Kořen t₁:</t>
        </is>
      </c>
      <c r="B42" s="31">
        <f>(-B36-SQRT(B41))/(2*B35)</f>
        <v/>
      </c>
      <c r="C42" t="inlineStr">
        <is>
          <t>s</t>
        </is>
      </c>
    </row>
    <row r="43">
      <c r="A43" t="inlineStr">
        <is>
          <t>Kořen t₂:</t>
        </is>
      </c>
      <c r="B43" s="31">
        <f>(-B36+SQRT(B41))/(2*B35)</f>
        <v/>
      </c>
      <c r="C43" t="inlineStr">
        <is>
          <t>s</t>
        </is>
      </c>
    </row>
    <row r="45">
      <c r="A45" t="inlineStr">
        <is>
          <t>Čas srážky (t &gt; 0):</t>
        </is>
      </c>
      <c r="B45" s="31">
        <f>B43</f>
        <v/>
      </c>
      <c r="C45" t="inlineStr">
        <is>
          <t>s</t>
        </is>
      </c>
    </row>
    <row r="47">
      <c r="A47" s="43" t="inlineStr">
        <is>
          <t>MÍSTO SRÁŽKY:</t>
        </is>
      </c>
    </row>
    <row r="49">
      <c r="A49" t="inlineStr">
        <is>
          <t>Dráha motocyklu 1:</t>
        </is>
      </c>
      <c r="B49" s="31">
        <f>B15*B45+0.5*B16*B45^2</f>
        <v/>
      </c>
      <c r="C49" t="inlineStr">
        <is>
          <t>m</t>
        </is>
      </c>
    </row>
    <row r="50">
      <c r="A50" t="inlineStr">
        <is>
          <t>Dráha motocyklu 2:</t>
        </is>
      </c>
      <c r="B50" s="31">
        <f>F15*B45+0.5*F16*B45^2</f>
        <v/>
      </c>
      <c r="C50" t="inlineStr">
        <is>
          <t>m</t>
        </is>
      </c>
    </row>
    <row r="51">
      <c r="A51" t="inlineStr">
        <is>
          <t>Celková dráha (kontrola):</t>
        </is>
      </c>
      <c r="B51" s="31">
        <f>B49+B50</f>
        <v/>
      </c>
      <c r="C51" t="inlineStr">
        <is>
          <t>m (má být 4000)</t>
        </is>
      </c>
    </row>
    <row r="53">
      <c r="A53" s="43" t="inlineStr">
        <is>
          <t>RYCHLOSTI PŘI SRÁŽCE:</t>
        </is>
      </c>
    </row>
    <row r="55">
      <c r="A55" t="inlineStr">
        <is>
          <t>Rychlost motocyklu 1:</t>
        </is>
      </c>
      <c r="B55" s="31">
        <f>B15+B16*B45</f>
        <v/>
      </c>
      <c r="C55" t="inlineStr">
        <is>
          <t>m/s</t>
        </is>
      </c>
    </row>
    <row r="56">
      <c r="A56" t="inlineStr">
        <is>
          <t>Rychlost motocyklu 2:</t>
        </is>
      </c>
      <c r="B56" s="31">
        <f>F15+F16*B45</f>
        <v/>
      </c>
      <c r="C56" t="inlineStr">
        <is>
          <t>m/s</t>
        </is>
      </c>
    </row>
    <row r="58">
      <c r="A58" s="53" t="inlineStr">
        <is>
          <t>VÝSLEDKY:</t>
        </is>
      </c>
    </row>
    <row r="60">
      <c r="A60" t="inlineStr">
        <is>
          <t>Čas srážky:</t>
        </is>
      </c>
      <c r="B60" s="53">
        <f>B45</f>
        <v/>
      </c>
      <c r="C60" t="inlineStr">
        <is>
          <t>s</t>
        </is>
      </c>
    </row>
    <row r="61">
      <c r="A61" t="inlineStr">
        <is>
          <t>Místo srážky od motocyklu 1:</t>
        </is>
      </c>
      <c r="B61" s="53">
        <f>B49</f>
        <v/>
      </c>
      <c r="C61" t="inlineStr">
        <is>
          <t>m</t>
        </is>
      </c>
    </row>
    <row r="62">
      <c r="A62" t="inlineStr">
        <is>
          <t>Místo srážky od motocyklu 2:</t>
        </is>
      </c>
      <c r="B62" s="53">
        <f>B50</f>
        <v/>
      </c>
      <c r="C62" t="inlineStr">
        <is>
          <t>m</t>
        </is>
      </c>
    </row>
  </sheetData>
  <mergeCells count="1">
    <mergeCell ref="A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56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35: DVA OBJEKTY ZE STEJNÉHO BODU</t>
        </is>
      </c>
    </row>
    <row r="3">
      <c r="A3" s="51" t="inlineStr">
        <is>
          <t>ZADÁNÍ:</t>
        </is>
      </c>
    </row>
    <row r="4">
      <c r="A4" t="inlineStr">
        <is>
          <t>Dva objekty se pohybují ze stejného bodu současně.</t>
        </is>
      </c>
    </row>
    <row r="5">
      <c r="A5" t="inlineStr">
        <is>
          <t>Objekt 1: v₁₀ = 6 m/s, a₁ = 0,2 m/s²</t>
        </is>
      </c>
    </row>
    <row r="6">
      <c r="A6" t="inlineStr">
        <is>
          <t>Objekt 2: v₂₀ = 2 m/s, a₂ = 3 m/s²</t>
        </is>
      </c>
    </row>
    <row r="7">
      <c r="A7" t="inlineStr">
        <is>
          <t>a) Kdy budou mít stejnou rychlost?</t>
        </is>
      </c>
    </row>
    <row r="8">
      <c r="A8" t="inlineStr">
        <is>
          <t>b) Kdy se znovu potkají?</t>
        </is>
      </c>
    </row>
    <row r="10">
      <c r="A10" s="43" t="inlineStr">
        <is>
          <t>OBJEKT 1:</t>
        </is>
      </c>
      <c r="E10" s="43" t="inlineStr">
        <is>
          <t>OBJEKT 2:</t>
        </is>
      </c>
    </row>
    <row r="12">
      <c r="A12" t="inlineStr">
        <is>
          <t>Počáteční rychlost v₁₀:</t>
        </is>
      </c>
      <c r="B12" s="30" t="n">
        <v>6</v>
      </c>
      <c r="C12" t="inlineStr">
        <is>
          <t>m/s</t>
        </is>
      </c>
      <c r="E12" t="inlineStr">
        <is>
          <t>Počáteční rychlost v₂₀:</t>
        </is>
      </c>
      <c r="F12" s="30" t="n">
        <v>2</v>
      </c>
      <c r="G12" t="inlineStr">
        <is>
          <t>m/s</t>
        </is>
      </c>
    </row>
    <row r="13">
      <c r="A13" t="inlineStr">
        <is>
          <t>Zrychlení a₁:</t>
        </is>
      </c>
      <c r="B13" s="30" t="n">
        <v>0.2</v>
      </c>
      <c r="C13" t="inlineStr">
        <is>
          <t>m/s²</t>
        </is>
      </c>
      <c r="E13" t="inlineStr">
        <is>
          <t>Zrychlení a₂:</t>
        </is>
      </c>
      <c r="F13" s="30" t="n">
        <v>3</v>
      </c>
      <c r="G13" t="inlineStr">
        <is>
          <t>m/s²</t>
        </is>
      </c>
    </row>
    <row r="15">
      <c r="A15" s="43" t="inlineStr">
        <is>
          <t>a) KDY BUDOU MÍT STEJNOU RYCHLOST?</t>
        </is>
      </c>
    </row>
    <row r="17">
      <c r="A17" t="inlineStr">
        <is>
          <t>Rychlosti:</t>
        </is>
      </c>
    </row>
    <row r="18">
      <c r="A18" t="inlineStr">
        <is>
          <t>v₁(t) = 6 + 0,2t</t>
        </is>
      </c>
    </row>
    <row r="19">
      <c r="A19" t="inlineStr">
        <is>
          <t>v₂(t) = 2 + 3t</t>
        </is>
      </c>
    </row>
    <row r="21">
      <c r="A21" t="inlineStr">
        <is>
          <t>Podmínka: v₁(t) = v₂(t)</t>
        </is>
      </c>
    </row>
    <row r="22">
      <c r="A22" t="inlineStr">
        <is>
          <t>6 + 0,2t = 2 + 3t</t>
        </is>
      </c>
    </row>
    <row r="23">
      <c r="A23" t="inlineStr">
        <is>
          <t>4 = 2,8t</t>
        </is>
      </c>
    </row>
    <row r="25">
      <c r="A25" t="inlineStr">
        <is>
          <t>Čas stejné rychlosti:</t>
        </is>
      </c>
      <c r="B25" s="31">
        <f>4/2.8</f>
        <v/>
      </c>
      <c r="C25" t="inlineStr">
        <is>
          <t>s</t>
        </is>
      </c>
    </row>
    <row r="26">
      <c r="A26" t="inlineStr">
        <is>
          <t>Společná rychlost:</t>
        </is>
      </c>
      <c r="B26" s="31">
        <f>B12+B13*B25</f>
        <v/>
      </c>
      <c r="C26" t="inlineStr">
        <is>
          <t>m/s</t>
        </is>
      </c>
    </row>
    <row r="28">
      <c r="A28" s="43" t="inlineStr">
        <is>
          <t>b) KDY SE ZNOVU POTKAJÍ?</t>
        </is>
      </c>
    </row>
    <row r="30">
      <c r="A30" t="inlineStr">
        <is>
          <t>Dráhy:</t>
        </is>
      </c>
    </row>
    <row r="31">
      <c r="A31" t="inlineStr">
        <is>
          <t>s₁(t) = 6t + 0,1t²</t>
        </is>
      </c>
    </row>
    <row r="32">
      <c r="A32" t="inlineStr">
        <is>
          <t>s₂(t) = 2t + 1,5t²</t>
        </is>
      </c>
    </row>
    <row r="34">
      <c r="A34" t="inlineStr">
        <is>
          <t>Podmínka: s₁(t) = s₂(t)</t>
        </is>
      </c>
    </row>
    <row r="35">
      <c r="A35" t="inlineStr">
        <is>
          <t>6t + 0,1t² = 2t + 1,5t²</t>
        </is>
      </c>
    </row>
    <row r="36">
      <c r="A36" t="inlineStr">
        <is>
          <t>4t = 1,4t²</t>
        </is>
      </c>
    </row>
    <row r="37">
      <c r="A37" t="inlineStr">
        <is>
          <t>4t - 1,4t² = 0</t>
        </is>
      </c>
    </row>
    <row r="38">
      <c r="A38" t="inlineStr">
        <is>
          <t>t(4 - 1,4t) = 0</t>
        </is>
      </c>
    </row>
    <row r="40">
      <c r="A40" t="inlineStr">
        <is>
          <t>Řešení:</t>
        </is>
      </c>
    </row>
    <row r="41">
      <c r="A41" t="inlineStr">
        <is>
          <t>t₁ = 0 (počáteční setkání)</t>
        </is>
      </c>
    </row>
    <row r="42">
      <c r="A42" t="inlineStr">
        <is>
          <t>t₂ = 4/1,4 (druhé setkání)</t>
        </is>
      </c>
    </row>
    <row r="44">
      <c r="A44" t="inlineStr">
        <is>
          <t>Čas druhého setkání:</t>
        </is>
      </c>
      <c r="B44" s="31">
        <f>4/1.4</f>
        <v/>
      </c>
      <c r="C44" t="inlineStr">
        <is>
          <t>s</t>
        </is>
      </c>
    </row>
    <row r="45">
      <c r="A45" t="inlineStr">
        <is>
          <t>Místo setkání:</t>
        </is>
      </c>
      <c r="B45" s="31">
        <f>B12*B44+0.5*B13*B44^2</f>
        <v/>
      </c>
      <c r="C45" t="inlineStr">
        <is>
          <t>m</t>
        </is>
      </c>
    </row>
    <row r="46">
      <c r="A46" t="inlineStr">
        <is>
          <t>Kontrola - dráha objektu 2:</t>
        </is>
      </c>
      <c r="B46" s="31">
        <f>F12*B44+0.5*F13*B44^2</f>
        <v/>
      </c>
      <c r="C46" t="inlineStr">
        <is>
          <t>m</t>
        </is>
      </c>
    </row>
    <row r="48">
      <c r="A48" s="43" t="inlineStr">
        <is>
          <t>RYCHLOSTI PŘI DRUHÉM SETKÁNÍ:</t>
        </is>
      </c>
    </row>
    <row r="50">
      <c r="A50" t="inlineStr">
        <is>
          <t>Rychlost objektu 1:</t>
        </is>
      </c>
      <c r="B50" s="31">
        <f>B12+B13*B44</f>
        <v/>
      </c>
      <c r="C50" t="inlineStr">
        <is>
          <t>m/s</t>
        </is>
      </c>
    </row>
    <row r="51">
      <c r="A51" t="inlineStr">
        <is>
          <t>Rychlost objektu 2:</t>
        </is>
      </c>
      <c r="B51" s="31">
        <f>F12+F13*B44</f>
        <v/>
      </c>
      <c r="C51" t="inlineStr">
        <is>
          <t>m/s</t>
        </is>
      </c>
    </row>
    <row r="53">
      <c r="A53" s="53" t="inlineStr">
        <is>
          <t>VÝSLEDKY:</t>
        </is>
      </c>
    </row>
    <row r="55">
      <c r="A55" t="inlineStr">
        <is>
          <t>a) Stejná rychlost v čase:</t>
        </is>
      </c>
      <c r="B55" s="53">
        <f>B25</f>
        <v/>
      </c>
      <c r="C55" t="inlineStr">
        <is>
          <t>s, rychlost</t>
        </is>
      </c>
      <c r="D55" s="53">
        <f>B26</f>
        <v/>
      </c>
      <c r="E55" t="inlineStr">
        <is>
          <t>m/s</t>
        </is>
      </c>
    </row>
    <row r="56">
      <c r="A56" t="inlineStr">
        <is>
          <t>b) Druhé setkání v čase:</t>
        </is>
      </c>
      <c r="B56" s="53">
        <f>B44</f>
        <v/>
      </c>
      <c r="C56" t="inlineStr">
        <is>
          <t>s, na dráze</t>
        </is>
      </c>
      <c r="D56" s="53">
        <f>B45</f>
        <v/>
      </c>
      <c r="E56" t="inlineStr">
        <is>
          <t>m</t>
        </is>
      </c>
    </row>
  </sheetData>
  <mergeCells count="1">
    <mergeCell ref="A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0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36: VOLNÝ PÁD Z VÝŠKY</t>
        </is>
      </c>
    </row>
    <row r="3">
      <c r="A3" s="51" t="inlineStr">
        <is>
          <t>ZADÁNÍ:</t>
        </is>
      </c>
    </row>
    <row r="4">
      <c r="A4" t="inlineStr">
        <is>
          <t>Kámen spadne z výšky 80 m.</t>
        </is>
      </c>
    </row>
    <row r="5">
      <c r="A5" t="inlineStr">
        <is>
          <t>a) Za jak dlouho dopadne na zem?</t>
        </is>
      </c>
    </row>
    <row r="6">
      <c r="A6" t="inlineStr">
        <is>
          <t>b) Jak rychle dopadne?</t>
        </is>
      </c>
    </row>
    <row r="7">
      <c r="A7" t="inlineStr">
        <is>
          <t>c) Diskutujte vliv odporu vzduchu.</t>
        </is>
      </c>
    </row>
    <row r="9">
      <c r="A9" s="43" t="inlineStr">
        <is>
          <t>VSTUPNÍ DATA:</t>
        </is>
      </c>
    </row>
    <row r="11">
      <c r="A11" t="inlineStr">
        <is>
          <t>Výška h:</t>
        </is>
      </c>
      <c r="B11" s="30" t="n">
        <v>80</v>
      </c>
      <c r="C11" t="inlineStr">
        <is>
          <t>m</t>
        </is>
      </c>
    </row>
    <row r="12">
      <c r="A12" t="inlineStr">
        <is>
          <t>Gravitační zrychlení g:</t>
        </is>
      </c>
      <c r="B12" s="30" t="n">
        <v>9.81</v>
      </c>
      <c r="C12" t="inlineStr">
        <is>
          <t>m/s²</t>
        </is>
      </c>
    </row>
    <row r="13">
      <c r="A13" t="inlineStr">
        <is>
          <t>Počáteční rychlost v₀:</t>
        </is>
      </c>
      <c r="B13" s="30" t="n">
        <v>0</v>
      </c>
      <c r="C13" t="inlineStr">
        <is>
          <t>m/s</t>
        </is>
      </c>
    </row>
    <row r="15">
      <c r="A15" s="43" t="inlineStr">
        <is>
          <t>a) ČAS PÁDU:</t>
        </is>
      </c>
    </row>
    <row r="17">
      <c r="A17" t="inlineStr">
        <is>
          <t>Použitá rovnice:</t>
        </is>
      </c>
    </row>
    <row r="18">
      <c r="A18" t="inlineStr">
        <is>
          <t>h = v₀×t + ½×g×t²</t>
        </is>
      </c>
    </row>
    <row r="19">
      <c r="A19" t="inlineStr">
        <is>
          <t>80 = 0×t + ½×9,81×t²</t>
        </is>
      </c>
    </row>
    <row r="20">
      <c r="A20" t="inlineStr">
        <is>
          <t>80 = 4,905×t²</t>
        </is>
      </c>
    </row>
    <row r="21">
      <c r="A21" t="inlineStr">
        <is>
          <t>t² = 80/4,905</t>
        </is>
      </c>
    </row>
    <row r="23">
      <c r="A23" t="inlineStr">
        <is>
          <t>Čas pádu:</t>
        </is>
      </c>
      <c r="B23" s="31">
        <f>SQRT(B11/(0.5*B12))</f>
        <v/>
      </c>
      <c r="C23" t="inlineStr">
        <is>
          <t>s</t>
        </is>
      </c>
    </row>
    <row r="25">
      <c r="A25" s="43" t="inlineStr">
        <is>
          <t>b) RYCHLOST DOPADU:</t>
        </is>
      </c>
    </row>
    <row r="27">
      <c r="A27" t="inlineStr">
        <is>
          <t>Použitá rovnice:</t>
        </is>
      </c>
    </row>
    <row r="28">
      <c r="A28" t="inlineStr">
        <is>
          <t>v = v₀ + g×t</t>
        </is>
      </c>
    </row>
    <row r="29">
      <c r="A29" t="inlineStr">
        <is>
          <t>v = 0 + 9,81×t</t>
        </is>
      </c>
    </row>
    <row r="31">
      <c r="A31" t="inlineStr">
        <is>
          <t>Rychlost dopadu:</t>
        </is>
      </c>
      <c r="B31" s="31">
        <f>B13+B12*B23</f>
        <v/>
      </c>
      <c r="C31" t="inlineStr">
        <is>
          <t>m/s</t>
        </is>
      </c>
    </row>
    <row r="32">
      <c r="A32" t="inlineStr">
        <is>
          <t>Rychlost dopadu (km/h):</t>
        </is>
      </c>
      <c r="B32" s="31">
        <f>B31*3.6</f>
        <v/>
      </c>
      <c r="C32" t="inlineStr">
        <is>
          <t>km/h</t>
        </is>
      </c>
    </row>
    <row r="34">
      <c r="A34" t="inlineStr">
        <is>
          <t>Alternativní výpočet rychlosti:</t>
        </is>
      </c>
    </row>
    <row r="35">
      <c r="A35" t="inlineStr">
        <is>
          <t>v² = v₀² + 2×g×h</t>
        </is>
      </c>
    </row>
    <row r="36">
      <c r="A36" t="inlineStr">
        <is>
          <t>v² = 0² + 2×9,81×80</t>
        </is>
      </c>
    </row>
    <row r="38">
      <c r="A38" t="inlineStr">
        <is>
          <t>Rychlost (alternativní):</t>
        </is>
      </c>
      <c r="B38" s="31">
        <f>SQRT(B13^2+2*B12*B11)</f>
        <v/>
      </c>
      <c r="C38" t="inlineStr">
        <is>
          <t>m/s</t>
        </is>
      </c>
    </row>
    <row r="40">
      <c r="A40" s="43" t="inlineStr">
        <is>
          <t>c) VLIV ODPORU VZDUCHU:</t>
        </is>
      </c>
    </row>
    <row r="42">
      <c r="A42" t="inlineStr">
        <is>
          <t>Teoretický čas (bez odporu):</t>
        </is>
      </c>
      <c r="B42" s="31">
        <f>B23</f>
        <v/>
      </c>
      <c r="C42" t="inlineStr">
        <is>
          <t>s</t>
        </is>
      </c>
    </row>
    <row r="43">
      <c r="A43" t="inlineStr">
        <is>
          <t>Reálný čas (s odporem vzduchu):</t>
        </is>
      </c>
      <c r="B43" s="30" t="n">
        <v>4.3</v>
      </c>
      <c r="C43" t="inlineStr">
        <is>
          <t>s (odhad)</t>
        </is>
      </c>
    </row>
    <row r="44">
      <c r="A44" t="inlineStr">
        <is>
          <t>Rozdíl času:</t>
        </is>
      </c>
      <c r="B44" s="31">
        <f>B43-B42</f>
        <v/>
      </c>
      <c r="C44" t="inlineStr">
        <is>
          <t>s</t>
        </is>
      </c>
    </row>
    <row r="45">
      <c r="A45" t="inlineStr">
        <is>
          <t>Procentuální rozdíl:</t>
        </is>
      </c>
      <c r="B45" s="31">
        <f>(B44/B42)*100</f>
        <v/>
      </c>
      <c r="C45" t="inlineStr">
        <is>
          <t>%</t>
        </is>
      </c>
    </row>
    <row r="47">
      <c r="A47" s="43" t="inlineStr">
        <is>
          <t>VYSVĚTLENÍ:</t>
        </is>
      </c>
    </row>
    <row r="49">
      <c r="A49" t="inlineStr">
        <is>
          <t>Odpor vzduchu:</t>
        </is>
      </c>
    </row>
    <row r="50">
      <c r="A50" t="inlineStr">
        <is>
          <t>• Zpomaluje pád objektu</t>
        </is>
      </c>
    </row>
    <row r="51">
      <c r="A51" t="inlineStr">
        <is>
          <t>• Závisí na rychlosti, tvaru a hustotě vzduchu</t>
        </is>
      </c>
    </row>
    <row r="52">
      <c r="A52" t="inlineStr">
        <is>
          <t>• Pro malé objekty je zanedbatelný</t>
        </is>
      </c>
    </row>
    <row r="53">
      <c r="A53" t="inlineStr">
        <is>
          <t>• Pro velké rychlosti významný</t>
        </is>
      </c>
    </row>
    <row r="54">
      <c r="A54" t="inlineStr">
        <is>
          <t>• Reálný čas je o 5-12% delší</t>
        </is>
      </c>
    </row>
    <row r="56">
      <c r="A56" s="53" t="inlineStr">
        <is>
          <t>VÝSLEDKY:</t>
        </is>
      </c>
    </row>
    <row r="58">
      <c r="A58" t="inlineStr">
        <is>
          <t>a) Čas pádu:</t>
        </is>
      </c>
      <c r="B58" s="53">
        <f>B23</f>
        <v/>
      </c>
      <c r="C58" t="inlineStr">
        <is>
          <t>s</t>
        </is>
      </c>
    </row>
    <row r="59">
      <c r="A59" t="inlineStr">
        <is>
          <t>b) Rychlost dopadu:</t>
        </is>
      </c>
      <c r="B59" s="53">
        <f>B31</f>
        <v/>
      </c>
      <c r="C59" t="inlineStr">
        <is>
          <t>m/s (</t>
        </is>
      </c>
      <c r="D59" s="53">
        <f>B32</f>
        <v/>
      </c>
      <c r="E59" t="inlineStr">
        <is>
          <t>km/h)</t>
        </is>
      </c>
    </row>
    <row r="60">
      <c r="A60" t="inlineStr">
        <is>
          <t>c) Vliv odporu vzduchu:</t>
        </is>
      </c>
      <c r="B60" s="53">
        <f>B45</f>
        <v/>
      </c>
      <c r="C60" t="inlineStr">
        <is>
          <t>% prodloužení času</t>
        </is>
      </c>
    </row>
  </sheetData>
  <mergeCells count="1">
    <mergeCell ref="A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37: RYCHLOST ZMĚNA BĚHEM VOLNÉHO PÁDU</t>
        </is>
      </c>
    </row>
    <row r="3">
      <c r="A3" s="51" t="inlineStr">
        <is>
          <t>ZADÁNÍ:</t>
        </is>
      </c>
    </row>
    <row r="4">
      <c r="A4" t="inlineStr">
        <is>
          <t>Za jak dlouho se změní rychlost volně padajícího tělesa</t>
        </is>
      </c>
    </row>
    <row r="5">
      <c r="A5" t="inlineStr">
        <is>
          <t>z 10 m/s na 30 m/s?</t>
        </is>
      </c>
    </row>
    <row r="7">
      <c r="A7" s="43" t="inlineStr">
        <is>
          <t>VSTUPNÍ DATA:</t>
        </is>
      </c>
    </row>
    <row r="9">
      <c r="A9" t="inlineStr">
        <is>
          <t>Počáteční rychlost v₀:</t>
        </is>
      </c>
      <c r="B9" s="30" t="n">
        <v>10</v>
      </c>
      <c r="C9" t="inlineStr">
        <is>
          <t>m/s</t>
        </is>
      </c>
    </row>
    <row r="10">
      <c r="A10" t="inlineStr">
        <is>
          <t>Koncová rychlost v:</t>
        </is>
      </c>
      <c r="B10" s="30" t="n">
        <v>30</v>
      </c>
      <c r="C10" t="inlineStr">
        <is>
          <t>m/s</t>
        </is>
      </c>
    </row>
    <row r="11">
      <c r="A11" t="inlineStr">
        <is>
          <t>Gravitační zrychlení g:</t>
        </is>
      </c>
      <c r="B11" s="30" t="n">
        <v>9.81</v>
      </c>
      <c r="C11" t="inlineStr">
        <is>
          <t>m/s²</t>
        </is>
      </c>
    </row>
    <row r="13">
      <c r="A13" s="43" t="inlineStr">
        <is>
          <t>VÝPOČET:</t>
        </is>
      </c>
    </row>
    <row r="15">
      <c r="A15" t="inlineStr">
        <is>
          <t>Použitá rovnice:</t>
        </is>
      </c>
    </row>
    <row r="16">
      <c r="A16" t="inlineStr">
        <is>
          <t>v = v₀ + g×t</t>
        </is>
      </c>
    </row>
    <row r="17">
      <c r="A17" t="inlineStr">
        <is>
          <t>t = (v - v₀)/g</t>
        </is>
      </c>
    </row>
    <row r="19">
      <c r="A19" t="inlineStr">
        <is>
          <t>Čas změny rychlosti:</t>
        </is>
      </c>
      <c r="B19" s="31">
        <f>(B10-B9)/B11</f>
        <v/>
      </c>
      <c r="C19" t="inlineStr">
        <is>
          <t>s</t>
        </is>
      </c>
    </row>
    <row r="21">
      <c r="A21" s="43" t="inlineStr">
        <is>
          <t>KONTROLA:</t>
        </is>
      </c>
    </row>
    <row r="23">
      <c r="A23" t="inlineStr">
        <is>
          <t>Rychlost v km/h:</t>
        </is>
      </c>
    </row>
    <row r="24">
      <c r="A24" t="inlineStr">
        <is>
          <t>v₀ =</t>
        </is>
      </c>
      <c r="B24" s="31">
        <f>B9*3.6</f>
        <v/>
      </c>
      <c r="C24" t="inlineStr">
        <is>
          <t>km/h</t>
        </is>
      </c>
    </row>
    <row r="25">
      <c r="A25" t="inlineStr">
        <is>
          <t>v =</t>
        </is>
      </c>
      <c r="B25" s="31">
        <f>B10*3.6</f>
        <v/>
      </c>
      <c r="C25" t="inlineStr">
        <is>
          <t>km/h</t>
        </is>
      </c>
    </row>
    <row r="27">
      <c r="A27" s="43" t="inlineStr">
        <is>
          <t>FYZIKÁLNÍ VÝZNAM:</t>
        </is>
      </c>
    </row>
    <row r="29">
      <c r="A29" t="inlineStr">
        <is>
          <t>Poznámka: Čas nezávisí na výšce!</t>
        </is>
      </c>
    </row>
    <row r="30">
      <c r="A30" t="inlineStr">
        <is>
          <t>Každou sekundu rychlost roste o ~10 m/s</t>
        </is>
      </c>
    </row>
    <row r="31">
      <c r="A31" t="inlineStr">
        <is>
          <t>Za 2 s rychlost roste z běžecké na dálniční</t>
        </is>
      </c>
    </row>
    <row r="33">
      <c r="A33" s="53" t="inlineStr">
        <is>
          <t>VÝSLEDEK:</t>
        </is>
      </c>
    </row>
    <row r="35">
      <c r="A35" t="inlineStr">
        <is>
          <t>Čas změny rychlosti:</t>
        </is>
      </c>
      <c r="B35" s="53">
        <f>B19</f>
        <v/>
      </c>
      <c r="C35" t="inlineStr">
        <is>
          <t>s</t>
        </is>
      </c>
    </row>
  </sheetData>
  <mergeCells count="1">
    <mergeCell ref="A1: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38: RYCHLOST PO DOBĚ PÁDU</t>
        </is>
      </c>
    </row>
    <row r="3">
      <c r="A3" s="51" t="inlineStr">
        <is>
          <t>ZADÁNÍ:</t>
        </is>
      </c>
    </row>
    <row r="4">
      <c r="A4" t="inlineStr">
        <is>
          <t>Jakou rychlost dosáhne těleso volně padající</t>
        </is>
      </c>
    </row>
    <row r="5">
      <c r="A5" t="inlineStr">
        <is>
          <t>3 sekundy z klidu?</t>
        </is>
      </c>
    </row>
    <row r="7">
      <c r="A7" s="43" t="inlineStr">
        <is>
          <t>VSTUPNÍ DATA:</t>
        </is>
      </c>
    </row>
    <row r="9">
      <c r="A9" t="inlineStr">
        <is>
          <t>Počáteční rychlost v₀:</t>
        </is>
      </c>
      <c r="B9" s="30" t="n">
        <v>0</v>
      </c>
      <c r="C9" t="inlineStr">
        <is>
          <t>m/s (pád z klidu)</t>
        </is>
      </c>
    </row>
    <row r="10">
      <c r="A10" t="inlineStr">
        <is>
          <t>Doba pádu t:</t>
        </is>
      </c>
      <c r="B10" s="30" t="n">
        <v>3</v>
      </c>
      <c r="C10" t="inlineStr">
        <is>
          <t>s</t>
        </is>
      </c>
    </row>
    <row r="11">
      <c r="A11" t="inlineStr">
        <is>
          <t>Gravitační zrychlení g:</t>
        </is>
      </c>
      <c r="B11" s="30" t="n">
        <v>9.81</v>
      </c>
      <c r="C11" t="inlineStr">
        <is>
          <t>m/s²</t>
        </is>
      </c>
    </row>
    <row r="13">
      <c r="A13" s="43" t="inlineStr">
        <is>
          <t>VÝPOČET RYCHLOSTI:</t>
        </is>
      </c>
    </row>
    <row r="15">
      <c r="A15" t="inlineStr">
        <is>
          <t>Použitá rovnice:</t>
        </is>
      </c>
    </row>
    <row r="16">
      <c r="A16" t="inlineStr">
        <is>
          <t>v = v₀ + g×t</t>
        </is>
      </c>
    </row>
    <row r="17">
      <c r="A17" t="inlineStr">
        <is>
          <t>pro v₀ = 0: v = g×t</t>
        </is>
      </c>
    </row>
    <row r="19">
      <c r="A19" t="inlineStr">
        <is>
          <t>Koncová rychlost:</t>
        </is>
      </c>
      <c r="B19" s="31">
        <f>B9+B11*B10</f>
        <v/>
      </c>
      <c r="C19" t="inlineStr">
        <is>
          <t>m/s</t>
        </is>
      </c>
    </row>
    <row r="20">
      <c r="A20" t="inlineStr">
        <is>
          <t>Rychlost v km/h:</t>
        </is>
      </c>
      <c r="B20" s="31">
        <f>B19*3.6</f>
        <v/>
      </c>
      <c r="C20" t="inlineStr">
        <is>
          <t>km/h</t>
        </is>
      </c>
    </row>
    <row r="22">
      <c r="A22" s="43" t="inlineStr">
        <is>
          <t>VÝPOČET DRÁHY:</t>
        </is>
      </c>
    </row>
    <row r="24">
      <c r="A24" t="inlineStr">
        <is>
          <t>Dráha za 3 s:</t>
        </is>
      </c>
      <c r="B24" s="31">
        <f>0.5*B11*B10^2</f>
        <v/>
      </c>
      <c r="C24" t="inlineStr">
        <is>
          <t>m</t>
        </is>
      </c>
    </row>
    <row r="26">
      <c r="A26" s="43" t="inlineStr">
        <is>
          <t>OVĚŘENÍ:</t>
        </is>
      </c>
    </row>
    <row r="28">
      <c r="A28" t="inlineStr">
        <is>
          <t>Kontrola vzorcem v² = 2gh:</t>
        </is>
      </c>
      <c r="B28" s="31">
        <f>SQRT(2*B11*B24)</f>
        <v/>
      </c>
      <c r="C28" t="inlineStr">
        <is>
          <t>m/s</t>
        </is>
      </c>
    </row>
    <row r="29">
      <c r="A29" t="inlineStr">
        <is>
          <t>Rozdíl (má být 0):</t>
        </is>
      </c>
      <c r="B29" s="31">
        <f>B19-B28</f>
        <v/>
      </c>
      <c r="C29" t="inlineStr">
        <is>
          <t>m/s</t>
        </is>
      </c>
    </row>
    <row r="31">
      <c r="A31" s="43" t="inlineStr">
        <is>
          <t>SROVNÁNÍ S REALITOU:</t>
        </is>
      </c>
    </row>
    <row r="33">
      <c r="A33" t="inlineStr">
        <is>
          <t>Rychlost odpovídá:</t>
        </is>
      </c>
    </row>
    <row r="34">
      <c r="A34" t="inlineStr">
        <is>
          <t>• Rychlosti ve městě (30 km/h)</t>
        </is>
      </c>
    </row>
    <row r="35">
      <c r="A35" t="inlineStr">
        <is>
          <t>• Rychlosti běžce (29 m/s = 105 km/h)</t>
        </is>
      </c>
    </row>
    <row r="36">
      <c r="A36" t="inlineStr">
        <is>
          <t>• Výška pádu cca 5-patrová budova</t>
        </is>
      </c>
    </row>
    <row r="38">
      <c r="A38" s="53" t="inlineStr">
        <is>
          <t>VÝSLEDKY:</t>
        </is>
      </c>
    </row>
    <row r="40">
      <c r="A40" t="inlineStr">
        <is>
          <t>Rychlost po 3 s:</t>
        </is>
      </c>
      <c r="B40" s="53">
        <f>B19</f>
        <v/>
      </c>
      <c r="C40" t="inlineStr">
        <is>
          <t>m/s (</t>
        </is>
      </c>
      <c r="D40" s="53">
        <f>B20</f>
        <v/>
      </c>
      <c r="E40" t="inlineStr">
        <is>
          <t>km/h)</t>
        </is>
      </c>
    </row>
    <row r="41">
      <c r="A41" t="inlineStr">
        <is>
          <t>Uražená dráha:</t>
        </is>
      </c>
      <c r="B41" s="53">
        <f>B24</f>
        <v/>
      </c>
      <c r="C41" t="inlineStr">
        <is>
          <t>m</t>
        </is>
      </c>
    </row>
  </sheetData>
  <mergeCells count="1">
    <mergeCell ref="A1:M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51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39: DRÁHA V PÁTÉ SEKUNDĚ</t>
        </is>
      </c>
    </row>
    <row r="3">
      <c r="A3" s="51" t="inlineStr">
        <is>
          <t>ZADÁNÍ:</t>
        </is>
      </c>
    </row>
    <row r="4">
      <c r="A4" t="inlineStr">
        <is>
          <t>Jakou vzdálenost urazí těleso během páté sekundy</t>
        </is>
      </c>
    </row>
    <row r="5">
      <c r="A5" t="inlineStr">
        <is>
          <t>volného pádu?</t>
        </is>
      </c>
    </row>
    <row r="7">
      <c r="A7" s="43" t="inlineStr">
        <is>
          <t>VSTUPNÍ DATA:</t>
        </is>
      </c>
    </row>
    <row r="9">
      <c r="A9" t="inlineStr">
        <is>
          <t>Gravitační zrychlení g:</t>
        </is>
      </c>
      <c r="B9" s="30" t="n">
        <v>10</v>
      </c>
      <c r="C9" t="inlineStr">
        <is>
          <t>m/s² (zjednodušeno)</t>
        </is>
      </c>
    </row>
    <row r="10">
      <c r="A10" t="inlineStr">
        <is>
          <t>Počáteční rychlost v₀:</t>
        </is>
      </c>
      <c r="B10" s="30" t="n">
        <v>0</v>
      </c>
      <c r="C10" t="inlineStr">
        <is>
          <t>m/s (pád z klidu)</t>
        </is>
      </c>
    </row>
    <row r="12">
      <c r="A12" s="43" t="inlineStr">
        <is>
          <t>INTERPRETACE ZADÁNÍ:</t>
        </is>
      </c>
    </row>
    <row r="14">
      <c r="A14" t="inlineStr">
        <is>
          <t>Pozor: Hledáme dráhu BĚHEM 5. sekundy</t>
        </is>
      </c>
    </row>
    <row r="15">
      <c r="A15">
        <f> dráha od t=4s do t=5s</f>
        <v/>
      </c>
    </row>
    <row r="16">
      <c r="A16" t="inlineStr">
        <is>
          <t>≠ celková dráha za 5 sekund</t>
        </is>
      </c>
    </row>
    <row r="18">
      <c r="A18" s="43" t="inlineStr">
        <is>
          <t>CELKOVÁ DRÁHA ZA 5 S:</t>
        </is>
      </c>
    </row>
    <row r="20">
      <c r="A20" t="inlineStr">
        <is>
          <t>s₅ = ½×g×t²:</t>
        </is>
      </c>
      <c r="B20" s="31">
        <f>0.5*B9*5^2</f>
        <v/>
      </c>
      <c r="C20" t="inlineStr">
        <is>
          <t>m</t>
        </is>
      </c>
    </row>
    <row r="22">
      <c r="A22" s="43" t="inlineStr">
        <is>
          <t>CELKOVÁ DRÁHA ZA 4 S:</t>
        </is>
      </c>
    </row>
    <row r="24">
      <c r="A24" t="inlineStr">
        <is>
          <t>s₄ = ½×g×t²:</t>
        </is>
      </c>
      <c r="B24" s="31">
        <f>0.5*B9*4^2</f>
        <v/>
      </c>
      <c r="C24" t="inlineStr">
        <is>
          <t>m</t>
        </is>
      </c>
    </row>
    <row r="26">
      <c r="A26" s="43" t="inlineStr">
        <is>
          <t>DRÁHA BĚHEM 5. SEKUNDY:</t>
        </is>
      </c>
    </row>
    <row r="28">
      <c r="A28" t="inlineStr">
        <is>
          <t>Δs = s₅ - s₄:</t>
        </is>
      </c>
      <c r="B28" s="31">
        <f>B20-B24</f>
        <v/>
      </c>
      <c r="C28" t="inlineStr">
        <is>
          <t>m</t>
        </is>
      </c>
    </row>
    <row r="30">
      <c r="A30" s="43" t="inlineStr">
        <is>
          <t>KONTROLA (průměrná rychlost):</t>
        </is>
      </c>
    </row>
    <row r="32">
      <c r="A32" t="inlineStr">
        <is>
          <t>Rychlost v t=4s:</t>
        </is>
      </c>
      <c r="B32" s="31">
        <f>B9*4</f>
        <v/>
      </c>
      <c r="C32" t="inlineStr">
        <is>
          <t>m/s</t>
        </is>
      </c>
    </row>
    <row r="33">
      <c r="A33" t="inlineStr">
        <is>
          <t>Rychlost v t=5s:</t>
        </is>
      </c>
      <c r="B33" s="31">
        <f>B9*5</f>
        <v/>
      </c>
      <c r="C33" t="inlineStr">
        <is>
          <t>m/s</t>
        </is>
      </c>
    </row>
    <row r="34">
      <c r="A34" t="inlineStr">
        <is>
          <t>Průměrná rychlost:</t>
        </is>
      </c>
      <c r="B34" s="31">
        <f>(B32+B33)/2</f>
        <v/>
      </c>
      <c r="C34" t="inlineStr">
        <is>
          <t>m/s</t>
        </is>
      </c>
    </row>
    <row r="35">
      <c r="A35" t="inlineStr">
        <is>
          <t>Dráha = v_průměr × 1s:</t>
        </is>
      </c>
      <c r="B35" s="31">
        <f>B34*1</f>
        <v/>
      </c>
      <c r="C35" t="inlineStr">
        <is>
          <t>m</t>
        </is>
      </c>
    </row>
    <row r="37">
      <c r="A37" s="43" t="inlineStr">
        <is>
          <t>OBECNÝ VZOR:</t>
        </is>
      </c>
    </row>
    <row r="39">
      <c r="A39" t="inlineStr">
        <is>
          <t>Aritmetická posloupnost drah:</t>
        </is>
      </c>
    </row>
    <row r="40">
      <c r="A40" t="inlineStr">
        <is>
          <t>1. sekunda: 5 m</t>
        </is>
      </c>
    </row>
    <row r="41">
      <c r="A41" t="inlineStr">
        <is>
          <t>2. sekunda: 15 m (+10 m)</t>
        </is>
      </c>
    </row>
    <row r="42">
      <c r="A42" t="inlineStr">
        <is>
          <t>3. sekunda: 25 m (+10 m)</t>
        </is>
      </c>
    </row>
    <row r="43">
      <c r="A43" t="inlineStr">
        <is>
          <t>4. sekunda: 35 m (+10 m)</t>
        </is>
      </c>
    </row>
    <row r="44">
      <c r="A44" t="inlineStr">
        <is>
          <t>5. sekunda: 45 m (+10 m)</t>
        </is>
      </c>
    </row>
    <row r="46">
      <c r="A46" t="inlineStr">
        <is>
          <t>Vzorec: s_n = g(n - 0,5)</t>
        </is>
      </c>
    </row>
    <row r="47">
      <c r="A47" t="inlineStr">
        <is>
          <t>Pro 5. sekundu:</t>
        </is>
      </c>
      <c r="B47" s="31">
        <f>B9*(5-0.5)</f>
        <v/>
      </c>
      <c r="C47" t="inlineStr">
        <is>
          <t>m</t>
        </is>
      </c>
    </row>
    <row r="49">
      <c r="A49" s="53" t="inlineStr">
        <is>
          <t>VÝSLEDEK:</t>
        </is>
      </c>
    </row>
    <row r="51">
      <c r="A51" t="inlineStr">
        <is>
          <t>Dráha během 5. sekundy:</t>
        </is>
      </c>
      <c r="B51" s="53">
        <f>B28</f>
        <v/>
      </c>
      <c r="C51" t="inlineStr">
        <is>
          <t>m</t>
        </is>
      </c>
    </row>
  </sheetData>
  <mergeCells count="1">
    <mergeCell ref="A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5"/>
  <sheetViews>
    <sheetView tabSelected="1" workbookViewId="0">
      <selection activeCell="E10" sqref="E10"/>
    </sheetView>
  </sheetViews>
  <sheetFormatPr baseColWidth="10" defaultColWidth="8.83203125" defaultRowHeight="15"/>
  <sheetData>
    <row r="1" ht="21" customHeight="1" s="16">
      <c r="A1" s="17" t="inlineStr">
        <is>
          <t>PŘÍKLAD 4: PRŮMĚRNÁ RYCHLOST - ČASOVÉ ÚSEKY</t>
        </is>
      </c>
    </row>
    <row r="2" ht="16" customHeight="1" s="16">
      <c r="G2" s="7" t="inlineStr">
        <is>
          <t>Čas [h]</t>
        </is>
      </c>
      <c r="H2" s="7" t="inlineStr">
        <is>
          <t>Rychlost [km/h]</t>
        </is>
      </c>
      <c r="J2" s="7" t="inlineStr">
        <is>
          <t>Čas [h]</t>
        </is>
      </c>
      <c r="K2" s="7" t="inlineStr">
        <is>
          <t>Rychlost [km/h]</t>
        </is>
      </c>
    </row>
    <row r="3" ht="16" customHeight="1" s="16">
      <c r="A3" s="7" t="inlineStr">
        <is>
          <t>ZADÁNÍ:</t>
        </is>
      </c>
      <c r="G3" t="n">
        <v>0</v>
      </c>
      <c r="H3" t="n">
        <v>50</v>
      </c>
      <c r="J3" t="n">
        <v>0</v>
      </c>
      <c r="K3" t="n">
        <v>50</v>
      </c>
    </row>
    <row r="4">
      <c r="A4" t="inlineStr">
        <is>
          <t>Auto jelo 1 hodinu rychlostí 50 km·h⁻¹ a 45 minut rychlostí 20 m·s⁻¹.</t>
        </is>
      </c>
      <c r="J4" t="n">
        <v>1</v>
      </c>
      <c r="K4" t="n">
        <v>50</v>
      </c>
    </row>
    <row r="5">
      <c r="A5" t="inlineStr">
        <is>
          <t>Vypočítejte jeho průměrnou rychlost.</t>
        </is>
      </c>
      <c r="J5" t="n">
        <v>1</v>
      </c>
      <c r="K5" t="n">
        <v>72</v>
      </c>
    </row>
    <row r="6">
      <c r="J6" t="n">
        <v>1.75</v>
      </c>
      <c r="K6" t="n">
        <v>72</v>
      </c>
    </row>
    <row r="7">
      <c r="J7" t="n">
        <v>1.75</v>
      </c>
      <c r="K7" t="n">
        <v>0</v>
      </c>
    </row>
    <row r="8" ht="16" customHeight="1" s="16">
      <c r="A8" s="8" t="inlineStr">
        <is>
          <t>VSTUPNÍ HODNOTY:</t>
        </is>
      </c>
    </row>
    <row r="10">
      <c r="A10" s="9" t="inlineStr">
        <is>
          <t>1. úsek:</t>
        </is>
      </c>
    </row>
    <row r="11">
      <c r="A11" t="inlineStr">
        <is>
          <t>Rychlost v₁</t>
        </is>
      </c>
      <c r="B11" s="10" t="n">
        <v>50</v>
      </c>
      <c r="C11" t="inlineStr">
        <is>
          <t>km/h</t>
        </is>
      </c>
    </row>
    <row r="12">
      <c r="A12" t="inlineStr">
        <is>
          <t>Čas t₁</t>
        </is>
      </c>
      <c r="B12" s="10" t="n">
        <v>1</v>
      </c>
      <c r="C12" t="inlineStr">
        <is>
          <t>h</t>
        </is>
      </c>
    </row>
    <row r="14">
      <c r="A14" s="9" t="inlineStr">
        <is>
          <t>2. úsek:</t>
        </is>
      </c>
    </row>
    <row r="15">
      <c r="A15" t="inlineStr">
        <is>
          <t>Rychlost v₂</t>
        </is>
      </c>
      <c r="B15" s="10" t="n">
        <v>20</v>
      </c>
      <c r="C15" t="inlineStr">
        <is>
          <t>m/s</t>
        </is>
      </c>
    </row>
    <row r="16">
      <c r="A16" t="inlineStr">
        <is>
          <t>Čas t₂</t>
        </is>
      </c>
      <c r="B16" s="10" t="n">
        <v>45</v>
      </c>
      <c r="C16" t="inlineStr">
        <is>
          <t>min</t>
        </is>
      </c>
    </row>
    <row r="19" ht="16" customHeight="1" s="16">
      <c r="A19" s="8" t="inlineStr">
        <is>
          <t>VÝPOČET:</t>
        </is>
      </c>
    </row>
    <row r="21">
      <c r="A21" t="inlineStr">
        <is>
          <t>1.</t>
        </is>
      </c>
      <c r="B21" t="inlineStr">
        <is>
          <t>Převod t₂ na hodiny</t>
        </is>
      </c>
      <c r="C21" t="inlineStr">
        <is>
          <t>t₂_h = t₂_min/60</t>
        </is>
      </c>
      <c r="D21" s="11">
        <f>B16/60</f>
        <v/>
      </c>
      <c r="E21" t="inlineStr">
        <is>
          <t>h</t>
        </is>
      </c>
    </row>
    <row r="22">
      <c r="A22" t="inlineStr">
        <is>
          <t>2.</t>
        </is>
      </c>
      <c r="B22" t="inlineStr">
        <is>
          <t>Převod v₂ na km/h</t>
        </is>
      </c>
      <c r="C22" t="inlineStr">
        <is>
          <t>v₂_kmh = v₂_ms × 3.6</t>
        </is>
      </c>
      <c r="D22" s="11">
        <f>B15*3.6</f>
        <v/>
      </c>
      <c r="E22" t="inlineStr">
        <is>
          <t>km/h</t>
        </is>
      </c>
    </row>
    <row r="24">
      <c r="A24" t="inlineStr">
        <is>
          <t>3.</t>
        </is>
      </c>
      <c r="B24" t="inlineStr">
        <is>
          <t>Dráha s₁ = v₁ × t₁</t>
        </is>
      </c>
      <c r="C24" t="inlineStr">
        <is>
          <t>s₁ = v₁ × t₁</t>
        </is>
      </c>
      <c r="D24" s="11">
        <f>B11*B12</f>
        <v/>
      </c>
      <c r="E24" t="inlineStr">
        <is>
          <t>km</t>
        </is>
      </c>
    </row>
    <row r="25">
      <c r="A25" t="inlineStr">
        <is>
          <t>4.</t>
        </is>
      </c>
      <c r="B25" t="inlineStr">
        <is>
          <t>Dráha s₂ = v₂ × t₂</t>
        </is>
      </c>
      <c r="C25" t="inlineStr">
        <is>
          <t>s₂ = v₂ × t₂</t>
        </is>
      </c>
      <c r="D25" s="11">
        <f>D22*D21</f>
        <v/>
      </c>
      <c r="E25" t="inlineStr">
        <is>
          <t>km</t>
        </is>
      </c>
    </row>
    <row r="27">
      <c r="A27" t="inlineStr">
        <is>
          <t>5.</t>
        </is>
      </c>
      <c r="B27" t="inlineStr">
        <is>
          <t>Celková dráha</t>
        </is>
      </c>
      <c r="C27" t="inlineStr">
        <is>
          <t>s_celk = s₁ + s₂</t>
        </is>
      </c>
      <c r="D27" s="11">
        <f>D24+D25</f>
        <v/>
      </c>
      <c r="E27" t="inlineStr">
        <is>
          <t>km</t>
        </is>
      </c>
    </row>
    <row r="28">
      <c r="A28" t="inlineStr">
        <is>
          <t>6.</t>
        </is>
      </c>
      <c r="B28" t="inlineStr">
        <is>
          <t>Celkový čas</t>
        </is>
      </c>
      <c r="C28" t="inlineStr">
        <is>
          <t>t_celk = t₁ + t₂</t>
        </is>
      </c>
      <c r="D28" s="11">
        <f>B12+D21</f>
        <v/>
      </c>
      <c r="E28" t="inlineStr">
        <is>
          <t>h</t>
        </is>
      </c>
    </row>
    <row r="29">
      <c r="A29" t="inlineStr">
        <is>
          <t>7.</t>
        </is>
      </c>
      <c r="B29" t="inlineStr">
        <is>
          <t>Průměrná rychlost</t>
        </is>
      </c>
      <c r="C29" t="inlineStr">
        <is>
          <t>v_p = s_celk/t_celk</t>
        </is>
      </c>
      <c r="D29" s="11">
        <f>D27/D28</f>
        <v/>
      </c>
      <c r="E29" t="inlineStr">
        <is>
          <t>km/h</t>
        </is>
      </c>
    </row>
    <row r="32" ht="21" customHeight="1" s="16">
      <c r="A32" s="12" t="inlineStr">
        <is>
          <t>VÝSLEDEK:</t>
        </is>
      </c>
      <c r="B32" s="13">
        <f>D29</f>
        <v/>
      </c>
      <c r="C32" t="inlineStr">
        <is>
          <t>km/h</t>
        </is>
      </c>
    </row>
    <row r="34" ht="16" customHeight="1" s="16">
      <c r="A34" s="7" t="inlineStr">
        <is>
          <t>FYZIKÁLNÍ ROVNICE:</t>
        </is>
      </c>
    </row>
    <row r="35" ht="19" customHeight="1" s="16">
      <c r="A35" s="14" t="inlineStr">
        <is>
          <t>v_průměrná = (s₁ + s₂)/(t₁ + t₂)</t>
        </is>
      </c>
    </row>
  </sheetData>
  <mergeCells count="3">
    <mergeCell ref="A4:H4"/>
    <mergeCell ref="A5:H5"/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40: GRAMOFON</t>
        </is>
      </c>
    </row>
    <row r="3">
      <c r="A3" s="51" t="inlineStr">
        <is>
          <t>ZADÁNÍ:</t>
        </is>
      </c>
    </row>
    <row r="4">
      <c r="A4" t="inlineStr">
        <is>
          <t>Gramofon se za minutu otočí 33 krát.</t>
        </is>
      </c>
    </row>
    <row r="5">
      <c r="A5" t="inlineStr">
        <is>
          <t>a) Vypočtěte periodu a frekvenci</t>
        </is>
      </c>
    </row>
    <row r="6">
      <c r="A6" t="inlineStr">
        <is>
          <t>b) Úhlová a obvodová rychlost pro r = 0,12 m</t>
        </is>
      </c>
    </row>
    <row r="8">
      <c r="A8" s="43" t="inlineStr">
        <is>
          <t>VSTUPNÍ DATA:</t>
        </is>
      </c>
    </row>
    <row r="10">
      <c r="A10" t="inlineStr">
        <is>
          <t>Počet otáček za minutu:</t>
        </is>
      </c>
      <c r="B10" s="30" t="n">
        <v>33</v>
      </c>
      <c r="C10" t="inlineStr">
        <is>
          <t>otáček/min</t>
        </is>
      </c>
    </row>
    <row r="11">
      <c r="A11" t="inlineStr">
        <is>
          <t>Poloměr r:</t>
        </is>
      </c>
      <c r="B11" s="30" t="n">
        <v>0.12</v>
      </c>
      <c r="C11" t="inlineStr">
        <is>
          <t>m</t>
        </is>
      </c>
    </row>
    <row r="12">
      <c r="A12" t="inlineStr">
        <is>
          <t>Doba měření:</t>
        </is>
      </c>
      <c r="B12" s="30" t="n">
        <v>60</v>
      </c>
      <c r="C12" t="inlineStr">
        <is>
          <t>s (1 minuta)</t>
        </is>
      </c>
    </row>
    <row r="14">
      <c r="A14" s="43" t="inlineStr">
        <is>
          <t>a) FREKVENCE A PERIODA:</t>
        </is>
      </c>
    </row>
    <row r="16">
      <c r="A16" t="inlineStr">
        <is>
          <t>Frekvence f = n/t:</t>
        </is>
      </c>
      <c r="B16" s="31">
        <f>B10/B12</f>
        <v/>
      </c>
      <c r="C16" t="inlineStr">
        <is>
          <t>Hz (otáček/s)</t>
        </is>
      </c>
    </row>
    <row r="17">
      <c r="A17" t="inlineStr">
        <is>
          <t>Perioda T = 1/f:</t>
        </is>
      </c>
      <c r="B17" s="31">
        <f>1/B16</f>
        <v/>
      </c>
      <c r="C17" t="inlineStr">
        <is>
          <t>s (doba 1 otáčky)</t>
        </is>
      </c>
    </row>
    <row r="19">
      <c r="A19" t="inlineStr">
        <is>
          <t>Kontrola: 60s ÷ T =</t>
        </is>
      </c>
      <c r="B19" s="31">
        <f>B12/B17</f>
        <v/>
      </c>
      <c r="C19" t="inlineStr">
        <is>
          <t>otáček (má být 33)</t>
        </is>
      </c>
    </row>
    <row r="21">
      <c r="A21" s="43" t="inlineStr">
        <is>
          <t>b) ÚHLOVÁ A OBVODOVÁ RYCHLOST:</t>
        </is>
      </c>
    </row>
    <row r="23">
      <c r="A23" t="inlineStr">
        <is>
          <t>Úhlová rychlost ω = 2πf:</t>
        </is>
      </c>
      <c r="B23" s="31">
        <f>2*PI()*B16</f>
        <v/>
      </c>
      <c r="C23" t="inlineStr">
        <is>
          <t>rad/s</t>
        </is>
      </c>
    </row>
    <row r="24">
      <c r="A24" t="inlineStr">
        <is>
          <t>Alternativně ω = 2π/T:</t>
        </is>
      </c>
      <c r="B24" s="31">
        <f>2*PI()/B17</f>
        <v/>
      </c>
      <c r="C24" t="inlineStr">
        <is>
          <t>rad/s (kontrola)</t>
        </is>
      </c>
    </row>
    <row r="26">
      <c r="A26" t="inlineStr">
        <is>
          <t>Obvodová rychlost v = ωr:</t>
        </is>
      </c>
      <c r="B26" s="31">
        <f>B23*B11</f>
        <v/>
      </c>
      <c r="C26" t="inlineStr">
        <is>
          <t>m/s</t>
        </is>
      </c>
    </row>
    <row r="27">
      <c r="A27" t="inlineStr">
        <is>
          <t>Obvodová rychlost v km/h:</t>
        </is>
      </c>
      <c r="B27" s="31">
        <f>B26*3.6</f>
        <v/>
      </c>
      <c r="C27" t="inlineStr">
        <is>
          <t>km/h</t>
        </is>
      </c>
    </row>
    <row r="29">
      <c r="A29" s="43" t="inlineStr">
        <is>
          <t>SROVNÁNÍ:</t>
        </is>
      </c>
    </row>
    <row r="31">
      <c r="A31" t="inlineStr">
        <is>
          <t>Rychlost gramofonové desky:</t>
        </is>
      </c>
    </row>
    <row r="32">
      <c r="A32" t="inlineStr">
        <is>
          <t>• v m/s odpovídá pomalé chůzi</t>
        </is>
      </c>
    </row>
    <row r="33">
      <c r="A33" t="inlineStr">
        <is>
          <t>• v km/h je rychlost chodce</t>
        </is>
      </c>
    </row>
    <row r="34">
      <c r="A34" t="inlineStr">
        <is>
          <t>• Jeden úhel 360° = 6.28 rad za 1.82 s</t>
        </is>
      </c>
    </row>
    <row r="36">
      <c r="A36" t="inlineStr">
        <is>
          <t>Úhel otočený za 1 s:</t>
        </is>
      </c>
      <c r="B36" s="31">
        <f>B23*1</f>
        <v/>
      </c>
      <c r="C36" t="inlineStr">
        <is>
          <t>rad</t>
        </is>
      </c>
    </row>
    <row r="37">
      <c r="A37" t="inlineStr">
        <is>
          <t>To je ve stupních:</t>
        </is>
      </c>
      <c r="B37" s="31">
        <f>B36*180/PI()</f>
        <v/>
      </c>
      <c r="C37" t="inlineStr">
        <is>
          <t>°</t>
        </is>
      </c>
    </row>
    <row r="39">
      <c r="A39" s="53" t="inlineStr">
        <is>
          <t>VÝSLEDKY:</t>
        </is>
      </c>
    </row>
    <row r="41">
      <c r="A41" t="inlineStr">
        <is>
          <t>a) Frekvence:</t>
        </is>
      </c>
      <c r="B41" s="53">
        <f>B16</f>
        <v/>
      </c>
      <c r="C41" t="inlineStr">
        <is>
          <t>Hz, Perioda:</t>
        </is>
      </c>
      <c r="D41" s="53">
        <f>B17</f>
        <v/>
      </c>
      <c r="E41" t="inlineStr">
        <is>
          <t>s</t>
        </is>
      </c>
    </row>
    <row r="42">
      <c r="A42" t="inlineStr">
        <is>
          <t>b) Úhlová rychlost:</t>
        </is>
      </c>
      <c r="B42" s="53">
        <f>B23</f>
        <v/>
      </c>
      <c r="C42" t="inlineStr">
        <is>
          <t>rad/s</t>
        </is>
      </c>
    </row>
    <row r="43">
      <c r="A43" t="inlineStr">
        <is>
          <t xml:space="preserve">   Obvodová rychlost:</t>
        </is>
      </c>
      <c r="B43" s="53">
        <f>B26</f>
        <v/>
      </c>
      <c r="C43" t="inlineStr">
        <is>
          <t>m/s (</t>
        </is>
      </c>
      <c r="D43" s="53">
        <f>B27</f>
        <v/>
      </c>
      <c r="E43" t="inlineStr">
        <is>
          <t>km/h)</t>
        </is>
      </c>
    </row>
  </sheetData>
  <mergeCells count="1">
    <mergeCell ref="A1:M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47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41: DRÁHA ZA 5 SEKUND PÁDU</t>
        </is>
      </c>
    </row>
    <row r="3">
      <c r="A3" s="51" t="inlineStr">
        <is>
          <t>ZADÁNÍ:</t>
        </is>
      </c>
    </row>
    <row r="4">
      <c r="A4" t="inlineStr">
        <is>
          <t>Jakou celkovou dráhu urazí těleso za prvních</t>
        </is>
      </c>
    </row>
    <row r="5">
      <c r="A5" t="inlineStr">
        <is>
          <t>5 sekund volného pádu z klidu?</t>
        </is>
      </c>
    </row>
    <row r="7">
      <c r="A7" s="43" t="inlineStr">
        <is>
          <t>VSTUPNÍ DATA:</t>
        </is>
      </c>
    </row>
    <row r="9">
      <c r="A9" t="inlineStr">
        <is>
          <t>Počáteční rychlost v₀:</t>
        </is>
      </c>
      <c r="B9" s="30" t="n">
        <v>0</v>
      </c>
      <c r="C9" t="inlineStr">
        <is>
          <t>m/s (pád z klidu)</t>
        </is>
      </c>
    </row>
    <row r="10">
      <c r="A10" t="inlineStr">
        <is>
          <t>Doba pádu t:</t>
        </is>
      </c>
      <c r="B10" s="30" t="n">
        <v>5</v>
      </c>
      <c r="C10" t="inlineStr">
        <is>
          <t>s</t>
        </is>
      </c>
    </row>
    <row r="11">
      <c r="A11" t="inlineStr">
        <is>
          <t>Gravitační zrychlení g:</t>
        </is>
      </c>
      <c r="B11" s="30" t="n">
        <v>9.81</v>
      </c>
      <c r="C11" t="inlineStr">
        <is>
          <t>m/s²</t>
        </is>
      </c>
    </row>
    <row r="13">
      <c r="A13" s="43" t="inlineStr">
        <is>
          <t>VÝPOČET DRÁHY:</t>
        </is>
      </c>
    </row>
    <row r="15">
      <c r="A15" t="inlineStr">
        <is>
          <t>Použitá rovnice:</t>
        </is>
      </c>
    </row>
    <row r="16">
      <c r="A16" t="inlineStr">
        <is>
          <t>s = v₀×t + ½×g×t²</t>
        </is>
      </c>
    </row>
    <row r="17">
      <c r="A17" t="inlineStr">
        <is>
          <t>pro v₀ = 0: s = ½×g×t²</t>
        </is>
      </c>
    </row>
    <row r="19">
      <c r="A19" t="inlineStr">
        <is>
          <t>Celková dráha za 5 s:</t>
        </is>
      </c>
      <c r="B19" s="31">
        <f>0.5*B11*B10^2</f>
        <v/>
      </c>
      <c r="C19" t="inlineStr">
        <is>
          <t>m</t>
        </is>
      </c>
    </row>
    <row r="21">
      <c r="A21" s="43" t="inlineStr">
        <is>
          <t>KONTROLA (průměrná rychlost):</t>
        </is>
      </c>
    </row>
    <row r="23">
      <c r="A23" t="inlineStr">
        <is>
          <t>Koncová rychlost v = g×t:</t>
        </is>
      </c>
      <c r="B23" s="31">
        <f>B11*B10</f>
        <v/>
      </c>
      <c r="C23" t="inlineStr">
        <is>
          <t>m/s</t>
        </is>
      </c>
    </row>
    <row r="24">
      <c r="A24" t="inlineStr">
        <is>
          <t>Průměrná rychlost v_průměr:</t>
        </is>
      </c>
      <c r="B24" s="31">
        <f>(B9+B23)/2</f>
        <v/>
      </c>
      <c r="C24" t="inlineStr">
        <is>
          <t>m/s</t>
        </is>
      </c>
    </row>
    <row r="25">
      <c r="A25" t="inlineStr">
        <is>
          <t>Dráha = v_průměr × t:</t>
        </is>
      </c>
      <c r="B25" s="31">
        <f>B24*B10</f>
        <v/>
      </c>
      <c r="C25" t="inlineStr">
        <is>
          <t>m</t>
        </is>
      </c>
    </row>
    <row r="27">
      <c r="A27" s="43" t="inlineStr">
        <is>
          <t>ROZDĚLENÍ PO SEKUNDÁCH:</t>
        </is>
      </c>
    </row>
    <row r="29">
      <c r="A29" t="inlineStr">
        <is>
          <t>1. sekunda:</t>
        </is>
      </c>
      <c r="B29" s="31">
        <f>0.5*B11*1^2</f>
        <v/>
      </c>
      <c r="C29" t="inlineStr">
        <is>
          <t>m</t>
        </is>
      </c>
    </row>
    <row r="30">
      <c r="A30" t="inlineStr">
        <is>
          <t>2. sekunda (celkem):</t>
        </is>
      </c>
      <c r="B30" s="31">
        <f>0.5*B11*2^2</f>
        <v/>
      </c>
      <c r="C30" t="inlineStr">
        <is>
          <t>m</t>
        </is>
      </c>
    </row>
    <row r="31">
      <c r="A31" t="inlineStr">
        <is>
          <t>3. sekunda (celkem):</t>
        </is>
      </c>
      <c r="B31" s="31">
        <f>0.5*B11*3^2</f>
        <v/>
      </c>
      <c r="C31" t="inlineStr">
        <is>
          <t>m</t>
        </is>
      </c>
    </row>
    <row r="32">
      <c r="A32" t="inlineStr">
        <is>
          <t>4. sekunda (celkem):</t>
        </is>
      </c>
      <c r="B32" s="31">
        <f>0.5*B11*4^2</f>
        <v/>
      </c>
      <c r="C32" t="inlineStr">
        <is>
          <t>m</t>
        </is>
      </c>
    </row>
    <row r="33">
      <c r="A33" t="inlineStr">
        <is>
          <t>5. sekunda (celkem):</t>
        </is>
      </c>
      <c r="B33" s="31">
        <f>0.5*B11*5^2</f>
        <v/>
      </c>
      <c r="C33" t="inlineStr">
        <is>
          <t>m</t>
        </is>
      </c>
    </row>
    <row r="35">
      <c r="A35" s="43" t="inlineStr">
        <is>
          <t>SROVNÁNÍ S REALITOU:</t>
        </is>
      </c>
    </row>
    <row r="37">
      <c r="A37" t="inlineStr">
        <is>
          <t>Dráha 122 m odpovídá:</t>
        </is>
      </c>
    </row>
    <row r="38">
      <c r="A38" t="inlineStr">
        <is>
          <t>• Výška 40-patrové budovy</t>
        </is>
      </c>
    </row>
    <row r="39">
      <c r="A39" t="inlineStr">
        <is>
          <t>• Délka fotbalového hřiště</t>
        </is>
      </c>
    </row>
    <row r="40">
      <c r="A40" t="inlineStr">
        <is>
          <t>• Výška Petřínské rozhledny</t>
        </is>
      </c>
    </row>
    <row r="42">
      <c r="A42" t="inlineStr">
        <is>
          <t>Rychlost po 5 s:</t>
        </is>
      </c>
      <c r="B42" s="31">
        <f>B23</f>
        <v/>
      </c>
      <c r="C42" t="inlineStr">
        <is>
          <t xml:space="preserve">m/s = </t>
        </is>
      </c>
      <c r="D42" s="31">
        <f>B23*3.6</f>
        <v/>
      </c>
      <c r="E42" t="inlineStr">
        <is>
          <t>km/h</t>
        </is>
      </c>
    </row>
    <row r="44">
      <c r="A44" s="53" t="inlineStr">
        <is>
          <t>VÝSLEDEK:</t>
        </is>
      </c>
    </row>
    <row r="46">
      <c r="A46" t="inlineStr">
        <is>
          <t>Celková dráha za 5 s:</t>
        </is>
      </c>
      <c r="B46" s="53">
        <f>B19</f>
        <v/>
      </c>
      <c r="C46" t="inlineStr">
        <is>
          <t>m</t>
        </is>
      </c>
    </row>
    <row r="47">
      <c r="A47" t="inlineStr">
        <is>
          <t>Koncová rychlost:</t>
        </is>
      </c>
      <c r="B47" s="53">
        <f>B23</f>
        <v/>
      </c>
      <c r="C47" t="inlineStr">
        <is>
          <t>m/s (</t>
        </is>
      </c>
      <c r="D47" s="53">
        <f>D42</f>
        <v/>
      </c>
      <c r="E47" t="inlineStr">
        <is>
          <t>km/h)</t>
        </is>
      </c>
    </row>
  </sheetData>
  <mergeCells count="1">
    <mergeCell ref="A1:M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42: HŘÍDEL - OTÁČKY 120 RPM</t>
        </is>
      </c>
    </row>
    <row r="3">
      <c r="A3" s="51" t="inlineStr">
        <is>
          <t>ZADÁNÍ:</t>
        </is>
      </c>
    </row>
    <row r="4">
      <c r="A4" t="inlineStr">
        <is>
          <t>Určete úhlovou rychlost hřídele, která vykoná</t>
        </is>
      </c>
    </row>
    <row r="5">
      <c r="A5" t="inlineStr">
        <is>
          <t>120 otáček za 1 minutu.</t>
        </is>
      </c>
    </row>
    <row r="6">
      <c r="A6" t="inlineStr">
        <is>
          <t>Najděte periodu a frekvenci tohoto pohybu.</t>
        </is>
      </c>
    </row>
    <row r="8">
      <c r="A8" s="43" t="inlineStr">
        <is>
          <t>VSTUPNÍ DATA:</t>
        </is>
      </c>
    </row>
    <row r="10">
      <c r="A10" t="inlineStr">
        <is>
          <t>Počet otáček N:</t>
        </is>
      </c>
      <c r="B10" s="30" t="n">
        <v>120</v>
      </c>
      <c r="C10" t="inlineStr">
        <is>
          <t>otáček</t>
        </is>
      </c>
    </row>
    <row r="11">
      <c r="A11" t="inlineStr">
        <is>
          <t>Doba t:</t>
        </is>
      </c>
      <c r="B11" s="30" t="n">
        <v>60</v>
      </c>
      <c r="C11" t="inlineStr">
        <is>
          <t>s (1 minuta)</t>
        </is>
      </c>
    </row>
    <row r="13">
      <c r="A13" s="43" t="inlineStr">
        <is>
          <t>VÝPOČET FREKVENCE:</t>
        </is>
      </c>
    </row>
    <row r="15">
      <c r="A15" t="inlineStr">
        <is>
          <t>Frekvence f = N/t:</t>
        </is>
      </c>
      <c r="B15" s="31">
        <f>B10/B11</f>
        <v/>
      </c>
      <c r="C15" t="inlineStr">
        <is>
          <t>Hz (otáček/s)</t>
        </is>
      </c>
    </row>
    <row r="17">
      <c r="A17" s="43" t="inlineStr">
        <is>
          <t>VÝPOČET PERIODY:</t>
        </is>
      </c>
    </row>
    <row r="19">
      <c r="A19" t="inlineStr">
        <is>
          <t>Perioda T = 1/f:</t>
        </is>
      </c>
      <c r="B19" s="31">
        <f>1/B15</f>
        <v/>
      </c>
      <c r="C19" t="inlineStr">
        <is>
          <t>s (doba 1 otáčky)</t>
        </is>
      </c>
    </row>
    <row r="21">
      <c r="A21" t="inlineStr">
        <is>
          <t>Kontrola: 60s ÷ T =</t>
        </is>
      </c>
      <c r="B21" s="31">
        <f>B11/B19</f>
        <v/>
      </c>
      <c r="C21" t="inlineStr">
        <is>
          <t>otáček (má být 120)</t>
        </is>
      </c>
    </row>
    <row r="23">
      <c r="A23" s="43" t="inlineStr">
        <is>
          <t>VÝPOČET ÚHLOVÉ RYCHLOSTI:</t>
        </is>
      </c>
    </row>
    <row r="25">
      <c r="A25" t="inlineStr">
        <is>
          <t>Úhlová rychlost ω = 2πf:</t>
        </is>
      </c>
      <c r="B25" s="31">
        <f>2*PI()*B15</f>
        <v/>
      </c>
      <c r="C25" t="inlineStr">
        <is>
          <t>rad/s</t>
        </is>
      </c>
    </row>
    <row r="26">
      <c r="A26" t="inlineStr">
        <is>
          <t>Alternativně ω = 2π/T:</t>
        </is>
      </c>
      <c r="B26" s="31">
        <f>2*PI()/B19</f>
        <v/>
      </c>
      <c r="C26" t="inlineStr">
        <is>
          <t>rad/s (kontrola)</t>
        </is>
      </c>
    </row>
    <row r="28">
      <c r="A28" s="43" t="inlineStr">
        <is>
          <t>TECHNICKÝ KONTEXT:</t>
        </is>
      </c>
    </row>
    <row r="30">
      <c r="A30" t="inlineStr">
        <is>
          <t>120 RPM odpovídá:</t>
        </is>
      </c>
    </row>
    <row r="31">
      <c r="A31" t="inlineStr">
        <is>
          <t>• Pomalým průmyslovým strojům</t>
        </is>
      </c>
    </row>
    <row r="32">
      <c r="A32" t="inlineStr">
        <is>
          <t>• Míchačkám a mísidlům</t>
        </is>
      </c>
    </row>
    <row r="33">
      <c r="A33" t="inlineStr">
        <is>
          <t>• Pomalým převodovkám</t>
        </is>
      </c>
    </row>
    <row r="34">
      <c r="A34" t="inlineStr">
        <is>
          <t>• Větrným elektrárnám (rotor)</t>
        </is>
      </c>
    </row>
    <row r="36">
      <c r="A36" t="inlineStr">
        <is>
          <t>Úhel otočený za 1 s:</t>
        </is>
      </c>
      <c r="B36" s="31">
        <f>B25*1</f>
        <v/>
      </c>
      <c r="C36" t="inlineStr">
        <is>
          <t>rad</t>
        </is>
      </c>
    </row>
    <row r="37">
      <c r="A37" t="inlineStr">
        <is>
          <t>To je ve stupních:</t>
        </is>
      </c>
      <c r="B37" s="31">
        <f>B36*180/PI()</f>
        <v/>
      </c>
      <c r="C37" t="inlineStr">
        <is>
          <t>°</t>
        </is>
      </c>
    </row>
    <row r="39">
      <c r="A39" s="53" t="inlineStr">
        <is>
          <t>VÝSLEDKY:</t>
        </is>
      </c>
    </row>
    <row r="41">
      <c r="A41" t="inlineStr">
        <is>
          <t>Frekvence:</t>
        </is>
      </c>
      <c r="B41" s="53">
        <f>B15</f>
        <v/>
      </c>
      <c r="C41" t="inlineStr">
        <is>
          <t>Hz</t>
        </is>
      </c>
    </row>
    <row r="42">
      <c r="A42" t="inlineStr">
        <is>
          <t>Perioda:</t>
        </is>
      </c>
      <c r="B42" s="53">
        <f>B19</f>
        <v/>
      </c>
      <c r="C42" t="inlineStr">
        <is>
          <t>s</t>
        </is>
      </c>
    </row>
    <row r="43">
      <c r="A43" t="inlineStr">
        <is>
          <t>Úhlová rychlost:</t>
        </is>
      </c>
      <c r="B43" s="53">
        <f>B25</f>
        <v/>
      </c>
      <c r="C43" t="inlineStr">
        <is>
          <t>rad/s ≈ 4π rad/s</t>
        </is>
      </c>
    </row>
  </sheetData>
  <mergeCells count="1">
    <mergeCell ref="A1:M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43: ZEMSKÝ ROVNÍK</t>
        </is>
      </c>
    </row>
    <row r="3">
      <c r="A3" s="51" t="inlineStr">
        <is>
          <t>ZADÁNÍ:</t>
        </is>
      </c>
    </row>
    <row r="4">
      <c r="A4" t="inlineStr">
        <is>
          <t>Jaká je rychlost bodů na zemském rovníku?</t>
        </is>
      </c>
    </row>
    <row r="5">
      <c r="A5" t="inlineStr">
        <is>
          <t>Poloměr Země: 6 378 km</t>
        </is>
      </c>
    </row>
    <row r="6">
      <c r="A6" t="inlineStr">
        <is>
          <t>Úhlová rychlost Země: 7,29×10⁻⁵ rad/s</t>
        </is>
      </c>
    </row>
    <row r="7">
      <c r="A7" t="inlineStr">
        <is>
          <t>Určete také frekvenci.</t>
        </is>
      </c>
    </row>
    <row r="9">
      <c r="A9" s="43" t="inlineStr">
        <is>
          <t>VSTUPNÍ DATA:</t>
        </is>
      </c>
    </row>
    <row r="11">
      <c r="A11" t="inlineStr">
        <is>
          <t>Poloměr Země R:</t>
        </is>
      </c>
      <c r="B11" s="30" t="n">
        <v>6378000</v>
      </c>
      <c r="C11" t="inlineStr">
        <is>
          <t>m (6 378 km)</t>
        </is>
      </c>
    </row>
    <row r="12">
      <c r="A12" t="inlineStr">
        <is>
          <t>Úhlová rychlost ω:</t>
        </is>
      </c>
      <c r="B12" s="30" t="n">
        <v>7.29e-05</v>
      </c>
      <c r="C12" t="inlineStr">
        <is>
          <t>rad/s</t>
        </is>
      </c>
    </row>
    <row r="14">
      <c r="A14" s="43" t="inlineStr">
        <is>
          <t>RYCHLOST NA ROVNÍKU:</t>
        </is>
      </c>
    </row>
    <row r="16">
      <c r="A16" t="inlineStr">
        <is>
          <t>Obvodová rychlost v = ωR:</t>
        </is>
      </c>
      <c r="B16" s="31">
        <f>B12*B11</f>
        <v/>
      </c>
      <c r="C16" t="inlineStr">
        <is>
          <t>m/s</t>
        </is>
      </c>
    </row>
    <row r="17">
      <c r="A17" t="inlineStr">
        <is>
          <t>Rychlost v km/h:</t>
        </is>
      </c>
      <c r="B17" s="31">
        <f>B16*3.6</f>
        <v/>
      </c>
      <c r="C17" t="inlineStr">
        <is>
          <t>km/h</t>
        </is>
      </c>
    </row>
    <row r="19">
      <c r="A19" s="43" t="inlineStr">
        <is>
          <t>FREKVENCE ROTACE ZEMĚ:</t>
        </is>
      </c>
    </row>
    <row r="21">
      <c r="A21" t="inlineStr">
        <is>
          <t>Frekvence f = ω/(2π):</t>
        </is>
      </c>
      <c r="B21" s="31">
        <f>B12/(2*PI())</f>
        <v/>
      </c>
      <c r="C21" t="inlineStr">
        <is>
          <t>Hz</t>
        </is>
      </c>
    </row>
    <row r="22">
      <c r="A22" t="inlineStr">
        <is>
          <t>Perioda T = 1/f:</t>
        </is>
      </c>
      <c r="B22" s="31">
        <f>1/B21</f>
        <v/>
      </c>
      <c r="C22" t="inlineStr">
        <is>
          <t>s</t>
        </is>
      </c>
    </row>
    <row r="23">
      <c r="A23" t="inlineStr">
        <is>
          <t>Perioda v hodinách:</t>
        </is>
      </c>
      <c r="B23" s="31">
        <f>B22/3600</f>
        <v/>
      </c>
      <c r="C23" t="inlineStr">
        <is>
          <t>h (má být 24)</t>
        </is>
      </c>
    </row>
    <row r="25">
      <c r="A25" s="43" t="inlineStr">
        <is>
          <t>RYCHLOSTNÍ POROVNÁNÍ:</t>
        </is>
      </c>
    </row>
    <row r="27">
      <c r="A27" t="inlineStr">
        <is>
          <t>Země (rovník):</t>
        </is>
      </c>
      <c r="B27" s="31">
        <f>B17</f>
        <v/>
      </c>
      <c r="C27" t="inlineStr">
        <is>
          <t>km/h</t>
        </is>
      </c>
    </row>
    <row r="28">
      <c r="A28" t="inlineStr">
        <is>
          <t>Rychlovlak:</t>
        </is>
      </c>
      <c r="B28" s="30" t="n">
        <v>300</v>
      </c>
      <c r="C28" t="inlineStr">
        <is>
          <t>km/h</t>
        </is>
      </c>
    </row>
    <row r="29">
      <c r="A29" t="inlineStr">
        <is>
          <t>Dopravní letadlo:</t>
        </is>
      </c>
      <c r="B29" s="30" t="n">
        <v>900</v>
      </c>
      <c r="C29" t="inlineStr">
        <is>
          <t>km/h</t>
        </is>
      </c>
    </row>
    <row r="30">
      <c r="A30" t="inlineStr">
        <is>
          <t>Poměr Země/letadlo:</t>
        </is>
      </c>
      <c r="B30" s="31">
        <f>B27/B29</f>
        <v/>
      </c>
      <c r="C30" t="inlineStr">
        <is>
          <t>(skoro 2×)</t>
        </is>
      </c>
    </row>
    <row r="32">
      <c r="A32" s="43" t="inlineStr">
        <is>
          <t>GEOGRAFICKÉ RYCHLOSTI:</t>
        </is>
      </c>
    </row>
    <row r="34">
      <c r="A34" t="inlineStr">
        <is>
          <t>Praha (50° s.š.):</t>
        </is>
      </c>
      <c r="B34" s="31">
        <f>B17*COS(RADIANS(50))</f>
        <v/>
      </c>
      <c r="C34" t="inlineStr">
        <is>
          <t>km/h</t>
        </is>
      </c>
    </row>
    <row r="35">
      <c r="A35" t="inlineStr">
        <is>
          <t>New York (40° s.š.):</t>
        </is>
      </c>
      <c r="B35" s="31">
        <f>B17*COS(RADIANS(40))</f>
        <v/>
      </c>
      <c r="C35" t="inlineStr">
        <is>
          <t>km/h</t>
        </is>
      </c>
    </row>
    <row r="36">
      <c r="A36" t="inlineStr">
        <is>
          <t>Severní pól (90° s.š.):</t>
        </is>
      </c>
      <c r="B36" s="31">
        <f>B17*COS(RADIANS(90))</f>
        <v/>
      </c>
      <c r="C36" t="inlineStr">
        <is>
          <t>km/h</t>
        </is>
      </c>
    </row>
    <row r="38">
      <c r="A38" s="43" t="inlineStr">
        <is>
          <t>ÚŽASNÁ FAKTA:</t>
        </is>
      </c>
    </row>
    <row r="40">
      <c r="A40" t="inlineStr">
        <is>
          <t>Vy se právě teď pohybujete rychlostí</t>
        </is>
      </c>
    </row>
    <row r="41">
      <c r="A41" t="inlineStr">
        <is>
          <t>1674 km/h! (pokud žijete na rovníku)</t>
        </is>
      </c>
    </row>
    <row r="42">
      <c r="A42" t="inlineStr">
        <is>
          <t>Země je skoro 2× rychlejší než letadlo!</t>
        </is>
      </c>
    </row>
    <row r="43">
      <c r="A43" t="inlineStr">
        <is>
          <t>Proč to necítíme? Konstantní rychlost</t>
        </is>
      </c>
    </row>
    <row r="44">
      <c r="A44" t="inlineStr">
        <is>
          <t>bez zrychlení + atmosféra se pohybuje s námi.</t>
        </is>
      </c>
    </row>
    <row r="46">
      <c r="A46" s="53" t="inlineStr">
        <is>
          <t>VÝSLEDKY:</t>
        </is>
      </c>
    </row>
    <row r="48">
      <c r="A48" t="inlineStr">
        <is>
          <t>Rychlost na rovníku:</t>
        </is>
      </c>
      <c r="B48" s="53">
        <f>B16</f>
        <v/>
      </c>
      <c r="C48" t="inlineStr">
        <is>
          <t xml:space="preserve">m/s = </t>
        </is>
      </c>
      <c r="D48" s="53">
        <f>B17</f>
        <v/>
      </c>
      <c r="E48" t="inlineStr">
        <is>
          <t>km/h</t>
        </is>
      </c>
    </row>
    <row r="49">
      <c r="A49" t="inlineStr">
        <is>
          <t>Frekvence:</t>
        </is>
      </c>
      <c r="B49" s="53">
        <f>B21</f>
        <v/>
      </c>
      <c r="C49" t="inlineStr">
        <is>
          <t>Hz (1 otáčka za 24 h)</t>
        </is>
      </c>
    </row>
  </sheetData>
  <mergeCells count="1">
    <mergeCell ref="A1:M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M47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44: PULSAR - NEUTRONOVÁ HVĚZDA</t>
        </is>
      </c>
    </row>
    <row r="3">
      <c r="A3" s="51" t="inlineStr">
        <is>
          <t>ZADÁNÍ:</t>
        </is>
      </c>
    </row>
    <row r="4">
      <c r="A4" t="inlineStr">
        <is>
          <t>Pulsar o průměru 15 km rotuje s frekvencí 9 Hz.</t>
        </is>
      </c>
    </row>
    <row r="5">
      <c r="A5" t="inlineStr">
        <is>
          <t>Vypočtěte rychlost bodu na rovníku pulsaru.</t>
        </is>
      </c>
    </row>
    <row r="7">
      <c r="A7" s="43" t="inlineStr">
        <is>
          <t>VSTUPNÍ DATA:</t>
        </is>
      </c>
    </row>
    <row r="9">
      <c r="A9" t="inlineStr">
        <is>
          <t>Průměr pulsaru d:</t>
        </is>
      </c>
      <c r="B9" s="30" t="n">
        <v>15</v>
      </c>
      <c r="C9" t="inlineStr">
        <is>
          <t>km</t>
        </is>
      </c>
    </row>
    <row r="10">
      <c r="A10" t="inlineStr">
        <is>
          <t>Poloměr r:</t>
        </is>
      </c>
      <c r="B10" s="31">
        <f>B9/2</f>
        <v/>
      </c>
      <c r="C10" t="inlineStr">
        <is>
          <t xml:space="preserve">km = </t>
        </is>
      </c>
      <c r="D10" s="31">
        <f>B10*1000</f>
        <v/>
      </c>
      <c r="E10" t="inlineStr">
        <is>
          <t>m</t>
        </is>
      </c>
    </row>
    <row r="11">
      <c r="A11" t="inlineStr">
        <is>
          <t>Frekvence rotace f:</t>
        </is>
      </c>
      <c r="B11" s="30" t="n">
        <v>9</v>
      </c>
      <c r="C11" t="inlineStr">
        <is>
          <t>Hz (9 otáček/s!)</t>
        </is>
      </c>
    </row>
    <row r="13">
      <c r="A13" s="43" t="inlineStr">
        <is>
          <t>VÝPOČET ÚHLOVÉ RYCHLOSTI:</t>
        </is>
      </c>
    </row>
    <row r="15">
      <c r="A15" t="inlineStr">
        <is>
          <t>Úhlová rychlost ω = 2πf:</t>
        </is>
      </c>
      <c r="B15" s="31">
        <f>2*PI()*B11</f>
        <v/>
      </c>
      <c r="C15" t="inlineStr">
        <is>
          <t>rad/s</t>
        </is>
      </c>
    </row>
    <row r="17">
      <c r="A17" s="43" t="inlineStr">
        <is>
          <t>VÝPOČET OBVODOVÉ RYCHLOSTI:</t>
        </is>
      </c>
    </row>
    <row r="19">
      <c r="A19" t="inlineStr">
        <is>
          <t>Obvodová rychlost v = ωr:</t>
        </is>
      </c>
      <c r="B19" s="31">
        <f>B15*D10</f>
        <v/>
      </c>
      <c r="C19" t="inlineStr">
        <is>
          <t>m/s</t>
        </is>
      </c>
    </row>
    <row r="20">
      <c r="A20" t="inlineStr">
        <is>
          <t>Rychlost v km/s:</t>
        </is>
      </c>
      <c r="B20" s="31">
        <f>B19/1000</f>
        <v/>
      </c>
      <c r="C20" t="inlineStr">
        <is>
          <t>km/s</t>
        </is>
      </c>
    </row>
    <row r="22">
      <c r="A22" s="43" t="inlineStr">
        <is>
          <t>SROVNÁNÍ S RYCHLOSTÍ SVĚTLA:</t>
        </is>
      </c>
    </row>
    <row r="24">
      <c r="A24" t="inlineStr">
        <is>
          <t>Rychlost světla c:</t>
        </is>
      </c>
      <c r="B24" s="30" t="n">
        <v>300000000</v>
      </c>
      <c r="C24" t="inlineStr">
        <is>
          <t>m/s</t>
        </is>
      </c>
    </row>
    <row r="25">
      <c r="A25" t="inlineStr">
        <is>
          <t>Poměr v/c:</t>
        </is>
      </c>
      <c r="B25" s="31">
        <f>B19/B24</f>
        <v/>
      </c>
      <c r="C25" t="inlineStr">
        <is>
          <t>(zlomek rychl. světla)</t>
        </is>
      </c>
    </row>
    <row r="26">
      <c r="A26" t="inlineStr">
        <is>
          <t>Procenta rychlosti světla:</t>
        </is>
      </c>
      <c r="B26" s="31">
        <f>B25*100</f>
        <v/>
      </c>
      <c r="C26" t="inlineStr">
        <is>
          <t>%</t>
        </is>
      </c>
    </row>
    <row r="28">
      <c r="A28" s="43" t="inlineStr">
        <is>
          <t>SROVNÁNÍ S RYCHLOSTMI:</t>
        </is>
      </c>
    </row>
    <row r="30">
      <c r="A30" t="inlineStr">
        <is>
          <t>Rychlost zvuku:</t>
        </is>
      </c>
      <c r="B30" s="30" t="n">
        <v>343</v>
      </c>
      <c r="C30" t="inlineStr">
        <is>
          <t>m/s</t>
        </is>
      </c>
    </row>
    <row r="31">
      <c r="A31" t="inlineStr">
        <is>
          <t>Poměr k rychlosti zvuku:</t>
        </is>
      </c>
      <c r="B31" s="31">
        <f>B19/B30</f>
        <v/>
      </c>
      <c r="C31" t="inlineStr">
        <is>
          <t>× rychlejší než zvuk</t>
        </is>
      </c>
    </row>
    <row r="32">
      <c r="A32" t="inlineStr">
        <is>
          <t>Rychlost letadla:</t>
        </is>
      </c>
      <c r="B32" s="30" t="n">
        <v>250</v>
      </c>
      <c r="C32" t="inlineStr">
        <is>
          <t>m/s (900 km/h)</t>
        </is>
      </c>
    </row>
    <row r="33">
      <c r="A33" t="inlineStr">
        <is>
          <t>Poměr k letadlu:</t>
        </is>
      </c>
      <c r="B33" s="31">
        <f>B19/B32</f>
        <v/>
      </c>
      <c r="C33" t="inlineStr">
        <is>
          <t>× rychlejší než letadlo</t>
        </is>
      </c>
    </row>
    <row r="35">
      <c r="A35" s="43" t="inlineStr">
        <is>
          <t>EXTRÉMNÍ FYZIKA:</t>
        </is>
      </c>
    </row>
    <row r="37">
      <c r="A37" t="inlineStr">
        <is>
          <t>Poznámky:</t>
        </is>
      </c>
    </row>
    <row r="38">
      <c r="A38" t="inlineStr">
        <is>
          <t>• Rychlost 424 km/s je neuvěřitelně vysoká!</t>
        </is>
      </c>
    </row>
    <row r="39">
      <c r="A39" t="inlineStr">
        <is>
          <t>• Relativistické efekty se již projevují</t>
        </is>
      </c>
    </row>
    <row r="40">
      <c r="A40" t="inlineStr">
        <is>
          <t>• Neutronová hvězda = extrémy fyziky</t>
        </is>
      </c>
    </row>
    <row r="41">
      <c r="A41" t="inlineStr">
        <is>
          <t>• Hustota 10¹⁵ kg/m³ (miliardy × hustota železa)</t>
        </is>
      </c>
    </row>
    <row r="43">
      <c r="A43" s="53" t="inlineStr">
        <is>
          <t>VÝSLEDKY:</t>
        </is>
      </c>
    </row>
    <row r="45">
      <c r="A45" t="inlineStr">
        <is>
          <t>Úhlová rychlost:</t>
        </is>
      </c>
      <c r="B45" s="53">
        <f>B15</f>
        <v/>
      </c>
      <c r="C45" t="inlineStr">
        <is>
          <t>rad/s</t>
        </is>
      </c>
    </row>
    <row r="46">
      <c r="A46" t="inlineStr">
        <is>
          <t>Rychlost na rovníku:</t>
        </is>
      </c>
      <c r="B46" s="53">
        <f>B20</f>
        <v/>
      </c>
      <c r="C46" t="inlineStr">
        <is>
          <t>km/s</t>
        </is>
      </c>
    </row>
    <row r="47">
      <c r="A47" t="inlineStr">
        <is>
          <t>Podíl rychlosti světla:</t>
        </is>
      </c>
      <c r="B47" s="53">
        <f>B26</f>
        <v/>
      </c>
      <c r="C47" t="inlineStr">
        <is>
          <t>% rychlosti světla</t>
        </is>
      </c>
    </row>
  </sheetData>
  <mergeCells count="1">
    <mergeCell ref="A1:M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45: PNEUMATIKA VOZIDLA</t>
        </is>
      </c>
    </row>
    <row r="3">
      <c r="A3" s="51" t="inlineStr">
        <is>
          <t>ZADÁNÍ:</t>
        </is>
      </c>
    </row>
    <row r="4">
      <c r="A4" t="inlineStr">
        <is>
          <t>Vozidlo má pneumatiky o průměru 0,55 m.</t>
        </is>
      </c>
    </row>
    <row r="5">
      <c r="A5" t="inlineStr">
        <is>
          <t>Zjistěte úhlovou rychlost bodu na vnějším obvodu</t>
        </is>
      </c>
    </row>
    <row r="6">
      <c r="A6" t="inlineStr">
        <is>
          <t>pneumatiky, jestliže se auto pohybuje rychlostí 30 m/s.</t>
        </is>
      </c>
    </row>
    <row r="8">
      <c r="A8" s="43" t="inlineStr">
        <is>
          <t>VSTUPNÍ DATA:</t>
        </is>
      </c>
    </row>
    <row r="10">
      <c r="A10" t="inlineStr">
        <is>
          <t>Průměr pneumatiky d:</t>
        </is>
      </c>
      <c r="B10" s="30" t="n">
        <v>0.55</v>
      </c>
      <c r="C10" t="inlineStr">
        <is>
          <t>m</t>
        </is>
      </c>
    </row>
    <row r="11">
      <c r="A11" t="inlineStr">
        <is>
          <t>Poloměr r:</t>
        </is>
      </c>
      <c r="B11" s="31">
        <f>B10/2</f>
        <v/>
      </c>
      <c r="C11" t="inlineStr">
        <is>
          <t>m</t>
        </is>
      </c>
    </row>
    <row r="12">
      <c r="A12" t="inlineStr">
        <is>
          <t>Rychlost vozidla v:</t>
        </is>
      </c>
      <c r="B12" s="30" t="n">
        <v>30</v>
      </c>
      <c r="C12" t="inlineStr">
        <is>
          <t>m/s</t>
        </is>
      </c>
    </row>
    <row r="13">
      <c r="A13" t="inlineStr">
        <is>
          <t>Rychlost v km/h:</t>
        </is>
      </c>
      <c r="B13" s="31">
        <f>B12*3.6</f>
        <v/>
      </c>
      <c r="C13" t="inlineStr">
        <is>
          <t>km/h</t>
        </is>
      </c>
    </row>
    <row r="15">
      <c r="A15" s="43" t="inlineStr">
        <is>
          <t>KLÍČOVÁ MYŠLENKA:</t>
        </is>
      </c>
    </row>
    <row r="17">
      <c r="A17" t="inlineStr">
        <is>
          <t>Rychlost vozidla = obvodová rychlost pneumatiky</t>
        </is>
      </c>
    </row>
    <row r="18">
      <c r="A18" t="inlineStr">
        <is>
          <t>(za předpokladu, že kolo nesmýká)</t>
        </is>
      </c>
    </row>
    <row r="20">
      <c r="A20" s="43" t="inlineStr">
        <is>
          <t>VÝPOČET ÚHLOVÉ RYCHLOSTI:</t>
        </is>
      </c>
    </row>
    <row r="22">
      <c r="A22" t="inlineStr">
        <is>
          <t>Vztah: v = ω × r</t>
        </is>
      </c>
    </row>
    <row r="23">
      <c r="A23" t="inlineStr">
        <is>
          <t>Úhlová rychlost ω = v/r:</t>
        </is>
      </c>
      <c r="B23" s="31">
        <f>B12/B11</f>
        <v/>
      </c>
      <c r="C23" t="inlineStr">
        <is>
          <t>rad/s</t>
        </is>
      </c>
    </row>
    <row r="25">
      <c r="A25" s="43" t="inlineStr">
        <is>
          <t>PŘEVODY ÚHLOVÉ RYCHLOSTI:</t>
        </is>
      </c>
    </row>
    <row r="27">
      <c r="A27" t="inlineStr">
        <is>
          <t>Frekvence f = ω/(2π):</t>
        </is>
      </c>
      <c r="B27" s="31">
        <f>B23/(2*PI())</f>
        <v/>
      </c>
      <c r="C27" t="inlineStr">
        <is>
          <t>Hz (otáček/s)</t>
        </is>
      </c>
    </row>
    <row r="28">
      <c r="A28" t="inlineStr">
        <is>
          <t>Otáčky za minutu RPM:</t>
        </is>
      </c>
      <c r="B28" s="31">
        <f>B27*60</f>
        <v/>
      </c>
      <c r="C28" t="inlineStr">
        <is>
          <t>RPM</t>
        </is>
      </c>
    </row>
    <row r="29">
      <c r="A29" t="inlineStr">
        <is>
          <t>Perioda T = 1/f:</t>
        </is>
      </c>
      <c r="B29" s="31">
        <f>1/B27</f>
        <v/>
      </c>
      <c r="C29" t="inlineStr">
        <is>
          <t>s (doba 1 otáčky)</t>
        </is>
      </c>
    </row>
    <row r="31">
      <c r="A31" s="43" t="inlineStr">
        <is>
          <t>KONTROLNÍ VÝPOČET:</t>
        </is>
      </c>
    </row>
    <row r="33">
      <c r="A33" t="inlineStr">
        <is>
          <t>Obvod pneumatiky O = 2πr:</t>
        </is>
      </c>
      <c r="B33" s="31">
        <f>2*PI()*B11</f>
        <v/>
      </c>
      <c r="C33" t="inlineStr">
        <is>
          <t>m</t>
        </is>
      </c>
    </row>
    <row r="34">
      <c r="A34" t="inlineStr">
        <is>
          <t>Vzdálenost za 1 otáčku:</t>
        </is>
      </c>
      <c r="B34" s="31">
        <f>B33</f>
        <v/>
      </c>
      <c r="C34" t="inlineStr">
        <is>
          <t>m</t>
        </is>
      </c>
    </row>
    <row r="35">
      <c r="A35" t="inlineStr">
        <is>
          <t>Rychlost = vzdálenost/čas:</t>
        </is>
      </c>
      <c r="B35" s="31">
        <f>B34/B29</f>
        <v/>
      </c>
      <c r="C35" t="inlineStr">
        <is>
          <t>m/s (má být 30)</t>
        </is>
      </c>
    </row>
    <row r="37">
      <c r="A37" s="43" t="inlineStr">
        <is>
          <t>AUTOMOTIVE KONTEXT:</t>
        </is>
      </c>
    </row>
    <row r="39">
      <c r="A39" t="inlineStr">
        <is>
          <t>Praktické použití:</t>
        </is>
      </c>
    </row>
    <row r="40">
      <c r="A40" t="inlineStr">
        <is>
          <t>• ABS systémy - detekce smykání</t>
        </is>
      </c>
    </row>
    <row r="41">
      <c r="A41" t="inlineStr">
        <is>
          <t>• ESP - elektronická stabilita</t>
        </is>
      </c>
    </row>
    <row r="42">
      <c r="A42" t="inlineStr">
        <is>
          <t>• Palubní počítače - výpočet rychlosti</t>
        </is>
      </c>
    </row>
    <row r="43">
      <c r="A43" t="inlineStr">
        <is>
          <t>• Motorsport - monitoring výkonu</t>
        </is>
      </c>
    </row>
    <row r="45">
      <c r="A45" s="43" t="inlineStr">
        <is>
          <t>SROVNÁNÍ OTÁČEK:</t>
        </is>
      </c>
    </row>
    <row r="47">
      <c r="A47" t="inlineStr">
        <is>
          <t>Pneumatika (108 km/h):</t>
        </is>
      </c>
      <c r="B47" s="31">
        <f>B28</f>
        <v/>
      </c>
      <c r="C47" t="inlineStr">
        <is>
          <t>RPM</t>
        </is>
      </c>
    </row>
    <row r="48">
      <c r="A48" t="inlineStr">
        <is>
          <t>Motor automobilu:</t>
        </is>
      </c>
      <c r="B48" s="30" t="inlineStr">
        <is>
          <t>3000-6000</t>
        </is>
      </c>
      <c r="C48" t="inlineStr">
        <is>
          <t>RPM</t>
        </is>
      </c>
    </row>
    <row r="49">
      <c r="A49" t="inlineStr">
        <is>
          <t>Gramofon:</t>
        </is>
      </c>
      <c r="B49" s="30" t="inlineStr">
        <is>
          <t>33-45</t>
        </is>
      </c>
      <c r="C49" t="inlineStr">
        <is>
          <t>RPM</t>
        </is>
      </c>
    </row>
    <row r="51">
      <c r="A51" s="53" t="inlineStr">
        <is>
          <t>VÝSLEDKY:</t>
        </is>
      </c>
    </row>
    <row r="53">
      <c r="A53" t="inlineStr">
        <is>
          <t>Úhlová rychlost:</t>
        </is>
      </c>
      <c r="B53" s="53">
        <f>B23</f>
        <v/>
      </c>
      <c r="C53" t="inlineStr">
        <is>
          <t>rad/s</t>
        </is>
      </c>
    </row>
    <row r="54">
      <c r="A54" t="inlineStr">
        <is>
          <t>Frekvence:</t>
        </is>
      </c>
      <c r="B54" s="53">
        <f>B27</f>
        <v/>
      </c>
      <c r="C54" t="inlineStr">
        <is>
          <t>Hz</t>
        </is>
      </c>
    </row>
    <row r="55">
      <c r="A55" t="inlineStr">
        <is>
          <t>Otáčky:</t>
        </is>
      </c>
      <c r="B55" s="53">
        <f>B28</f>
        <v/>
      </c>
      <c r="C55" t="inlineStr">
        <is>
          <t>RPM</t>
        </is>
      </c>
    </row>
  </sheetData>
  <mergeCells count="1">
    <mergeCell ref="A1:M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46: KOLO CYKLISTY</t>
        </is>
      </c>
    </row>
    <row r="3">
      <c r="A3" s="51" t="inlineStr">
        <is>
          <t>ZADÁNÍ:</t>
        </is>
      </c>
    </row>
    <row r="4">
      <c r="A4" t="inlineStr">
        <is>
          <t>Cyklista jede rychlostí 25 km/h.</t>
        </is>
      </c>
    </row>
    <row r="5">
      <c r="A5" t="inlineStr">
        <is>
          <t>Kolo má průměr 0,7 m.</t>
        </is>
      </c>
    </row>
    <row r="6">
      <c r="A6" t="inlineStr">
        <is>
          <t>Určete frekvenci otáčení kola.</t>
        </is>
      </c>
    </row>
    <row r="8">
      <c r="A8" s="43" t="inlineStr">
        <is>
          <t>VSTUPNÍ DATA:</t>
        </is>
      </c>
    </row>
    <row r="10">
      <c r="A10" t="inlineStr">
        <is>
          <t>Rychlost cyklisty:</t>
        </is>
      </c>
      <c r="B10" s="30" t="n">
        <v>25</v>
      </c>
      <c r="C10" t="inlineStr">
        <is>
          <t>km/h</t>
        </is>
      </c>
    </row>
    <row r="11">
      <c r="A11" t="inlineStr">
        <is>
          <t>Rychlost v m/s:</t>
        </is>
      </c>
      <c r="B11" s="31">
        <f>B10/3.6</f>
        <v/>
      </c>
      <c r="C11" t="inlineStr">
        <is>
          <t>m/s</t>
        </is>
      </c>
    </row>
    <row r="12">
      <c r="A12" t="inlineStr">
        <is>
          <t>Průměr kola d:</t>
        </is>
      </c>
      <c r="B12" s="30" t="n">
        <v>0.7</v>
      </c>
      <c r="C12" t="inlineStr">
        <is>
          <t>m</t>
        </is>
      </c>
    </row>
    <row r="13">
      <c r="A13" t="inlineStr">
        <is>
          <t>Poloměr r:</t>
        </is>
      </c>
      <c r="B13" s="31">
        <f>B12/2</f>
        <v/>
      </c>
      <c r="C13" t="inlineStr">
        <is>
          <t>m</t>
        </is>
      </c>
    </row>
    <row r="15">
      <c r="A15" s="43" t="inlineStr">
        <is>
          <t>VÝPOČET ÚHLOVÉ RYCHLOSTI:</t>
        </is>
      </c>
    </row>
    <row r="17">
      <c r="A17" t="inlineStr">
        <is>
          <t>Úhlová rychlost ω = v/r:</t>
        </is>
      </c>
      <c r="B17" s="31">
        <f>B11/B13</f>
        <v/>
      </c>
      <c r="C17" t="inlineStr">
        <is>
          <t>rad/s</t>
        </is>
      </c>
    </row>
    <row r="19">
      <c r="A19" s="43" t="inlineStr">
        <is>
          <t>VÝPOČET FREKVENCE:</t>
        </is>
      </c>
    </row>
    <row r="21">
      <c r="A21" t="inlineStr">
        <is>
          <t>Frekvence f = ω/(2π):</t>
        </is>
      </c>
      <c r="B21" s="31">
        <f>B17/(2*PI())</f>
        <v/>
      </c>
      <c r="C21" t="inlineStr">
        <is>
          <t>Hz (otáček/s)</t>
        </is>
      </c>
    </row>
    <row r="22">
      <c r="A22" t="inlineStr">
        <is>
          <t>Frekvence za minutu:</t>
        </is>
      </c>
      <c r="B22" s="31">
        <f>B21*60</f>
        <v/>
      </c>
      <c r="C22" t="inlineStr">
        <is>
          <t>otáček/min</t>
        </is>
      </c>
    </row>
    <row r="24">
      <c r="A24" s="43" t="inlineStr">
        <is>
          <t>PERIODA OTÁČKY:</t>
        </is>
      </c>
    </row>
    <row r="26">
      <c r="A26" t="inlineStr">
        <is>
          <t>Perioda T = 1/f:</t>
        </is>
      </c>
      <c r="B26" s="31">
        <f>1/B21</f>
        <v/>
      </c>
      <c r="C26" t="inlineStr">
        <is>
          <t>s (doba 1 otáčky)</t>
        </is>
      </c>
    </row>
    <row r="28">
      <c r="A28" s="43" t="inlineStr">
        <is>
          <t>KONTROLNÍ VÝPOČET:</t>
        </is>
      </c>
    </row>
    <row r="30">
      <c r="A30" t="inlineStr">
        <is>
          <t>Obvod kola O = 2πr:</t>
        </is>
      </c>
      <c r="B30" s="31">
        <f>2*PI()*B13</f>
        <v/>
      </c>
      <c r="C30" t="inlineStr">
        <is>
          <t>m</t>
        </is>
      </c>
    </row>
    <row r="31">
      <c r="A31" t="inlineStr">
        <is>
          <t>Rychlost = obvod × frekvence:</t>
        </is>
      </c>
      <c r="B31" s="31">
        <f>B30*B21</f>
        <v/>
      </c>
      <c r="C31" t="inlineStr">
        <is>
          <t>m/s (má být cca 6.94)</t>
        </is>
      </c>
    </row>
    <row r="33">
      <c r="A33" s="43" t="inlineStr">
        <is>
          <t>CYKLISTICKÝ KONTEXT:</t>
        </is>
      </c>
    </row>
    <row r="35">
      <c r="A35" t="inlineStr">
        <is>
          <t>Rychlost 25 km/h je:</t>
        </is>
      </c>
    </row>
    <row r="36">
      <c r="A36" t="inlineStr">
        <is>
          <t>• Běžná rychlost rekreačního cyklisty</t>
        </is>
      </c>
    </row>
    <row r="37">
      <c r="A37" t="inlineStr">
        <is>
          <t>• Komfortní tempo na rovině</t>
        </is>
      </c>
    </row>
    <row r="38">
      <c r="A38" t="inlineStr">
        <is>
          <t>• Profesionálové: 40-50 km/h</t>
        </is>
      </c>
    </row>
    <row r="40">
      <c r="A40" t="inlineStr">
        <is>
          <t>Frekvence otáčení:</t>
        </is>
      </c>
    </row>
    <row r="41">
      <c r="A41" t="inlineStr">
        <is>
          <t>• Kolo se otočí cca 2× za sekundu</t>
        </is>
      </c>
    </row>
    <row r="42">
      <c r="A42" t="inlineStr">
        <is>
          <t>• Za minutu: cca 120 otáček</t>
        </is>
      </c>
    </row>
    <row r="43">
      <c r="A43" t="inlineStr">
        <is>
          <t>• Pomalé otáčení = efektivní pedálování</t>
        </is>
      </c>
    </row>
    <row r="45">
      <c r="A45" s="43" t="inlineStr">
        <is>
          <t>SROVNÁNÍ VELIKOSTÍ KOL:</t>
        </is>
      </c>
    </row>
    <row r="47">
      <c r="A47" t="inlineStr">
        <is>
          <t>Naše kolo (0,7 m):</t>
        </is>
      </c>
      <c r="B47" s="31">
        <f>B21</f>
        <v/>
      </c>
      <c r="C47" t="inlineStr">
        <is>
          <t>Hz</t>
        </is>
      </c>
    </row>
    <row r="48">
      <c r="A48" t="inlineStr">
        <is>
          <t>Větší kolo (0,8 m):</t>
        </is>
      </c>
      <c r="B48" s="31">
        <f>B11/(0.8/2)/(2*PI())</f>
        <v/>
      </c>
      <c r="C48" t="inlineStr">
        <is>
          <t>Hz (nižší frekvence)</t>
        </is>
      </c>
    </row>
    <row r="49">
      <c r="A49" t="inlineStr">
        <is>
          <t>Menší kolo (0,6 m):</t>
        </is>
      </c>
      <c r="B49" s="31">
        <f>B11/(0.6/2)/(2*PI())</f>
        <v/>
      </c>
      <c r="C49" t="inlineStr">
        <is>
          <t>Hz (vyšší frekvence)</t>
        </is>
      </c>
    </row>
    <row r="51">
      <c r="A51" t="inlineStr">
        <is>
          <t>PROČ VĚTŠÍ KOLA?</t>
        </is>
      </c>
    </row>
    <row r="52">
      <c r="A52" t="inlineStr">
        <is>
          <t>• Menší frekvence otáčení</t>
        </is>
      </c>
    </row>
    <row r="53">
      <c r="A53" t="inlineStr">
        <is>
          <t>• Větší vzdálenost na otáčku</t>
        </is>
      </c>
    </row>
    <row r="54">
      <c r="A54" t="inlineStr">
        <is>
          <t>• Vyšší efektivita</t>
        </is>
      </c>
    </row>
    <row r="55">
      <c r="A55" t="inlineStr">
        <is>
          <t>• Lepší překonávání překážek</t>
        </is>
      </c>
    </row>
    <row r="57">
      <c r="A57" s="53" t="inlineStr">
        <is>
          <t>VÝSLEDKY:</t>
        </is>
      </c>
    </row>
    <row r="59">
      <c r="A59" t="inlineStr">
        <is>
          <t>Frekvence otáčení:</t>
        </is>
      </c>
      <c r="B59" s="53">
        <f>B21</f>
        <v/>
      </c>
      <c r="C59" t="inlineStr">
        <is>
          <t>Hz ≈ 2 otáčky/s</t>
        </is>
      </c>
    </row>
    <row r="60">
      <c r="A60" t="inlineStr">
        <is>
          <t>Otáčky za minutu:</t>
        </is>
      </c>
      <c r="B60" s="53">
        <f>B22</f>
        <v/>
      </c>
      <c r="C60" t="inlineStr">
        <is>
          <t>RPM</t>
        </is>
      </c>
    </row>
    <row r="61">
      <c r="A61" t="inlineStr">
        <is>
          <t>Perioda otáčky:</t>
        </is>
      </c>
      <c r="B61" s="53">
        <f>B26</f>
        <v/>
      </c>
      <c r="C61" t="inlineStr">
        <is>
          <t>s</t>
        </is>
      </c>
    </row>
  </sheetData>
  <mergeCells count="1">
    <mergeCell ref="A1:M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47: STUPNĚ NA RADIÁNY</t>
        </is>
      </c>
    </row>
    <row r="3">
      <c r="A3" s="51" t="inlineStr">
        <is>
          <t>ZADÁNÍ:</t>
        </is>
      </c>
    </row>
    <row r="4">
      <c r="A4" t="inlineStr">
        <is>
          <t>Najděte odpovídající úhly v radiánech:</t>
        </is>
      </c>
    </row>
    <row r="5">
      <c r="A5" t="inlineStr">
        <is>
          <t>30°, 45°, 50°, 60°, 75°, 90°, 180°, 270°</t>
        </is>
      </c>
    </row>
    <row r="7">
      <c r="A7" s="43" t="inlineStr">
        <is>
          <t>PŘEVODNÍ KONSTANTA:</t>
        </is>
      </c>
    </row>
    <row r="9">
      <c r="A9" t="inlineStr">
        <is>
          <t>Převodní faktor:</t>
        </is>
      </c>
      <c r="B9" s="30">
        <f>PI()/180</f>
        <v/>
      </c>
      <c r="C9" t="inlineStr">
        <is>
          <t>rad/° (π/180)</t>
        </is>
      </c>
    </row>
    <row r="11">
      <c r="A11" s="43" t="inlineStr">
        <is>
          <t>ZÁKLADNÍ VZTAH:</t>
        </is>
      </c>
    </row>
    <row r="13">
      <c r="A13" t="inlineStr">
        <is>
          <t>Vzorec: radiány = stupně × π/180</t>
        </is>
      </c>
    </row>
    <row r="14">
      <c r="A14" t="inlineStr">
        <is>
          <t>Pamatovka: π radiánů = 180°</t>
        </is>
      </c>
    </row>
    <row r="16">
      <c r="A16" s="43" t="inlineStr">
        <is>
          <t>PŘEVODY ÚHLŮ:</t>
        </is>
      </c>
    </row>
    <row r="18">
      <c r="A18" t="inlineStr">
        <is>
          <t>30° =</t>
        </is>
      </c>
      <c r="B18" s="31">
        <f>30*B9</f>
        <v/>
      </c>
      <c r="C18" t="inlineStr">
        <is>
          <t>rad =</t>
        </is>
      </c>
      <c r="D18" t="inlineStr">
        <is>
          <t>π/6</t>
        </is>
      </c>
      <c r="E18" t="inlineStr">
        <is>
          <t>≈ 0,524 rad</t>
        </is>
      </c>
    </row>
    <row r="19">
      <c r="A19" t="inlineStr">
        <is>
          <t>45° =</t>
        </is>
      </c>
      <c r="B19" s="31">
        <f>45*B9</f>
        <v/>
      </c>
      <c r="C19" t="inlineStr">
        <is>
          <t>rad =</t>
        </is>
      </c>
      <c r="D19" t="inlineStr">
        <is>
          <t>π/4</t>
        </is>
      </c>
      <c r="E19" t="inlineStr">
        <is>
          <t>≈ 0,785 rad</t>
        </is>
      </c>
    </row>
    <row r="20">
      <c r="A20" t="inlineStr">
        <is>
          <t>50° =</t>
        </is>
      </c>
      <c r="B20" s="31">
        <f>50*B9</f>
        <v/>
      </c>
      <c r="C20" t="inlineStr">
        <is>
          <t>rad =</t>
        </is>
      </c>
      <c r="D20" t="inlineStr">
        <is>
          <t>5π/18</t>
        </is>
      </c>
      <c r="E20" t="inlineStr">
        <is>
          <t>≈ 0,873 rad</t>
        </is>
      </c>
    </row>
    <row r="21">
      <c r="A21" t="inlineStr">
        <is>
          <t>60° =</t>
        </is>
      </c>
      <c r="B21" s="31">
        <f>60*B9</f>
        <v/>
      </c>
      <c r="C21" t="inlineStr">
        <is>
          <t>rad =</t>
        </is>
      </c>
      <c r="D21" t="inlineStr">
        <is>
          <t>π/3</t>
        </is>
      </c>
      <c r="E21" t="inlineStr">
        <is>
          <t>≈ 1,047 rad</t>
        </is>
      </c>
    </row>
    <row r="22">
      <c r="A22" t="inlineStr">
        <is>
          <t>75° =</t>
        </is>
      </c>
      <c r="B22" s="31">
        <f>75*B9</f>
        <v/>
      </c>
      <c r="C22" t="inlineStr">
        <is>
          <t>rad =</t>
        </is>
      </c>
      <c r="D22" t="inlineStr">
        <is>
          <t>5π/12</t>
        </is>
      </c>
      <c r="E22" t="inlineStr">
        <is>
          <t>≈ 1,309 rad</t>
        </is>
      </c>
    </row>
    <row r="23">
      <c r="A23" t="inlineStr">
        <is>
          <t>90° =</t>
        </is>
      </c>
      <c r="B23" s="31">
        <f>90*B9</f>
        <v/>
      </c>
      <c r="C23" t="inlineStr">
        <is>
          <t>rad =</t>
        </is>
      </c>
      <c r="D23" t="inlineStr">
        <is>
          <t>π/2</t>
        </is>
      </c>
      <c r="E23" t="inlineStr">
        <is>
          <t>≈ 1,571 rad</t>
        </is>
      </c>
    </row>
    <row r="24">
      <c r="A24" t="inlineStr">
        <is>
          <t>180° =</t>
        </is>
      </c>
      <c r="B24" s="31">
        <f>180*B9</f>
        <v/>
      </c>
      <c r="C24" t="inlineStr">
        <is>
          <t>rad =</t>
        </is>
      </c>
      <c r="D24" t="inlineStr">
        <is>
          <t>π</t>
        </is>
      </c>
      <c r="E24" t="inlineStr">
        <is>
          <t>≈ 3,142 rad</t>
        </is>
      </c>
    </row>
    <row r="25">
      <c r="A25" t="inlineStr">
        <is>
          <t>270° =</t>
        </is>
      </c>
      <c r="B25" s="31">
        <f>270*B9</f>
        <v/>
      </c>
      <c r="C25" t="inlineStr">
        <is>
          <t>rad =</t>
        </is>
      </c>
      <c r="D25" t="inlineStr">
        <is>
          <t>3π/2</t>
        </is>
      </c>
      <c r="E25" t="inlineStr">
        <is>
          <t>≈ 4,712 rad</t>
        </is>
      </c>
    </row>
    <row r="27">
      <c r="A27" s="43" t="inlineStr">
        <is>
          <t>KLÍČOVÉ PŘEVODY K ZAPAMATOVÁNÍ:</t>
        </is>
      </c>
    </row>
    <row r="29">
      <c r="A29" t="inlineStr">
        <is>
          <t>30° = π/6 rad</t>
        </is>
      </c>
    </row>
    <row r="30">
      <c r="A30" t="inlineStr">
        <is>
          <t>45° = π/4 rad</t>
        </is>
      </c>
    </row>
    <row r="31">
      <c r="A31" t="inlineStr">
        <is>
          <t>60° = π/3 rad</t>
        </is>
      </c>
    </row>
    <row r="32">
      <c r="A32" t="inlineStr">
        <is>
          <t>90° = π/2 rad (pravý úhel)</t>
        </is>
      </c>
    </row>
    <row r="33">
      <c r="A33" t="inlineStr">
        <is>
          <t>180° = π rad (přímý úhel)</t>
        </is>
      </c>
    </row>
    <row r="34">
      <c r="A34" t="inlineStr">
        <is>
          <t>360° = 2π rad (plný úhel)</t>
        </is>
      </c>
    </row>
    <row r="36">
      <c r="A36" s="43" t="inlineStr">
        <is>
          <t>PRAKTICKÉ POUŽITÍ:</t>
        </is>
      </c>
    </row>
    <row r="38">
      <c r="A38" t="inlineStr">
        <is>
          <t>Radiány jsou výhodnější pro:</t>
        </is>
      </c>
    </row>
    <row r="39">
      <c r="A39" t="inlineStr">
        <is>
          <t>• Výpočty v mechanice</t>
        </is>
      </c>
    </row>
    <row r="40">
      <c r="A40" t="inlineStr">
        <is>
          <t>• Programování</t>
        </is>
      </c>
    </row>
    <row r="41">
      <c r="A41" t="inlineStr">
        <is>
          <t>• Goniometrické funkce</t>
        </is>
      </c>
    </row>
    <row r="42">
      <c r="A42" t="inlineStr">
        <is>
          <t>• Fyzikální vzorce</t>
        </is>
      </c>
    </row>
    <row r="44">
      <c r="A44" s="43" t="inlineStr">
        <is>
          <t>KONTROLA (zpětný převod):</t>
        </is>
      </c>
    </row>
    <row r="46">
      <c r="A46" t="inlineStr">
        <is>
          <t>π/6 rad zpět na stupně:</t>
        </is>
      </c>
      <c r="B46" s="31">
        <f>B18*180/PI()</f>
        <v/>
      </c>
      <c r="C46" t="inlineStr">
        <is>
          <t>° (má být 30)</t>
        </is>
      </c>
    </row>
    <row r="47">
      <c r="A47" t="inlineStr">
        <is>
          <t>π/2 rad zpět na stupně:</t>
        </is>
      </c>
      <c r="B47" s="31">
        <f>B23*180/PI()</f>
        <v/>
      </c>
      <c r="C47" t="inlineStr">
        <is>
          <t>° (má být 90)</t>
        </is>
      </c>
    </row>
    <row r="49">
      <c r="A49" s="43" t="inlineStr">
        <is>
          <t>OBECNÝ VZOREC:</t>
        </is>
      </c>
    </row>
    <row r="51">
      <c r="A51" t="inlineStr">
        <is>
          <t>Pro libovolný úhel α:</t>
        </is>
      </c>
    </row>
    <row r="52">
      <c r="A52" t="inlineStr">
        <is>
          <t>α[rad] = α[°] × π/180</t>
        </is>
      </c>
    </row>
    <row r="53">
      <c r="A53" t="inlineStr">
        <is>
          <t>α[°] = α[rad] × 180/π</t>
        </is>
      </c>
    </row>
    <row r="55">
      <c r="A55" t="inlineStr">
        <is>
          <t>1° =</t>
        </is>
      </c>
      <c r="B55" s="31">
        <f>1*B9</f>
        <v/>
      </c>
      <c r="C55" t="inlineStr">
        <is>
          <t>rad ≈ 0,0175 rad</t>
        </is>
      </c>
    </row>
  </sheetData>
  <mergeCells count="1">
    <mergeCell ref="A1:M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60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48: RADIÁNY NA STUPNĚ</t>
        </is>
      </c>
    </row>
    <row r="3">
      <c r="A3" s="51" t="inlineStr">
        <is>
          <t>ZADÁNÍ:</t>
        </is>
      </c>
    </row>
    <row r="4">
      <c r="A4" t="inlineStr">
        <is>
          <t>Najděte odpovídající úhly ve stupních:</t>
        </is>
      </c>
    </row>
    <row r="5">
      <c r="A5" t="inlineStr">
        <is>
          <t>1 rad, π rad, π/2 rad, π/3 rad, π/4 rad, π/6 rad, π/8 rad</t>
        </is>
      </c>
    </row>
    <row r="7">
      <c r="A7" s="43" t="inlineStr">
        <is>
          <t>PŘEVODNÍ KONSTANTA:</t>
        </is>
      </c>
    </row>
    <row r="9">
      <c r="A9" t="inlineStr">
        <is>
          <t>Převodní faktor:</t>
        </is>
      </c>
      <c r="B9" s="30">
        <f>180/PI()</f>
        <v/>
      </c>
      <c r="C9" t="inlineStr">
        <is>
          <t>°/rad (180/π)</t>
        </is>
      </c>
    </row>
    <row r="11">
      <c r="A11" s="43" t="inlineStr">
        <is>
          <t>ZÁKLADNÍ VZTAH:</t>
        </is>
      </c>
    </row>
    <row r="13">
      <c r="A13" t="inlineStr">
        <is>
          <t>Vzorec: stupně = radiány × 180/π</t>
        </is>
      </c>
    </row>
    <row r="14">
      <c r="A14" t="inlineStr">
        <is>
          <t>Pamatovka: π radiánů = 180°</t>
        </is>
      </c>
    </row>
    <row r="16">
      <c r="A16" s="43" t="inlineStr">
        <is>
          <t>PŘEVODY ÚHLŮ:</t>
        </is>
      </c>
    </row>
    <row r="18">
      <c r="A18" t="inlineStr">
        <is>
          <t>π/8 rad =</t>
        </is>
      </c>
      <c r="B18" s="31">
        <f>PI()/8*B9</f>
        <v/>
      </c>
      <c r="C18" t="inlineStr">
        <is>
          <t>° (polovina 45°)</t>
        </is>
      </c>
    </row>
    <row r="19">
      <c r="A19" t="inlineStr">
        <is>
          <t>π/6 rad =</t>
        </is>
      </c>
      <c r="B19" s="31">
        <f>PI()/6*B9</f>
        <v/>
      </c>
      <c r="C19" t="inlineStr">
        <is>
          <t>° (třetina pravého úhlu)</t>
        </is>
      </c>
    </row>
    <row r="20">
      <c r="A20" t="inlineStr">
        <is>
          <t>π/4 rad =</t>
        </is>
      </c>
      <c r="B20" s="31">
        <f>PI()/4*B9</f>
        <v/>
      </c>
      <c r="C20" t="inlineStr">
        <is>
          <t>° (polovina pravého úhlu)</t>
        </is>
      </c>
    </row>
    <row r="21">
      <c r="A21" t="inlineStr">
        <is>
          <t>π/3 rad =</t>
        </is>
      </c>
      <c r="B21" s="31">
        <f>PI()/3*B9</f>
        <v/>
      </c>
      <c r="C21" t="inlineStr">
        <is>
          <t>° (ostrý úhel trojúhelníku)</t>
        </is>
      </c>
    </row>
    <row r="22">
      <c r="A22" t="inlineStr">
        <is>
          <t>1 rad =</t>
        </is>
      </c>
      <c r="B22" s="31">
        <f>1*B9</f>
        <v/>
      </c>
      <c r="C22" t="inlineStr">
        <is>
          <t>° (přirozená jednotka)</t>
        </is>
      </c>
    </row>
    <row r="23">
      <c r="A23" t="inlineStr">
        <is>
          <t>π/2 rad =</t>
        </is>
      </c>
      <c r="B23" s="31">
        <f>PI()/2*B9</f>
        <v/>
      </c>
      <c r="C23" t="inlineStr">
        <is>
          <t>° (pravý úhel)</t>
        </is>
      </c>
    </row>
    <row r="24">
      <c r="A24" t="inlineStr">
        <is>
          <t>π rad =</t>
        </is>
      </c>
      <c r="B24" s="31">
        <f>PI()*B9</f>
        <v/>
      </c>
      <c r="C24" t="inlineStr">
        <is>
          <t>° (přímý úhel)</t>
        </is>
      </c>
    </row>
    <row r="26">
      <c r="A26" s="43" t="inlineStr">
        <is>
          <t>TABULKA PŘEVODŮ:</t>
        </is>
      </c>
    </row>
    <row r="28">
      <c r="A28" s="52" t="inlineStr">
        <is>
          <t>Radiány</t>
        </is>
      </c>
      <c r="B28" s="52" t="inlineStr">
        <is>
          <t>Stupně</t>
        </is>
      </c>
      <c r="C28" s="52" t="inlineStr">
        <is>
          <t>Představa</t>
        </is>
      </c>
    </row>
    <row r="29">
      <c r="A29" t="inlineStr">
        <is>
          <t>π/8</t>
        </is>
      </c>
      <c r="B29" s="31">
        <f>B18</f>
        <v/>
      </c>
      <c r="C29" t="inlineStr">
        <is>
          <t>Polovina 45°</t>
        </is>
      </c>
    </row>
    <row r="30">
      <c r="A30" t="inlineStr">
        <is>
          <t>π/6</t>
        </is>
      </c>
      <c r="B30" s="31">
        <f>B19</f>
        <v/>
      </c>
      <c r="C30" t="inlineStr">
        <is>
          <t>Třetina pravého úhlu</t>
        </is>
      </c>
    </row>
    <row r="31">
      <c r="A31" t="inlineStr">
        <is>
          <t>π/4</t>
        </is>
      </c>
      <c r="B31" s="31">
        <f>B20</f>
        <v/>
      </c>
      <c r="C31" t="inlineStr">
        <is>
          <t>Polovina pravého úhlu</t>
        </is>
      </c>
    </row>
    <row r="32">
      <c r="A32" t="inlineStr">
        <is>
          <t>π/3</t>
        </is>
      </c>
      <c r="B32" s="31">
        <f>B21</f>
        <v/>
      </c>
      <c r="C32" t="inlineStr">
        <is>
          <t>Ostrý úhel trojúhelníku</t>
        </is>
      </c>
    </row>
    <row r="33">
      <c r="A33" t="inlineStr">
        <is>
          <t>1 rad</t>
        </is>
      </c>
      <c r="B33" s="31">
        <f>B22</f>
        <v/>
      </c>
      <c r="C33" t="inlineStr">
        <is>
          <t>Přirozená jednotka</t>
        </is>
      </c>
    </row>
    <row r="34">
      <c r="A34" t="inlineStr">
        <is>
          <t>π/2</t>
        </is>
      </c>
      <c r="B34" s="31">
        <f>B23</f>
        <v/>
      </c>
      <c r="C34" t="inlineStr">
        <is>
          <t>Pravý úhel</t>
        </is>
      </c>
    </row>
    <row r="35">
      <c r="A35" t="inlineStr">
        <is>
          <t>π</t>
        </is>
      </c>
      <c r="B35" s="31">
        <f>B24</f>
        <v/>
      </c>
      <c r="C35" t="inlineStr">
        <is>
          <t>Přímý úhel</t>
        </is>
      </c>
    </row>
    <row r="37">
      <c r="A37" s="43" t="inlineStr">
        <is>
          <t>DŮLEŽITÉ POZOROVÁNÍ:</t>
        </is>
      </c>
    </row>
    <row r="39">
      <c r="A39" t="inlineStr">
        <is>
          <t>1 radián ≈ 57,3°</t>
        </is>
      </c>
    </row>
    <row r="40">
      <c r="A40" t="inlineStr">
        <is>
          <t>To je "přirozená" jednotka úhlu!</t>
        </is>
      </c>
    </row>
    <row r="41">
      <c r="A41" t="inlineStr">
        <is>
          <t>Radián = úhel, kde oblouk = poloměr</t>
        </is>
      </c>
    </row>
    <row r="43">
      <c r="A43" s="43" t="inlineStr">
        <is>
          <t>KONTROLA VÝPOČTŮ:</t>
        </is>
      </c>
    </row>
    <row r="45">
      <c r="A45" t="inlineStr">
        <is>
          <t>30° zpět na radiány:</t>
        </is>
      </c>
      <c r="B45" s="31">
        <f>B19*PI()/180</f>
        <v/>
      </c>
      <c r="C45" t="inlineStr">
        <is>
          <t>rad (má být π/6)</t>
        </is>
      </c>
    </row>
    <row r="46">
      <c r="A46" t="inlineStr">
        <is>
          <t>90° zpět na radiány:</t>
        </is>
      </c>
      <c r="B46" s="31">
        <f>B23*PI()/180</f>
        <v/>
      </c>
      <c r="C46" t="inlineStr">
        <is>
          <t>rad (má být π/2)</t>
        </is>
      </c>
    </row>
    <row r="48">
      <c r="A48" s="43" t="inlineStr">
        <is>
          <t>PRAKTICKÉ POUŽITÍ:</t>
        </is>
      </c>
    </row>
    <row r="50">
      <c r="A50" t="inlineStr">
        <is>
          <t>Stupně jsou praktičtější pro:</t>
        </is>
      </c>
    </row>
    <row r="51">
      <c r="A51" t="inlineStr">
        <is>
          <t>• Geometrii a stavebnictví</t>
        </is>
      </c>
    </row>
    <row r="52">
      <c r="A52" t="inlineStr">
        <is>
          <t>• Navigaci a mapy</t>
        </is>
      </c>
    </row>
    <row r="53">
      <c r="A53" t="inlineStr">
        <is>
          <t>• Intuitivní představu</t>
        </is>
      </c>
    </row>
    <row r="54">
      <c r="A54" t="inlineStr">
        <is>
          <t>• Běžnou komunikaci</t>
        </is>
      </c>
    </row>
    <row r="56">
      <c r="A56" t="inlineStr">
        <is>
          <t>Radiány jsou výhodnější pro:</t>
        </is>
      </c>
    </row>
    <row r="57">
      <c r="A57" t="inlineStr">
        <is>
          <t>• Programování</t>
        </is>
      </c>
    </row>
    <row r="58">
      <c r="A58" t="inlineStr">
        <is>
          <t>• Fyzikální výpočty</t>
        </is>
      </c>
    </row>
    <row r="59">
      <c r="A59" t="inlineStr">
        <is>
          <t>• Goniometrické funkce</t>
        </is>
      </c>
    </row>
    <row r="60">
      <c r="A60" t="inlineStr">
        <is>
          <t>• Odvozování vzorců</t>
        </is>
      </c>
    </row>
  </sheetData>
  <mergeCells count="1">
    <mergeCell ref="A1:M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PŘÍKLAD 49: ZÁVĚREČNÉ PŘEVODY ÚHLŮ</t>
        </is>
      </c>
    </row>
    <row r="3">
      <c r="A3" s="51" t="inlineStr">
        <is>
          <t>ZADÁNÍ:</t>
        </is>
      </c>
    </row>
    <row r="4">
      <c r="A4" t="inlineStr">
        <is>
          <t>Kompletní tabulka převodů - dokončete chybějící hodnoty.</t>
        </is>
      </c>
    </row>
    <row r="5">
      <c r="A5" t="inlineStr">
        <is>
          <t>Vytvořte si kompletní přehledovou tabulku pro rychlé používání.</t>
        </is>
      </c>
    </row>
    <row r="7">
      <c r="A7" s="43" t="inlineStr">
        <is>
          <t>PŘEVODNÍ KONSTANTY:</t>
        </is>
      </c>
    </row>
    <row r="9">
      <c r="A9" t="inlineStr">
        <is>
          <t>Stupně → radiány:</t>
        </is>
      </c>
      <c r="B9" s="30">
        <f>PI()/180</f>
        <v/>
      </c>
      <c r="C9" t="inlineStr">
        <is>
          <t>rad/° (π/180)</t>
        </is>
      </c>
    </row>
    <row r="10">
      <c r="A10" t="inlineStr">
        <is>
          <t>Radiány → stupně:</t>
        </is>
      </c>
      <c r="B10" s="30">
        <f>180/PI()</f>
        <v/>
      </c>
      <c r="C10" t="inlineStr">
        <is>
          <t>°/rad (180/π)</t>
        </is>
      </c>
    </row>
    <row r="12">
      <c r="A12" s="43" t="inlineStr">
        <is>
          <t>KOMPLETNÍ TABULKA PŘEVODŮ:</t>
        </is>
      </c>
    </row>
    <row r="14">
      <c r="A14" s="52" t="inlineStr">
        <is>
          <t>Stupně</t>
        </is>
      </c>
      <c r="B14" s="52" t="inlineStr">
        <is>
          <t>Radiány (přesně)</t>
        </is>
      </c>
      <c r="C14" s="52" t="inlineStr">
        <is>
          <t>Radiány (cca)</t>
        </is>
      </c>
      <c r="D14" s="52" t="inlineStr">
        <is>
          <t>Použití</t>
        </is>
      </c>
    </row>
    <row r="15">
      <c r="A15" t="n">
        <v>15</v>
      </c>
      <c r="B15" t="inlineStr">
        <is>
          <t>π/12</t>
        </is>
      </c>
      <c r="C15" s="31">
        <f>A15*$B$9</f>
        <v/>
      </c>
      <c r="D15" t="inlineStr">
        <is>
          <t>Hodiny - 30 min</t>
        </is>
      </c>
    </row>
    <row r="16">
      <c r="A16" t="n">
        <v>22.5</v>
      </c>
      <c r="B16" t="inlineStr">
        <is>
          <t>π/8</t>
        </is>
      </c>
      <c r="C16" s="31">
        <f>A16*$B$9</f>
        <v/>
      </c>
      <c r="D16" t="inlineStr">
        <is>
          <t>Polovina 45°</t>
        </is>
      </c>
    </row>
    <row r="17">
      <c r="A17" t="n">
        <v>30</v>
      </c>
      <c r="B17" t="inlineStr">
        <is>
          <t>π/6</t>
        </is>
      </c>
      <c r="C17" s="31">
        <f>A17*$B$9</f>
        <v/>
      </c>
      <c r="D17" t="inlineStr">
        <is>
          <t>Základní trojúhelník</t>
        </is>
      </c>
    </row>
    <row r="18">
      <c r="A18" t="n">
        <v>36</v>
      </c>
      <c r="B18" t="inlineStr">
        <is>
          <t>π/5</t>
        </is>
      </c>
      <c r="C18" s="31">
        <f>A18*$B$9</f>
        <v/>
      </c>
      <c r="D18" t="inlineStr">
        <is>
          <t>Pravidelný pětiúhelník</t>
        </is>
      </c>
    </row>
    <row r="19">
      <c r="A19" t="n">
        <v>45</v>
      </c>
      <c r="B19" t="inlineStr">
        <is>
          <t>π/4</t>
        </is>
      </c>
      <c r="C19" s="31">
        <f>A19*$B$9</f>
        <v/>
      </c>
      <c r="D19" t="inlineStr">
        <is>
          <t>Půlka pravého úhlu</t>
        </is>
      </c>
    </row>
    <row r="20">
      <c r="A20" t="n">
        <v>60</v>
      </c>
      <c r="B20" t="inlineStr">
        <is>
          <t>π/3</t>
        </is>
      </c>
      <c r="C20" s="31">
        <f>A20*$B$9</f>
        <v/>
      </c>
      <c r="D20" t="inlineStr">
        <is>
          <t>Rovnostranný trojúhelník</t>
        </is>
      </c>
    </row>
    <row r="21">
      <c r="A21" t="n">
        <v>72</v>
      </c>
      <c r="B21" t="inlineStr">
        <is>
          <t>2π/5</t>
        </is>
      </c>
      <c r="C21" s="31">
        <f>A21*$B$9</f>
        <v/>
      </c>
      <c r="D21" t="inlineStr">
        <is>
          <t>Pravidelný pětiúhelník</t>
        </is>
      </c>
    </row>
    <row r="22">
      <c r="A22" t="n">
        <v>90</v>
      </c>
      <c r="B22" t="inlineStr">
        <is>
          <t>π/2</t>
        </is>
      </c>
      <c r="C22" s="31">
        <f>A22*$B$9</f>
        <v/>
      </c>
      <c r="D22" t="inlineStr">
        <is>
          <t>Pravý úhel</t>
        </is>
      </c>
    </row>
    <row r="23">
      <c r="A23" t="n">
        <v>120</v>
      </c>
      <c r="B23" t="inlineStr">
        <is>
          <t>2π/3</t>
        </is>
      </c>
      <c r="C23" s="31">
        <f>A23*$B$9</f>
        <v/>
      </c>
      <c r="D23" t="inlineStr">
        <is>
          <t>Tupý úhel</t>
        </is>
      </c>
    </row>
    <row r="24">
      <c r="A24" t="n">
        <v>135</v>
      </c>
      <c r="B24" t="inlineStr">
        <is>
          <t>3π/4</t>
        </is>
      </c>
      <c r="C24" s="31">
        <f>A24*$B$9</f>
        <v/>
      </c>
      <c r="D24" t="inlineStr">
        <is>
          <t>1,5 × pravý úhel</t>
        </is>
      </c>
    </row>
    <row r="25">
      <c r="A25" t="n">
        <v>150</v>
      </c>
      <c r="B25" t="inlineStr">
        <is>
          <t>5π/6</t>
        </is>
      </c>
      <c r="C25" s="31">
        <f>A25*$B$9</f>
        <v/>
      </c>
      <c r="D25" t="inlineStr">
        <is>
          <t>Velkotupý úhel</t>
        </is>
      </c>
    </row>
    <row r="26">
      <c r="A26" t="n">
        <v>180</v>
      </c>
      <c r="B26" t="inlineStr">
        <is>
          <t>π</t>
        </is>
      </c>
      <c r="C26" s="31">
        <f>A26*$B$9</f>
        <v/>
      </c>
      <c r="D26" t="inlineStr">
        <is>
          <t>Přímý úhel</t>
        </is>
      </c>
    </row>
    <row r="27">
      <c r="A27" t="n">
        <v>270</v>
      </c>
      <c r="B27" t="inlineStr">
        <is>
          <t>3π/2</t>
        </is>
      </c>
      <c r="C27" s="31">
        <f>A27*$B$9</f>
        <v/>
      </c>
      <c r="D27" t="inlineStr">
        <is>
          <t>Tři čtvrtě otáčky</t>
        </is>
      </c>
    </row>
    <row r="28">
      <c r="A28" t="n">
        <v>360</v>
      </c>
      <c r="B28" t="inlineStr">
        <is>
          <t>2π</t>
        </is>
      </c>
      <c r="C28" s="31">
        <f>A28*$B$9</f>
        <v/>
      </c>
      <c r="D28" t="inlineStr">
        <is>
          <t>Plná otáčka</t>
        </is>
      </c>
    </row>
    <row r="30">
      <c r="A30" s="43" t="inlineStr">
        <is>
          <t>SPECIÁLNÍ HODNOTY:</t>
        </is>
      </c>
    </row>
    <row r="32">
      <c r="A32" t="inlineStr">
        <is>
          <t>1 radián =</t>
        </is>
      </c>
      <c r="B32" s="31">
        <f>1*B10</f>
        <v/>
      </c>
      <c r="C32" t="inlineStr">
        <is>
          <t>° ≈ 57,3°</t>
        </is>
      </c>
    </row>
    <row r="33">
      <c r="A33" t="inlineStr">
        <is>
          <t>2 radiány =</t>
        </is>
      </c>
      <c r="B33" s="31">
        <f>2*B10</f>
        <v/>
      </c>
      <c r="C33" t="inlineStr">
        <is>
          <t>° ≈ 114,6°</t>
        </is>
      </c>
    </row>
    <row r="34">
      <c r="A34" t="inlineStr">
        <is>
          <t>3 radiány =</t>
        </is>
      </c>
      <c r="B34" s="31">
        <f>3*B10</f>
        <v/>
      </c>
      <c r="C34" t="inlineStr">
        <is>
          <t>° ≈ 171,9°</t>
        </is>
      </c>
    </row>
    <row r="36">
      <c r="A36" s="43" t="inlineStr">
        <is>
          <t>RYCHLÉ PŘEVODY:</t>
        </is>
      </c>
    </row>
    <row r="38">
      <c r="A38" t="inlineStr">
        <is>
          <t>Klíčové vztahy k zapamatování:</t>
        </is>
      </c>
    </row>
    <row r="39">
      <c r="A39" t="inlineStr">
        <is>
          <t>• 1° ≈ 0,0175 rad = π/180</t>
        </is>
      </c>
    </row>
    <row r="40">
      <c r="A40" t="inlineStr">
        <is>
          <t>• 1 rad ≈ 57,3° = 180/π</t>
        </is>
      </c>
    </row>
    <row r="41">
      <c r="A41" t="inlineStr">
        <is>
          <t>• π rad = 180°</t>
        </is>
      </c>
    </row>
    <row r="42">
      <c r="A42" t="inlineStr">
        <is>
          <t>• 2π rad = 360°</t>
        </is>
      </c>
    </row>
    <row r="44">
      <c r="A44" s="43" t="inlineStr">
        <is>
          <t>KALKULÁTOR PŘEVODŮ:</t>
        </is>
      </c>
    </row>
    <row r="46">
      <c r="A46" t="inlineStr">
        <is>
          <t>Zadejte úhel ve stupních:</t>
        </is>
      </c>
      <c r="B46" s="30" t="n">
        <v>75</v>
      </c>
      <c r="C46" t="inlineStr">
        <is>
          <t>°</t>
        </is>
      </c>
    </row>
    <row r="47">
      <c r="A47" t="inlineStr">
        <is>
          <t>Výsledek v radiánech:</t>
        </is>
      </c>
      <c r="B47" s="31">
        <f>B46*B9</f>
        <v/>
      </c>
      <c r="C47" t="inlineStr">
        <is>
          <t>rad</t>
        </is>
      </c>
    </row>
    <row r="49">
      <c r="A49" t="inlineStr">
        <is>
          <t>Zadejte úhel v radiánech:</t>
        </is>
      </c>
      <c r="B49" s="30" t="n">
        <v>2.5</v>
      </c>
      <c r="C49" t="inlineStr">
        <is>
          <t>rad</t>
        </is>
      </c>
    </row>
    <row r="50">
      <c r="A50" t="inlineStr">
        <is>
          <t>Výsledek ve stupních:</t>
        </is>
      </c>
      <c r="B50" s="31">
        <f>B49*B10</f>
        <v/>
      </c>
      <c r="C50" t="inlineStr">
        <is>
          <t>°</t>
        </is>
      </c>
    </row>
    <row r="52">
      <c r="A52" s="43" t="inlineStr">
        <is>
          <t>SHRNUTÍ A DOPORUČENÍ:</t>
        </is>
      </c>
    </row>
    <row r="54">
      <c r="A54" t="inlineStr">
        <is>
          <t>Klíčové body pro práci s úhly:</t>
        </is>
      </c>
    </row>
    <row r="55">
      <c r="A55" t="inlineStr">
        <is>
          <t>1. Zapamatujte si základní převody (30°, 45°, 60°, 90°)</t>
        </is>
      </c>
    </row>
    <row r="56">
      <c r="A56" t="inlineStr">
        <is>
          <t>2. 1 radián ≈ 57° je užitečná pamatovka</t>
        </is>
      </c>
    </row>
    <row r="57">
      <c r="A57" t="inlineStr">
        <is>
          <t>3. π radiánů = 180° je základní vztah</t>
        </is>
      </c>
    </row>
    <row r="58">
      <c r="A58" t="inlineStr">
        <is>
          <t>4. Kalkulačky mají funkce DEG/RAD pro převody</t>
        </is>
      </c>
    </row>
    <row r="59">
      <c r="A59" t="inlineStr">
        <is>
          <t>5. V programování preferujte radiány</t>
        </is>
      </c>
    </row>
    <row r="60">
      <c r="A60" t="inlineStr">
        <is>
          <t>6. Pro intuici používejte stupně</t>
        </is>
      </c>
    </row>
  </sheetData>
  <mergeCells count="1">
    <mergeCell ref="A1:N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N25" sqref="N25"/>
    </sheetView>
  </sheetViews>
  <sheetFormatPr baseColWidth="10" defaultColWidth="8.83203125" defaultRowHeight="15"/>
  <sheetData>
    <row r="1" ht="21" customHeight="1" s="16">
      <c r="A1" s="17" t="inlineStr">
        <is>
          <t>PŘÍKLAD 5: PRŮMĚRNÁ RYCHLOST - ZLOMKY ČASU</t>
        </is>
      </c>
    </row>
    <row r="2">
      <c r="G2" t="inlineStr">
        <is>
          <t>Rozdělení času</t>
        </is>
      </c>
      <c r="H2" t="inlineStr">
        <is>
          <t>Podíl</t>
        </is>
      </c>
      <c r="J2" t="inlineStr">
        <is>
          <t>Rychlost [km/h]</t>
        </is>
      </c>
      <c r="K2" t="inlineStr">
        <is>
          <t>Časový podíl</t>
        </is>
      </c>
      <c r="L2" t="inlineStr">
        <is>
          <t>Rychlost [km/h]</t>
        </is>
      </c>
      <c r="M2" t="inlineStr">
        <is>
          <t>Časový podíl</t>
        </is>
      </c>
    </row>
    <row r="3" ht="16" customHeight="1" s="16">
      <c r="A3" s="7" t="inlineStr">
        <is>
          <t>ZADÁNÍ:</t>
        </is>
      </c>
      <c r="G3" t="inlineStr">
        <is>
          <t>1. úsek (54 km/h)</t>
        </is>
      </c>
      <c r="H3" t="n">
        <v>0.75</v>
      </c>
      <c r="J3" t="n">
        <v>54</v>
      </c>
      <c r="K3" t="n">
        <v>0.75</v>
      </c>
      <c r="L3" t="n">
        <v>54</v>
      </c>
      <c r="M3" t="n">
        <v>0.75</v>
      </c>
    </row>
    <row r="4">
      <c r="A4" t="inlineStr">
        <is>
          <t>Automobil jel ¾ celkové doby jízdy rychlostí 54 km·h⁻¹</t>
        </is>
      </c>
      <c r="J4" t="n">
        <v>72</v>
      </c>
      <c r="K4" t="n">
        <v>0.25</v>
      </c>
      <c r="L4" t="n">
        <v>72</v>
      </c>
      <c r="M4" t="n">
        <v>0.25</v>
      </c>
    </row>
    <row r="5">
      <c r="A5" t="inlineStr">
        <is>
          <t>a zbývající dobu rychlostí 72 km·h⁻¹. Vypočítejte průměrnou rychlost.</t>
        </is>
      </c>
    </row>
    <row r="8" ht="16" customHeight="1" s="16">
      <c r="A8" s="8" t="inlineStr">
        <is>
          <t>VSTUPNÍ HODNOTY:</t>
        </is>
      </c>
    </row>
    <row r="10">
      <c r="A10" s="9" t="inlineStr">
        <is>
          <t>1. úsek (¾ času):</t>
        </is>
      </c>
    </row>
    <row r="11">
      <c r="A11" t="inlineStr">
        <is>
          <t>Rychlost v₁</t>
        </is>
      </c>
      <c r="B11" s="10" t="n">
        <v>54</v>
      </c>
      <c r="C11" t="inlineStr">
        <is>
          <t>km/h</t>
        </is>
      </c>
    </row>
    <row r="12">
      <c r="A12" t="inlineStr">
        <is>
          <t>Podíl času</t>
        </is>
      </c>
      <c r="B12" s="10" t="n">
        <v>0.75</v>
      </c>
      <c r="C12" t="inlineStr">
        <is>
          <t>(3/4)</t>
        </is>
      </c>
    </row>
    <row r="14">
      <c r="A14" s="9" t="inlineStr">
        <is>
          <t>2. úsek (¼ času):</t>
        </is>
      </c>
    </row>
    <row r="15">
      <c r="A15" t="inlineStr">
        <is>
          <t>Rychlost v₂</t>
        </is>
      </c>
      <c r="B15" s="10" t="n">
        <v>72</v>
      </c>
      <c r="C15" t="inlineStr">
        <is>
          <t>km/h</t>
        </is>
      </c>
    </row>
    <row r="16">
      <c r="A16" t="inlineStr">
        <is>
          <t>Podíl času</t>
        </is>
      </c>
      <c r="B16" s="10" t="n">
        <v>0.25</v>
      </c>
      <c r="C16" t="inlineStr">
        <is>
          <t>(1/4)</t>
        </is>
      </c>
    </row>
    <row r="19" ht="16" customHeight="1" s="16">
      <c r="A19" s="8" t="inlineStr">
        <is>
          <t>VÝPOČET (označme celkový čas jako T):</t>
        </is>
      </c>
    </row>
    <row r="21">
      <c r="A21" t="inlineStr">
        <is>
          <t>1.</t>
        </is>
      </c>
      <c r="B21" t="inlineStr">
        <is>
          <t>Dráha 1. úseku</t>
        </is>
      </c>
      <c r="C21" t="inlineStr">
        <is>
          <t>s₁ = v₁ × t₁ = v₁ × ¾T</t>
        </is>
      </c>
      <c r="D21" s="11">
        <f>B11*B12</f>
        <v/>
      </c>
      <c r="E21" t="inlineStr">
        <is>
          <t>×T km</t>
        </is>
      </c>
    </row>
    <row r="22">
      <c r="A22" t="inlineStr">
        <is>
          <t>2.</t>
        </is>
      </c>
      <c r="B22" t="inlineStr">
        <is>
          <t>Dráha 2. úseku</t>
        </is>
      </c>
      <c r="C22" t="inlineStr">
        <is>
          <t>s₂ = v₂ × t₂ = v₂ × ¼T</t>
        </is>
      </c>
      <c r="D22" s="11">
        <f>B15*B16</f>
        <v/>
      </c>
      <c r="E22" t="inlineStr">
        <is>
          <t>×T km</t>
        </is>
      </c>
    </row>
    <row r="24">
      <c r="A24" t="inlineStr">
        <is>
          <t>3.</t>
        </is>
      </c>
      <c r="B24" t="inlineStr">
        <is>
          <t>Celková dráha</t>
        </is>
      </c>
      <c r="C24" t="inlineStr">
        <is>
          <t>s_celk = s₁ + s₂</t>
        </is>
      </c>
      <c r="D24" s="11">
        <f>D21+D22</f>
        <v/>
      </c>
      <c r="E24" t="inlineStr">
        <is>
          <t>×T km</t>
        </is>
      </c>
    </row>
    <row r="26">
      <c r="A26" t="inlineStr">
        <is>
          <t>4.</t>
        </is>
      </c>
      <c r="B26" t="inlineStr">
        <is>
          <t>Průměrná rychlost</t>
        </is>
      </c>
      <c r="C26" t="inlineStr">
        <is>
          <t>v_p = s_celk/T_celk</t>
        </is>
      </c>
      <c r="D26" s="11">
        <f>D24/1</f>
        <v/>
      </c>
      <c r="E26" t="inlineStr">
        <is>
          <t>km/h</t>
        </is>
      </c>
    </row>
    <row r="29" ht="21" customHeight="1" s="16">
      <c r="A29" s="12" t="inlineStr">
        <is>
          <t>VÝSLEDEK:</t>
        </is>
      </c>
      <c r="B29" s="13">
        <f>D26</f>
        <v/>
      </c>
      <c r="C29" t="inlineStr">
        <is>
          <t>km/h</t>
        </is>
      </c>
    </row>
    <row r="31">
      <c r="A31" s="18" t="inlineStr">
        <is>
          <t>POZNÁMKA: Neznámá T se vykrátila - výsledek nezávisí na délce času!</t>
        </is>
      </c>
    </row>
  </sheetData>
  <mergeCells count="4">
    <mergeCell ref="A4:H4"/>
    <mergeCell ref="A31:E31"/>
    <mergeCell ref="A5:H5"/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32"/>
  <sheetViews>
    <sheetView workbookViewId="0">
      <selection activeCell="J33" sqref="J33"/>
    </sheetView>
  </sheetViews>
  <sheetFormatPr baseColWidth="10" defaultColWidth="8.83203125" defaultRowHeight="15"/>
  <sheetData>
    <row r="1" ht="21" customHeight="1" s="16">
      <c r="A1" s="17" t="inlineStr">
        <is>
          <t>PŘÍKLAD 6: PRŮMĚRNÁ RYCHLOST - ZLOMKY DRÁHY</t>
        </is>
      </c>
    </row>
    <row r="2">
      <c r="L2" t="inlineStr">
        <is>
          <t>Rychlost [km/h]</t>
        </is>
      </c>
      <c r="M2" t="inlineStr">
        <is>
          <t>Podíl dráhy</t>
        </is>
      </c>
    </row>
    <row r="3" ht="16" customHeight="1" s="16">
      <c r="A3" s="7" t="inlineStr">
        <is>
          <t>ZADÁNÍ:</t>
        </is>
      </c>
      <c r="L3" t="n">
        <v>54</v>
      </c>
      <c r="M3" t="n">
        <v>0.75</v>
      </c>
    </row>
    <row r="4">
      <c r="A4" t="inlineStr">
        <is>
          <t>Automobil projel ¾ celkové dráhy rychlostí 54 km·h⁻¹</t>
        </is>
      </c>
      <c r="L4" t="n">
        <v>72</v>
      </c>
      <c r="M4" t="n">
        <v>0.25</v>
      </c>
    </row>
    <row r="5">
      <c r="A5" t="inlineStr">
        <is>
          <t>a zbývající část rychlostí 72 km·h⁻¹. Vypočítejte průměrnou rychlost.</t>
        </is>
      </c>
    </row>
    <row r="8" ht="16" customHeight="1" s="16">
      <c r="A8" s="8" t="inlineStr">
        <is>
          <t>VSTUPNÍ HODNOTY:</t>
        </is>
      </c>
    </row>
    <row r="10">
      <c r="A10" s="9" t="inlineStr">
        <is>
          <t>1. úsek (¾ dráhy):</t>
        </is>
      </c>
    </row>
    <row r="11">
      <c r="A11" t="inlineStr">
        <is>
          <t>Rychlost v₁</t>
        </is>
      </c>
      <c r="B11" s="10" t="n">
        <v>54</v>
      </c>
      <c r="C11" t="inlineStr">
        <is>
          <t>km/h</t>
        </is>
      </c>
    </row>
    <row r="12">
      <c r="A12" t="inlineStr">
        <is>
          <t>Podíl dráhy</t>
        </is>
      </c>
      <c r="B12" s="10" t="n">
        <v>0.75</v>
      </c>
      <c r="C12" t="inlineStr">
        <is>
          <t>(3/4)</t>
        </is>
      </c>
    </row>
    <row r="14">
      <c r="A14" s="9" t="inlineStr">
        <is>
          <t>2. úsek (¼ dráhy):</t>
        </is>
      </c>
    </row>
    <row r="15">
      <c r="A15" t="inlineStr">
        <is>
          <t>Rychlost v₂</t>
        </is>
      </c>
      <c r="B15" s="10" t="n">
        <v>72</v>
      </c>
      <c r="C15" t="inlineStr">
        <is>
          <t>km/h</t>
        </is>
      </c>
    </row>
    <row r="16">
      <c r="A16" t="inlineStr">
        <is>
          <t>Podíl dráhy</t>
        </is>
      </c>
      <c r="B16" s="10" t="n">
        <v>0.25</v>
      </c>
      <c r="C16" t="inlineStr">
        <is>
          <t>(1/4)</t>
        </is>
      </c>
    </row>
    <row r="19" ht="16" customHeight="1" s="16">
      <c r="A19" s="8" t="inlineStr">
        <is>
          <t>VÝPOČET (označme celkovou dráhu jako S):</t>
        </is>
      </c>
    </row>
    <row r="21">
      <c r="A21" t="inlineStr">
        <is>
          <t>1.</t>
        </is>
      </c>
      <c r="B21" t="inlineStr">
        <is>
          <t>Čas 1. úseku</t>
        </is>
      </c>
      <c r="C21" t="inlineStr">
        <is>
          <t>t₁ = s₁/v₁ = (¾S)/54</t>
        </is>
      </c>
      <c r="D21" s="11">
        <f>B12/B11</f>
        <v/>
      </c>
      <c r="E21" t="inlineStr">
        <is>
          <t>×S/54 h</t>
        </is>
      </c>
    </row>
    <row r="22">
      <c r="A22" t="inlineStr">
        <is>
          <t>2.</t>
        </is>
      </c>
      <c r="B22" t="inlineStr">
        <is>
          <t>Čas 2. úseku</t>
        </is>
      </c>
      <c r="C22" t="inlineStr">
        <is>
          <t>t₂ = s₂/v₂ = (¼S)/72</t>
        </is>
      </c>
      <c r="D22" s="11">
        <f>B16/B15</f>
        <v/>
      </c>
      <c r="E22" t="inlineStr">
        <is>
          <t>×S/72 h</t>
        </is>
      </c>
    </row>
    <row r="24">
      <c r="A24" t="inlineStr">
        <is>
          <t>3.</t>
        </is>
      </c>
      <c r="B24" t="inlineStr">
        <is>
          <t>t₁ převedeno</t>
        </is>
      </c>
      <c r="C24" t="inlineStr">
        <is>
          <t>t₁ = S/72 = 4S/288</t>
        </is>
      </c>
      <c r="D24" s="11">
        <f>D21*4</f>
        <v/>
      </c>
      <c r="E24" t="inlineStr">
        <is>
          <t>×S/288 h</t>
        </is>
      </c>
    </row>
    <row r="25">
      <c r="A25" t="inlineStr">
        <is>
          <t>4.</t>
        </is>
      </c>
      <c r="B25" t="inlineStr">
        <is>
          <t>Celkový čas</t>
        </is>
      </c>
      <c r="C25" t="inlineStr">
        <is>
          <t>t_celk = t₁ + t₂</t>
        </is>
      </c>
      <c r="D25" s="11">
        <f>D24+D22</f>
        <v/>
      </c>
      <c r="E25" t="inlineStr">
        <is>
          <t>×S/288 h</t>
        </is>
      </c>
    </row>
    <row r="27">
      <c r="A27" t="inlineStr">
        <is>
          <t>5.</t>
        </is>
      </c>
      <c r="B27" t="inlineStr">
        <is>
          <t>Průměrná rychlost</t>
        </is>
      </c>
      <c r="C27" t="inlineStr">
        <is>
          <t>v_p = S/(5S/288) = 288/5</t>
        </is>
      </c>
      <c r="D27" s="11">
        <f>288/5</f>
        <v/>
      </c>
      <c r="E27" t="inlineStr">
        <is>
          <t>km/h</t>
        </is>
      </c>
    </row>
    <row r="30" ht="21" customHeight="1" s="16">
      <c r="A30" s="12" t="inlineStr">
        <is>
          <t>VÝSLEDEK:</t>
        </is>
      </c>
      <c r="B30" s="13">
        <f>D27</f>
        <v/>
      </c>
      <c r="C30" t="inlineStr">
        <is>
          <t>km/h</t>
        </is>
      </c>
    </row>
    <row r="32">
      <c r="A32" s="18" t="inlineStr">
        <is>
          <t>POZNÁMKA: Neznámá S se vykrátila - výsledek nezávisí na délce dráhy!</t>
        </is>
      </c>
    </row>
  </sheetData>
  <mergeCells count="4">
    <mergeCell ref="A4:H4"/>
    <mergeCell ref="A32:E32"/>
    <mergeCell ref="A5:H5"/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7: CYKLISTA S VĚTREM</t>
        </is>
      </c>
    </row>
    <row r="2">
      <c r="J2" t="inlineStr">
        <is>
          <t>Rychlost [m/s]</t>
        </is>
      </c>
      <c r="K2" t="inlineStr">
        <is>
          <t>Čas [s]</t>
        </is>
      </c>
    </row>
    <row r="3">
      <c r="A3" s="20" t="inlineStr">
        <is>
          <t>ZADÁNÍ:</t>
        </is>
      </c>
      <c r="J3" t="n">
        <v>8</v>
      </c>
      <c r="K3" t="n">
        <v>1</v>
      </c>
    </row>
    <row r="4">
      <c r="A4" t="inlineStr">
        <is>
          <t>Cyklista jede do určitého místa s větrem v zádech rychlostí 8 m·s⁻¹</t>
        </is>
      </c>
      <c r="J4" t="n">
        <v>4</v>
      </c>
      <c r="K4" t="n">
        <v>2</v>
      </c>
    </row>
    <row r="5">
      <c r="A5" t="inlineStr">
        <is>
          <t>a nazpět proti větru rychlostí 4 m·s⁻¹. Jaká je jeho průměrná rychlost?</t>
        </is>
      </c>
    </row>
    <row r="8">
      <c r="A8" s="21" t="inlineStr">
        <is>
          <t>VSTUPNÍ HODNOTY:</t>
        </is>
      </c>
    </row>
    <row r="10">
      <c r="A10" s="22" t="inlineStr">
        <is>
          <t>Cesta tam (s větrem):</t>
        </is>
      </c>
    </row>
    <row r="11">
      <c r="A11" t="inlineStr">
        <is>
          <t>Rychlost v₁</t>
        </is>
      </c>
      <c r="B11" s="23" t="n">
        <v>8</v>
      </c>
      <c r="C11" t="inlineStr">
        <is>
          <t>m/s</t>
        </is>
      </c>
    </row>
    <row r="13">
      <c r="A13" s="24" t="inlineStr">
        <is>
          <t>Cesta zpět (proti větru):</t>
        </is>
      </c>
    </row>
    <row r="14">
      <c r="A14" t="inlineStr">
        <is>
          <t>Rychlost v₂</t>
        </is>
      </c>
      <c r="B14" s="23" t="n">
        <v>4</v>
      </c>
      <c r="C14" t="inlineStr">
        <is>
          <t>m/s</t>
        </is>
      </c>
    </row>
    <row r="17">
      <c r="A17" s="21" t="inlineStr">
        <is>
          <t>VÝPOČET (označme jednosměrnou dráhu jako S):</t>
        </is>
      </c>
    </row>
    <row r="19">
      <c r="A19" t="inlineStr">
        <is>
          <t>1.</t>
        </is>
      </c>
      <c r="B19" t="inlineStr">
        <is>
          <t>Čas cesty tam</t>
        </is>
      </c>
      <c r="C19" t="inlineStr">
        <is>
          <t>t₁ = S/v₁ = S/8</t>
        </is>
      </c>
      <c r="D19" s="25">
        <f>1/B11</f>
        <v/>
      </c>
      <c r="E19" t="inlineStr">
        <is>
          <t>×S s</t>
        </is>
      </c>
    </row>
    <row r="20">
      <c r="A20" t="inlineStr">
        <is>
          <t>2.</t>
        </is>
      </c>
      <c r="B20" t="inlineStr">
        <is>
          <t>Čas cesty zpět</t>
        </is>
      </c>
      <c r="C20" t="inlineStr">
        <is>
          <t>t₂ = S/v₂ = S/4</t>
        </is>
      </c>
      <c r="D20" s="25">
        <f>1/B14</f>
        <v/>
      </c>
      <c r="E20" t="inlineStr">
        <is>
          <t>×S s</t>
        </is>
      </c>
    </row>
    <row r="22">
      <c r="A22" t="inlineStr">
        <is>
          <t>3.</t>
        </is>
      </c>
      <c r="B22" t="inlineStr">
        <is>
          <t>Celkový čas</t>
        </is>
      </c>
      <c r="C22" t="inlineStr">
        <is>
          <t>t_celk = t₁ + t₂</t>
        </is>
      </c>
      <c r="D22" s="25">
        <f>D19+D20</f>
        <v/>
      </c>
      <c r="E22" t="inlineStr">
        <is>
          <t>×S s</t>
        </is>
      </c>
    </row>
    <row r="24">
      <c r="A24" t="inlineStr">
        <is>
          <t>4.</t>
        </is>
      </c>
      <c r="B24" t="inlineStr">
        <is>
          <t>Průměrná rychlost</t>
        </is>
      </c>
      <c r="C24" t="inlineStr">
        <is>
          <t>v_p = 2S/t_celk</t>
        </is>
      </c>
      <c r="D24" s="25">
        <f>2/D22</f>
        <v/>
      </c>
      <c r="E24" t="inlineStr">
        <is>
          <t>m/s</t>
        </is>
      </c>
    </row>
    <row r="27">
      <c r="A27" s="26" t="inlineStr">
        <is>
          <t>VÝSLEDEK:</t>
        </is>
      </c>
      <c r="B27" s="27">
        <f>D24</f>
        <v/>
      </c>
      <c r="C27" t="inlineStr">
        <is>
          <t>m/s</t>
        </is>
      </c>
    </row>
    <row r="29">
      <c r="A29" t="inlineStr">
        <is>
          <t>Převod na km/h:</t>
        </is>
      </c>
      <c r="B29" s="28">
        <f>D24*3.6</f>
        <v/>
      </c>
      <c r="C29" t="inlineStr">
        <is>
          <t>km/h</t>
        </is>
      </c>
    </row>
  </sheetData>
  <mergeCells count="3">
    <mergeCell ref="A4:H4"/>
    <mergeCell ref="A5:H5"/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8: POHYB TAM A ZPĚT</t>
        </is>
      </c>
    </row>
    <row r="2">
      <c r="J2" t="inlineStr">
        <is>
          <t>Čas [h]</t>
        </is>
      </c>
      <c r="K2" t="inlineStr">
        <is>
          <t>Rychlost [km/h]</t>
        </is>
      </c>
    </row>
    <row r="3">
      <c r="A3" s="20" t="inlineStr">
        <is>
          <t>ZADÁNÍ:</t>
        </is>
      </c>
      <c r="J3" t="n">
        <v>0</v>
      </c>
      <c r="K3" t="n">
        <v>50</v>
      </c>
    </row>
    <row r="4">
      <c r="A4" t="inlineStr">
        <is>
          <t>Těleso se pohybuje z A do B 10 minut rychlostí 50 km·h⁻¹</t>
        </is>
      </c>
      <c r="J4" t="n">
        <v>0.167</v>
      </c>
      <c r="K4" t="n">
        <v>50</v>
      </c>
    </row>
    <row r="5">
      <c r="A5" t="inlineStr">
        <is>
          <t>a zpět se vrací rychlostí 110 km·h⁻¹. Určete průměrnou rychlost.</t>
        </is>
      </c>
      <c r="J5" t="n">
        <v>0.167</v>
      </c>
      <c r="K5" t="n">
        <v>110</v>
      </c>
    </row>
    <row r="6">
      <c r="J6" t="n">
        <v>0.242</v>
      </c>
      <c r="K6" t="n">
        <v>110</v>
      </c>
    </row>
    <row r="8">
      <c r="A8" s="20" t="inlineStr">
        <is>
          <t>VSTUPNÍ HODNOTY:</t>
        </is>
      </c>
    </row>
    <row r="10">
      <c r="A10" s="29" t="inlineStr">
        <is>
          <t>Cesta A → B:</t>
        </is>
      </c>
    </row>
    <row r="11">
      <c r="A11" t="inlineStr">
        <is>
          <t>Rychlost v₁</t>
        </is>
      </c>
      <c r="B11" s="30" t="n">
        <v>50</v>
      </c>
      <c r="C11" t="inlineStr">
        <is>
          <t>km/h</t>
        </is>
      </c>
    </row>
    <row r="12">
      <c r="A12" t="inlineStr">
        <is>
          <t>Čas t₁</t>
        </is>
      </c>
      <c r="B12" s="30" t="n">
        <v>10</v>
      </c>
      <c r="C12" t="inlineStr">
        <is>
          <t>min</t>
        </is>
      </c>
    </row>
    <row r="14">
      <c r="A14" s="29" t="inlineStr">
        <is>
          <t>Cesta B → A:</t>
        </is>
      </c>
    </row>
    <row r="15">
      <c r="A15" t="inlineStr">
        <is>
          <t>Rychlost v₂</t>
        </is>
      </c>
      <c r="B15" s="30" t="n">
        <v>110</v>
      </c>
      <c r="C15" t="inlineStr">
        <is>
          <t>km/h</t>
        </is>
      </c>
    </row>
    <row r="18">
      <c r="A18" s="20" t="inlineStr">
        <is>
          <t>VÝPOČET:</t>
        </is>
      </c>
    </row>
    <row r="20">
      <c r="A20" t="inlineStr">
        <is>
          <t>1.</t>
        </is>
      </c>
      <c r="B20" t="inlineStr">
        <is>
          <t>Převod t₁ na hodiny</t>
        </is>
      </c>
      <c r="C20" t="inlineStr">
        <is>
          <t>t₁_h = t₁_min/60</t>
        </is>
      </c>
      <c r="D20" s="31">
        <f>B12/60</f>
        <v/>
      </c>
      <c r="E20" t="inlineStr">
        <is>
          <t>h</t>
        </is>
      </c>
    </row>
    <row r="21">
      <c r="A21" t="inlineStr">
        <is>
          <t>2.</t>
        </is>
      </c>
      <c r="B21" t="inlineStr">
        <is>
          <t>Dráha A→B</t>
        </is>
      </c>
      <c r="C21" t="inlineStr">
        <is>
          <t>s = v₁ × t₁</t>
        </is>
      </c>
      <c r="D21" s="31">
        <f>B11*D20</f>
        <v/>
      </c>
      <c r="E21" t="inlineStr">
        <is>
          <t>km</t>
        </is>
      </c>
    </row>
    <row r="22">
      <c r="A22" t="inlineStr">
        <is>
          <t>3.</t>
        </is>
      </c>
      <c r="B22" t="inlineStr">
        <is>
          <t>Čas B→A</t>
        </is>
      </c>
      <c r="C22" t="inlineStr">
        <is>
          <t>t₂ = s/v₂</t>
        </is>
      </c>
      <c r="D22" s="31">
        <f>D21/B15</f>
        <v/>
      </c>
      <c r="E22" t="inlineStr">
        <is>
          <t>h</t>
        </is>
      </c>
    </row>
    <row r="24">
      <c r="A24" t="inlineStr">
        <is>
          <t>4.</t>
        </is>
      </c>
      <c r="B24" t="inlineStr">
        <is>
          <t>Celkový čas</t>
        </is>
      </c>
      <c r="C24" t="inlineStr">
        <is>
          <t>t_celk = t₁ + t₂</t>
        </is>
      </c>
      <c r="D24" s="31">
        <f>D20+D22</f>
        <v/>
      </c>
      <c r="E24" t="inlineStr">
        <is>
          <t>h</t>
        </is>
      </c>
    </row>
    <row r="25">
      <c r="A25" t="inlineStr">
        <is>
          <t>5.</t>
        </is>
      </c>
      <c r="B25" t="inlineStr">
        <is>
          <t>Celková dráha</t>
        </is>
      </c>
      <c r="C25" t="inlineStr">
        <is>
          <t>s_celk = 2×s</t>
        </is>
      </c>
      <c r="D25" s="31">
        <f>2*D21</f>
        <v/>
      </c>
      <c r="E25" t="inlineStr">
        <is>
          <t>km</t>
        </is>
      </c>
    </row>
    <row r="27">
      <c r="A27" t="inlineStr">
        <is>
          <t>6.</t>
        </is>
      </c>
      <c r="B27" t="inlineStr">
        <is>
          <t>Průměrná rychlost</t>
        </is>
      </c>
      <c r="C27" t="inlineStr">
        <is>
          <t>v_p = s_celk/t_celk</t>
        </is>
      </c>
      <c r="D27" s="31">
        <f>D25/D24</f>
        <v/>
      </c>
      <c r="E27" t="inlineStr">
        <is>
          <t>km/h</t>
        </is>
      </c>
    </row>
    <row r="30">
      <c r="A30" s="26" t="inlineStr">
        <is>
          <t>VÝSLEDEK:</t>
        </is>
      </c>
      <c r="B30" s="32">
        <f>D27</f>
        <v/>
      </c>
      <c r="C30" t="inlineStr">
        <is>
          <t>km/h</t>
        </is>
      </c>
    </row>
    <row r="32">
      <c r="A32" t="inlineStr">
        <is>
          <t>Převod na m/s:</t>
        </is>
      </c>
      <c r="B32" s="28">
        <f>D27/3.6</f>
        <v/>
      </c>
      <c r="C32" t="inlineStr">
        <is>
          <t>m/s</t>
        </is>
      </c>
    </row>
  </sheetData>
  <mergeCells count="3">
    <mergeCell ref="A4:H4"/>
    <mergeCell ref="A5:H5"/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3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PŘÍKLAD 9: PETR - CHŮZE A STOUPÁNÍ</t>
        </is>
      </c>
    </row>
    <row r="2">
      <c r="J2" t="inlineStr">
        <is>
          <t>Čas [h]</t>
        </is>
      </c>
      <c r="K2" t="inlineStr">
        <is>
          <t>Rychlost [km/h]</t>
        </is>
      </c>
    </row>
    <row r="3">
      <c r="A3" s="20" t="inlineStr">
        <is>
          <t>ZADÁNÍ:</t>
        </is>
      </c>
      <c r="J3" t="n">
        <v>0</v>
      </c>
      <c r="K3" t="n">
        <v>6</v>
      </c>
    </row>
    <row r="4">
      <c r="A4" t="inlineStr">
        <is>
          <t>Petr šel dvě hodiny rychlostí 6 km·h⁻¹ a potom jednu hodinu</t>
        </is>
      </c>
      <c r="J4" t="n">
        <v>2</v>
      </c>
      <c r="K4" t="n">
        <v>6</v>
      </c>
    </row>
    <row r="5">
      <c r="A5" t="inlineStr">
        <is>
          <t>stoupal do kopce rychlostí 3 km·h⁻¹. Jaká byla jeho průměrná rychlost?</t>
        </is>
      </c>
      <c r="J5" t="n">
        <v>2</v>
      </c>
      <c r="K5" t="n">
        <v>3</v>
      </c>
    </row>
    <row r="6">
      <c r="J6" t="n">
        <v>3</v>
      </c>
      <c r="K6" t="n">
        <v>3</v>
      </c>
    </row>
    <row r="8">
      <c r="A8" s="20" t="inlineStr">
        <is>
          <t>VSTUPNÍ HODNOTY:</t>
        </is>
      </c>
    </row>
    <row r="10">
      <c r="A10" s="22" t="inlineStr">
        <is>
          <t>1. úsek (rovina):</t>
        </is>
      </c>
    </row>
    <row r="11">
      <c r="A11" t="inlineStr">
        <is>
          <t>Rychlost v₁</t>
        </is>
      </c>
      <c r="B11" s="30" t="n">
        <v>6</v>
      </c>
      <c r="C11" t="inlineStr">
        <is>
          <t>km/h</t>
        </is>
      </c>
    </row>
    <row r="12">
      <c r="A12" t="inlineStr">
        <is>
          <t>Čas t₁</t>
        </is>
      </c>
      <c r="B12" s="30" t="n">
        <v>2</v>
      </c>
      <c r="C12" t="inlineStr">
        <is>
          <t>h</t>
        </is>
      </c>
    </row>
    <row r="14">
      <c r="A14" s="24" t="inlineStr">
        <is>
          <t>2. úsek (kopec):</t>
        </is>
      </c>
    </row>
    <row r="15">
      <c r="A15" t="inlineStr">
        <is>
          <t>Rychlost v₂</t>
        </is>
      </c>
      <c r="B15" s="30" t="n">
        <v>3</v>
      </c>
      <c r="C15" t="inlineStr">
        <is>
          <t>km/h</t>
        </is>
      </c>
    </row>
    <row r="16">
      <c r="A16" t="inlineStr">
        <is>
          <t>Čas t₂</t>
        </is>
      </c>
      <c r="B16" s="30" t="n">
        <v>1</v>
      </c>
      <c r="C16" t="inlineStr">
        <is>
          <t>h</t>
        </is>
      </c>
    </row>
    <row r="19">
      <c r="A19" s="20" t="inlineStr">
        <is>
          <t>VÝPOČET:</t>
        </is>
      </c>
    </row>
    <row r="21">
      <c r="A21" t="inlineStr">
        <is>
          <t>1.</t>
        </is>
      </c>
      <c r="B21" t="inlineStr">
        <is>
          <t>Dráha v rovině</t>
        </is>
      </c>
      <c r="C21" t="inlineStr">
        <is>
          <t>s₁ = v₁ × t₁</t>
        </is>
      </c>
      <c r="D21" s="31">
        <f>B11*B12</f>
        <v/>
      </c>
      <c r="E21" t="inlineStr">
        <is>
          <t>km</t>
        </is>
      </c>
    </row>
    <row r="22">
      <c r="A22" t="inlineStr">
        <is>
          <t>2.</t>
        </is>
      </c>
      <c r="B22" t="inlineStr">
        <is>
          <t>Dráha do kopce</t>
        </is>
      </c>
      <c r="C22" t="inlineStr">
        <is>
          <t>s₂ = v₂ × t₂</t>
        </is>
      </c>
      <c r="D22" s="31">
        <f>B15*B16</f>
        <v/>
      </c>
      <c r="E22" t="inlineStr">
        <is>
          <t>km</t>
        </is>
      </c>
    </row>
    <row r="24">
      <c r="A24" t="inlineStr">
        <is>
          <t>3.</t>
        </is>
      </c>
      <c r="B24" t="inlineStr">
        <is>
          <t>Celková dráha</t>
        </is>
      </c>
      <c r="C24" t="inlineStr">
        <is>
          <t>s_celk = s₁ + s₂</t>
        </is>
      </c>
      <c r="D24" s="31">
        <f>D21+D22</f>
        <v/>
      </c>
      <c r="E24" t="inlineStr">
        <is>
          <t>km</t>
        </is>
      </c>
    </row>
    <row r="25">
      <c r="A25" t="inlineStr">
        <is>
          <t>4.</t>
        </is>
      </c>
      <c r="B25" t="inlineStr">
        <is>
          <t>Celkový čas</t>
        </is>
      </c>
      <c r="C25" t="inlineStr">
        <is>
          <t>t_celk = t₁ + t₂</t>
        </is>
      </c>
      <c r="D25" s="31">
        <f>B12+B16</f>
        <v/>
      </c>
      <c r="E25" t="inlineStr">
        <is>
          <t>h</t>
        </is>
      </c>
    </row>
    <row r="27">
      <c r="A27" t="inlineStr">
        <is>
          <t>5.</t>
        </is>
      </c>
      <c r="B27" t="inlineStr">
        <is>
          <t>Průměrná rychlost</t>
        </is>
      </c>
      <c r="C27" t="inlineStr">
        <is>
          <t>v_p = s_celk/t_celk</t>
        </is>
      </c>
      <c r="D27" s="31">
        <f>D24/D25</f>
        <v/>
      </c>
      <c r="E27" t="inlineStr">
        <is>
          <t>km/h</t>
        </is>
      </c>
    </row>
    <row r="30">
      <c r="A30" s="26" t="inlineStr">
        <is>
          <t>VÝSLEDEK:</t>
        </is>
      </c>
      <c r="B30" s="32">
        <f>D27</f>
        <v/>
      </c>
      <c r="C30" t="inlineStr">
        <is>
          <t>km/h</t>
        </is>
      </c>
    </row>
  </sheetData>
  <mergeCells count="3">
    <mergeCell ref="A4:H4"/>
    <mergeCell ref="A5:H5"/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2025-09-27T21:02:32Z</dcterms:created>
  <dcterms:modified xmlns:dcterms="http://purl.org/dc/terms/" xmlns:xsi="http://www.w3.org/2001/XMLSchema-instance" xsi:type="dcterms:W3CDTF">2025-09-28T06:21:58Z</dcterms:modified>
  <cp:lastModifiedBy>Kilkovský Bohuslav (13028)</cp:lastModifiedBy>
</cp:coreProperties>
</file>