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bsim\Dropbox\bball\DK Salary Optimization Sheets\"/>
    </mc:Choice>
  </mc:AlternateContent>
  <bookViews>
    <workbookView xWindow="0" yWindow="-23" windowWidth="33600" windowHeight="20603"/>
  </bookViews>
  <sheets>
    <sheet name="DKSalaries" sheetId="1" r:id="rId1"/>
    <sheet name="Model" sheetId="3" r:id="rId2"/>
    <sheet name="OverUnder" sheetId="2" r:id="rId3"/>
  </sheets>
  <definedNames>
    <definedName name="solver_adj" localSheetId="0" hidden="1">DKSalaries!$J$2:$J$201</definedName>
    <definedName name="solver_cvg" localSheetId="0" hidden="1">0.0001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DKSalaries!$J$2:$J$201</definedName>
    <definedName name="solver_lhs10" localSheetId="0" hidden="1">DKSalaries!$W$4</definedName>
    <definedName name="solver_lhs11" localSheetId="0" hidden="1">DKSalaries!$W$5</definedName>
    <definedName name="solver_lhs12" localSheetId="0" hidden="1">DKSalaries!$W$5</definedName>
    <definedName name="solver_lhs13" localSheetId="0" hidden="1">DKSalaries!$W$7</definedName>
    <definedName name="solver_lhs14" localSheetId="0" hidden="1">DKSalaries!$W$7</definedName>
    <definedName name="solver_lhs15" localSheetId="0" hidden="1">DKSalaries!$W$8</definedName>
    <definedName name="solver_lhs16" localSheetId="0" hidden="1">DKSalaries!$W$8</definedName>
    <definedName name="solver_lhs17" localSheetId="0" hidden="1">DKSalaries!$W$9</definedName>
    <definedName name="solver_lhs2" localSheetId="0" hidden="1">DKSalaries!$U$2</definedName>
    <definedName name="solver_lhs3" localSheetId="0" hidden="1">DKSalaries!$W$1</definedName>
    <definedName name="solver_lhs4" localSheetId="0" hidden="1">DKSalaries!$W$1</definedName>
    <definedName name="solver_lhs5" localSheetId="0" hidden="1">DKSalaries!$W$2</definedName>
    <definedName name="solver_lhs6" localSheetId="0" hidden="1">DKSalaries!$W$2</definedName>
    <definedName name="solver_lhs7" localSheetId="0" hidden="1">DKSalaries!$W$3</definedName>
    <definedName name="solver_lhs8" localSheetId="0" hidden="1">DKSalaries!$W$3</definedName>
    <definedName name="solver_lhs9" localSheetId="0" hidden="1">DKSalaries!$W$4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17</definedName>
    <definedName name="solver_nwt" localSheetId="0" hidden="1">1</definedName>
    <definedName name="solver_opt" localSheetId="0" hidden="1">DKSalaries!$U$1</definedName>
    <definedName name="solver_pre" localSheetId="0" hidden="1">0.000001</definedName>
    <definedName name="solver_rbv" localSheetId="0" hidden="1">2</definedName>
    <definedName name="solver_rel1" localSheetId="0" hidden="1">5</definedName>
    <definedName name="solver_rel10" localSheetId="0" hidden="1">3</definedName>
    <definedName name="solver_rel11" localSheetId="0" hidden="1">1</definedName>
    <definedName name="solver_rel12" localSheetId="0" hidden="1">3</definedName>
    <definedName name="solver_rel13" localSheetId="0" hidden="1">1</definedName>
    <definedName name="solver_rel14" localSheetId="0" hidden="1">3</definedName>
    <definedName name="solver_rel15" localSheetId="0" hidden="1">1</definedName>
    <definedName name="solver_rel16" localSheetId="0" hidden="1">3</definedName>
    <definedName name="solver_rel17" localSheetId="0" hidden="1">2</definedName>
    <definedName name="solver_rel2" localSheetId="0" hidden="1">1</definedName>
    <definedName name="solver_rel3" localSheetId="0" hidden="1">1</definedName>
    <definedName name="solver_rel4" localSheetId="0" hidden="1">3</definedName>
    <definedName name="solver_rel5" localSheetId="0" hidden="1">1</definedName>
    <definedName name="solver_rel6" localSheetId="0" hidden="1">3</definedName>
    <definedName name="solver_rel7" localSheetId="0" hidden="1">1</definedName>
    <definedName name="solver_rel8" localSheetId="0" hidden="1">3</definedName>
    <definedName name="solver_rel9" localSheetId="0" hidden="1">1</definedName>
    <definedName name="solver_rhs1" localSheetId="0" hidden="1">binary</definedName>
    <definedName name="solver_rhs10" localSheetId="0" hidden="1">1</definedName>
    <definedName name="solver_rhs11" localSheetId="0" hidden="1">2</definedName>
    <definedName name="solver_rhs12" localSheetId="0" hidden="1">1</definedName>
    <definedName name="solver_rhs13" localSheetId="0" hidden="1">5</definedName>
    <definedName name="solver_rhs14" localSheetId="0" hidden="1">4</definedName>
    <definedName name="solver_rhs15" localSheetId="0" hidden="1">5</definedName>
    <definedName name="solver_rhs16" localSheetId="0" hidden="1">4</definedName>
    <definedName name="solver_rhs17" localSheetId="0" hidden="1">8</definedName>
    <definedName name="solver_rhs2" localSheetId="0" hidden="1">DKSalaries!$U$3</definedName>
    <definedName name="solver_rhs3" localSheetId="0" hidden="1">2</definedName>
    <definedName name="solver_rhs4" localSheetId="0" hidden="1">1</definedName>
    <definedName name="solver_rhs5" localSheetId="0" hidden="1">2</definedName>
    <definedName name="solver_rhs6" localSheetId="0" hidden="1">1</definedName>
    <definedName name="solver_rhs7" localSheetId="0" hidden="1">2</definedName>
    <definedName name="solver_rhs8" localSheetId="0" hidden="1">1</definedName>
    <definedName name="solver_rhs9" localSheetId="0" hidden="1">2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300</definedName>
    <definedName name="solver_tol" localSheetId="0" hidden="1">0.0001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" i="1"/>
  <c r="H3" i="1" l="1"/>
  <c r="R3" i="1" s="1"/>
  <c r="H4" i="1"/>
  <c r="R4" i="1" s="1"/>
  <c r="H5" i="1"/>
  <c r="R5" i="1" s="1"/>
  <c r="H6" i="1"/>
  <c r="K6" i="1" s="1"/>
  <c r="H7" i="1"/>
  <c r="R7" i="1" s="1"/>
  <c r="H8" i="1"/>
  <c r="R8" i="1" s="1"/>
  <c r="H9" i="1"/>
  <c r="R9" i="1" s="1"/>
  <c r="H10" i="1"/>
  <c r="K10" i="1" s="1"/>
  <c r="H11" i="1"/>
  <c r="R11" i="1" s="1"/>
  <c r="H12" i="1"/>
  <c r="R12" i="1" s="1"/>
  <c r="H13" i="1"/>
  <c r="R13" i="1" s="1"/>
  <c r="H14" i="1"/>
  <c r="K14" i="1" s="1"/>
  <c r="H15" i="1"/>
  <c r="R15" i="1" s="1"/>
  <c r="H16" i="1"/>
  <c r="R16" i="1" s="1"/>
  <c r="H17" i="1"/>
  <c r="R17" i="1" s="1"/>
  <c r="H18" i="1"/>
  <c r="R18" i="1" s="1"/>
  <c r="H19" i="1"/>
  <c r="R19" i="1" s="1"/>
  <c r="H20" i="1"/>
  <c r="R20" i="1" s="1"/>
  <c r="H21" i="1"/>
  <c r="R21" i="1" s="1"/>
  <c r="H22" i="1"/>
  <c r="R22" i="1" s="1"/>
  <c r="H23" i="1"/>
  <c r="K23" i="1" s="1"/>
  <c r="H24" i="1"/>
  <c r="R24" i="1" s="1"/>
  <c r="H25" i="1"/>
  <c r="R25" i="1" s="1"/>
  <c r="H26" i="1"/>
  <c r="R26" i="1" s="1"/>
  <c r="H27" i="1"/>
  <c r="K27" i="1" s="1"/>
  <c r="H28" i="1"/>
  <c r="R28" i="1" s="1"/>
  <c r="H29" i="1"/>
  <c r="R29" i="1" s="1"/>
  <c r="H30" i="1"/>
  <c r="R30" i="1" s="1"/>
  <c r="H31" i="1"/>
  <c r="R31" i="1" s="1"/>
  <c r="H32" i="1"/>
  <c r="R32" i="1" s="1"/>
  <c r="H33" i="1"/>
  <c r="R33" i="1" s="1"/>
  <c r="H34" i="1"/>
  <c r="R34" i="1" s="1"/>
  <c r="H35" i="1"/>
  <c r="R35" i="1" s="1"/>
  <c r="H36" i="1"/>
  <c r="R36" i="1" s="1"/>
  <c r="H37" i="1"/>
  <c r="R37" i="1" s="1"/>
  <c r="H38" i="1"/>
  <c r="K38" i="1" s="1"/>
  <c r="H39" i="1"/>
  <c r="R39" i="1" s="1"/>
  <c r="H40" i="1"/>
  <c r="R40" i="1" s="1"/>
  <c r="H41" i="1"/>
  <c r="R41" i="1" s="1"/>
  <c r="H42" i="1"/>
  <c r="R42" i="1" s="1"/>
  <c r="H43" i="1"/>
  <c r="R43" i="1" s="1"/>
  <c r="H44" i="1"/>
  <c r="R44" i="1" s="1"/>
  <c r="H45" i="1"/>
  <c r="R45" i="1" s="1"/>
  <c r="H46" i="1"/>
  <c r="R46" i="1" s="1"/>
  <c r="H47" i="1"/>
  <c r="R47" i="1" s="1"/>
  <c r="H48" i="1"/>
  <c r="R48" i="1" s="1"/>
  <c r="H49" i="1"/>
  <c r="R49" i="1" s="1"/>
  <c r="H50" i="1"/>
  <c r="R50" i="1" s="1"/>
  <c r="H51" i="1"/>
  <c r="R51" i="1" s="1"/>
  <c r="H52" i="1"/>
  <c r="R52" i="1" s="1"/>
  <c r="H53" i="1"/>
  <c r="H54" i="1"/>
  <c r="R54" i="1" s="1"/>
  <c r="H55" i="1"/>
  <c r="R55" i="1" s="1"/>
  <c r="H56" i="1"/>
  <c r="R56" i="1" s="1"/>
  <c r="H57" i="1"/>
  <c r="H58" i="1"/>
  <c r="R58" i="1" s="1"/>
  <c r="H59" i="1"/>
  <c r="R59" i="1" s="1"/>
  <c r="H60" i="1"/>
  <c r="R60" i="1" s="1"/>
  <c r="H61" i="1"/>
  <c r="R61" i="1" s="1"/>
  <c r="H62" i="1"/>
  <c r="R62" i="1" s="1"/>
  <c r="H63" i="1"/>
  <c r="R63" i="1" s="1"/>
  <c r="H64" i="1"/>
  <c r="R64" i="1" s="1"/>
  <c r="H65" i="1"/>
  <c r="R65" i="1" s="1"/>
  <c r="H66" i="1"/>
  <c r="K66" i="1" s="1"/>
  <c r="H67" i="1"/>
  <c r="R67" i="1" s="1"/>
  <c r="H68" i="1"/>
  <c r="R68" i="1" s="1"/>
  <c r="H69" i="1"/>
  <c r="H70" i="1"/>
  <c r="R70" i="1" s="1"/>
  <c r="H71" i="1"/>
  <c r="R71" i="1" s="1"/>
  <c r="H72" i="1"/>
  <c r="R72" i="1" s="1"/>
  <c r="H73" i="1"/>
  <c r="H74" i="1"/>
  <c r="R74" i="1" s="1"/>
  <c r="H75" i="1"/>
  <c r="R75" i="1" s="1"/>
  <c r="H76" i="1"/>
  <c r="R76" i="1" s="1"/>
  <c r="H77" i="1"/>
  <c r="H78" i="1"/>
  <c r="K78" i="1" s="1"/>
  <c r="H79" i="1"/>
  <c r="R79" i="1" s="1"/>
  <c r="H80" i="1"/>
  <c r="R80" i="1" s="1"/>
  <c r="H81" i="1"/>
  <c r="R81" i="1" s="1"/>
  <c r="H82" i="1"/>
  <c r="R82" i="1" s="1"/>
  <c r="H83" i="1"/>
  <c r="R83" i="1" s="1"/>
  <c r="H84" i="1"/>
  <c r="R84" i="1" s="1"/>
  <c r="H85" i="1"/>
  <c r="R85" i="1" s="1"/>
  <c r="H86" i="1"/>
  <c r="R86" i="1" s="1"/>
  <c r="H87" i="1"/>
  <c r="R87" i="1" s="1"/>
  <c r="H88" i="1"/>
  <c r="R88" i="1" s="1"/>
  <c r="H89" i="1"/>
  <c r="R89" i="1" s="1"/>
  <c r="H90" i="1"/>
  <c r="K90" i="1" s="1"/>
  <c r="H91" i="1"/>
  <c r="K91" i="1" s="1"/>
  <c r="H92" i="1"/>
  <c r="R92" i="1" s="1"/>
  <c r="H93" i="1"/>
  <c r="R93" i="1" s="1"/>
  <c r="H94" i="1"/>
  <c r="R94" i="1" s="1"/>
  <c r="H95" i="1"/>
  <c r="K95" i="1" s="1"/>
  <c r="H96" i="1"/>
  <c r="R96" i="1" s="1"/>
  <c r="H97" i="1"/>
  <c r="R97" i="1" s="1"/>
  <c r="H98" i="1"/>
  <c r="R98" i="1" s="1"/>
  <c r="H99" i="1"/>
  <c r="R99" i="1" s="1"/>
  <c r="H100" i="1"/>
  <c r="R100" i="1" s="1"/>
  <c r="H101" i="1"/>
  <c r="R101" i="1" s="1"/>
  <c r="H102" i="1"/>
  <c r="R102" i="1" s="1"/>
  <c r="H103" i="1"/>
  <c r="R103" i="1" s="1"/>
  <c r="H104" i="1"/>
  <c r="R104" i="1" s="1"/>
  <c r="H105" i="1"/>
  <c r="R105" i="1" s="1"/>
  <c r="H106" i="1"/>
  <c r="K106" i="1" s="1"/>
  <c r="H107" i="1"/>
  <c r="K107" i="1" s="1"/>
  <c r="H108" i="1"/>
  <c r="R108" i="1" s="1"/>
  <c r="H109" i="1"/>
  <c r="R109" i="1" s="1"/>
  <c r="H110" i="1"/>
  <c r="R110" i="1" s="1"/>
  <c r="H111" i="1"/>
  <c r="R111" i="1" s="1"/>
  <c r="H112" i="1"/>
  <c r="R112" i="1" s="1"/>
  <c r="H113" i="1"/>
  <c r="R113" i="1" s="1"/>
  <c r="H114" i="1"/>
  <c r="K114" i="1" s="1"/>
  <c r="H115" i="1"/>
  <c r="R115" i="1" s="1"/>
  <c r="H116" i="1"/>
  <c r="R116" i="1" s="1"/>
  <c r="H117" i="1"/>
  <c r="R117" i="1" s="1"/>
  <c r="H118" i="1"/>
  <c r="K118" i="1" s="1"/>
  <c r="H119" i="1"/>
  <c r="R119" i="1" s="1"/>
  <c r="H120" i="1"/>
  <c r="R120" i="1" s="1"/>
  <c r="H121" i="1"/>
  <c r="R121" i="1" s="1"/>
  <c r="H122" i="1"/>
  <c r="R122" i="1" s="1"/>
  <c r="H123" i="1"/>
  <c r="K123" i="1" s="1"/>
  <c r="H124" i="1"/>
  <c r="R124" i="1" s="1"/>
  <c r="H125" i="1"/>
  <c r="R125" i="1" s="1"/>
  <c r="H126" i="1"/>
  <c r="R126" i="1" s="1"/>
  <c r="H127" i="1"/>
  <c r="R127" i="1" s="1"/>
  <c r="H128" i="1"/>
  <c r="R128" i="1" s="1"/>
  <c r="H129" i="1"/>
  <c r="R129" i="1" s="1"/>
  <c r="H130" i="1"/>
  <c r="K130" i="1" s="1"/>
  <c r="H131" i="1"/>
  <c r="R131" i="1" s="1"/>
  <c r="H132" i="1"/>
  <c r="R132" i="1" s="1"/>
  <c r="H133" i="1"/>
  <c r="R133" i="1" s="1"/>
  <c r="H134" i="1"/>
  <c r="R134" i="1" s="1"/>
  <c r="H135" i="1"/>
  <c r="R135" i="1" s="1"/>
  <c r="H136" i="1"/>
  <c r="R136" i="1" s="1"/>
  <c r="H137" i="1"/>
  <c r="R137" i="1" s="1"/>
  <c r="H138" i="1"/>
  <c r="K138" i="1" s="1"/>
  <c r="H139" i="1"/>
  <c r="K139" i="1" s="1"/>
  <c r="H140" i="1"/>
  <c r="R140" i="1" s="1"/>
  <c r="H141" i="1"/>
  <c r="R141" i="1" s="1"/>
  <c r="H142" i="1"/>
  <c r="R142" i="1" s="1"/>
  <c r="H143" i="1"/>
  <c r="K143" i="1" s="1"/>
  <c r="H144" i="1"/>
  <c r="R144" i="1" s="1"/>
  <c r="H145" i="1"/>
  <c r="R145" i="1" s="1"/>
  <c r="H146" i="1"/>
  <c r="K146" i="1" s="1"/>
  <c r="H147" i="1"/>
  <c r="K147" i="1" s="1"/>
  <c r="H148" i="1"/>
  <c r="R148" i="1" s="1"/>
  <c r="H149" i="1"/>
  <c r="R149" i="1" s="1"/>
  <c r="H150" i="1"/>
  <c r="R150" i="1" s="1"/>
  <c r="H151" i="1"/>
  <c r="K151" i="1" s="1"/>
  <c r="H152" i="1"/>
  <c r="R152" i="1" s="1"/>
  <c r="H153" i="1"/>
  <c r="K153" i="1" s="1"/>
  <c r="H154" i="1"/>
  <c r="R154" i="1" s="1"/>
  <c r="H155" i="1"/>
  <c r="K155" i="1" s="1"/>
  <c r="H156" i="1"/>
  <c r="R156" i="1" s="1"/>
  <c r="H157" i="1"/>
  <c r="R157" i="1" s="1"/>
  <c r="H158" i="1"/>
  <c r="R158" i="1" s="1"/>
  <c r="H159" i="1"/>
  <c r="K159" i="1" s="1"/>
  <c r="H160" i="1"/>
  <c r="R160" i="1" s="1"/>
  <c r="H161" i="1"/>
  <c r="K161" i="1" s="1"/>
  <c r="H162" i="1"/>
  <c r="R162" i="1" s="1"/>
  <c r="H163" i="1"/>
  <c r="R163" i="1" s="1"/>
  <c r="H164" i="1"/>
  <c r="K164" i="1" s="1"/>
  <c r="H165" i="1"/>
  <c r="K165" i="1" s="1"/>
  <c r="H166" i="1"/>
  <c r="R166" i="1" s="1"/>
  <c r="H167" i="1"/>
  <c r="R167" i="1" s="1"/>
  <c r="H168" i="1"/>
  <c r="R168" i="1" s="1"/>
  <c r="H169" i="1"/>
  <c r="R169" i="1" s="1"/>
  <c r="H170" i="1"/>
  <c r="K170" i="1" s="1"/>
  <c r="H171" i="1"/>
  <c r="K171" i="1" s="1"/>
  <c r="H172" i="1"/>
  <c r="R172" i="1" s="1"/>
  <c r="H173" i="1"/>
  <c r="K173" i="1" s="1"/>
  <c r="H174" i="1"/>
  <c r="R174" i="1" s="1"/>
  <c r="H175" i="1"/>
  <c r="R175" i="1" s="1"/>
  <c r="H176" i="1"/>
  <c r="K176" i="1" s="1"/>
  <c r="H177" i="1"/>
  <c r="K177" i="1" s="1"/>
  <c r="H178" i="1"/>
  <c r="K178" i="1" s="1"/>
  <c r="H179" i="1"/>
  <c r="K179" i="1" s="1"/>
  <c r="H180" i="1"/>
  <c r="R180" i="1" s="1"/>
  <c r="H181" i="1"/>
  <c r="R181" i="1" s="1"/>
  <c r="H182" i="1"/>
  <c r="R182" i="1" s="1"/>
  <c r="H183" i="1"/>
  <c r="K183" i="1" s="1"/>
  <c r="H184" i="1"/>
  <c r="R184" i="1" s="1"/>
  <c r="H185" i="1"/>
  <c r="K185" i="1" s="1"/>
  <c r="H186" i="1"/>
  <c r="R186" i="1" s="1"/>
  <c r="H187" i="1"/>
  <c r="R187" i="1" s="1"/>
  <c r="H188" i="1"/>
  <c r="R188" i="1" s="1"/>
  <c r="H189" i="1"/>
  <c r="K189" i="1" s="1"/>
  <c r="H190" i="1"/>
  <c r="R190" i="1" s="1"/>
  <c r="H191" i="1"/>
  <c r="R191" i="1" s="1"/>
  <c r="H192" i="1"/>
  <c r="R192" i="1" s="1"/>
  <c r="H193" i="1"/>
  <c r="R193" i="1" s="1"/>
  <c r="H194" i="1"/>
  <c r="R194" i="1" s="1"/>
  <c r="H195" i="1"/>
  <c r="K195" i="1" s="1"/>
  <c r="H196" i="1"/>
  <c r="R196" i="1" s="1"/>
  <c r="H197" i="1"/>
  <c r="K197" i="1" s="1"/>
  <c r="H198" i="1"/>
  <c r="R198" i="1" s="1"/>
  <c r="H199" i="1"/>
  <c r="K199" i="1" s="1"/>
  <c r="H200" i="1"/>
  <c r="R200" i="1" s="1"/>
  <c r="H201" i="1"/>
  <c r="K201" i="1" s="1"/>
  <c r="H202" i="1"/>
  <c r="R202" i="1" s="1"/>
  <c r="H203" i="1"/>
  <c r="K203" i="1" s="1"/>
  <c r="H204" i="1"/>
  <c r="R204" i="1" s="1"/>
  <c r="H205" i="1"/>
  <c r="K205" i="1" s="1"/>
  <c r="H206" i="1"/>
  <c r="R206" i="1" s="1"/>
  <c r="H207" i="1"/>
  <c r="R207" i="1" s="1"/>
  <c r="H208" i="1"/>
  <c r="R208" i="1" s="1"/>
  <c r="H209" i="1"/>
  <c r="K209" i="1" s="1"/>
  <c r="H210" i="1"/>
  <c r="K210" i="1" s="1"/>
  <c r="H211" i="1"/>
  <c r="K211" i="1" s="1"/>
  <c r="H212" i="1"/>
  <c r="K212" i="1" s="1"/>
  <c r="H213" i="1"/>
  <c r="K213" i="1" s="1"/>
  <c r="H214" i="1"/>
  <c r="R214" i="1" s="1"/>
  <c r="H215" i="1"/>
  <c r="R215" i="1" s="1"/>
  <c r="H216" i="1"/>
  <c r="R216" i="1" s="1"/>
  <c r="H217" i="1"/>
  <c r="R217" i="1" s="1"/>
  <c r="H218" i="1"/>
  <c r="K218" i="1" s="1"/>
  <c r="H219" i="1"/>
  <c r="K219" i="1" s="1"/>
  <c r="H220" i="1"/>
  <c r="K220" i="1" s="1"/>
  <c r="H221" i="1"/>
  <c r="R221" i="1" s="1"/>
  <c r="H222" i="1"/>
  <c r="R222" i="1" s="1"/>
  <c r="R223" i="1"/>
  <c r="H224" i="1"/>
  <c r="R224" i="1" s="1"/>
  <c r="H225" i="1"/>
  <c r="K225" i="1" s="1"/>
  <c r="H226" i="1"/>
  <c r="R226" i="1" s="1"/>
  <c r="H227" i="1"/>
  <c r="K227" i="1" s="1"/>
  <c r="H228" i="1"/>
  <c r="K228" i="1" s="1"/>
  <c r="H229" i="1"/>
  <c r="K229" i="1" s="1"/>
  <c r="H230" i="1"/>
  <c r="R230" i="1" s="1"/>
  <c r="H231" i="1"/>
  <c r="R231" i="1" s="1"/>
  <c r="H232" i="1"/>
  <c r="R232" i="1" s="1"/>
  <c r="H233" i="1"/>
  <c r="R233" i="1" s="1"/>
  <c r="H234" i="1"/>
  <c r="R234" i="1" s="1"/>
  <c r="H235" i="1"/>
  <c r="K235" i="1" s="1"/>
  <c r="H236" i="1"/>
  <c r="R236" i="1" s="1"/>
  <c r="H237" i="1"/>
  <c r="R237" i="1" s="1"/>
  <c r="H238" i="1"/>
  <c r="R238" i="1" s="1"/>
  <c r="H239" i="1"/>
  <c r="R239" i="1" s="1"/>
  <c r="H240" i="1"/>
  <c r="R240" i="1" s="1"/>
  <c r="H241" i="1"/>
  <c r="R241" i="1" s="1"/>
  <c r="H242" i="1"/>
  <c r="R242" i="1" s="1"/>
  <c r="H243" i="1"/>
  <c r="R243" i="1" s="1"/>
  <c r="H244" i="1"/>
  <c r="R244" i="1" s="1"/>
  <c r="H245" i="1"/>
  <c r="R245" i="1" s="1"/>
  <c r="H246" i="1"/>
  <c r="R246" i="1" s="1"/>
  <c r="H247" i="1"/>
  <c r="R247" i="1" s="1"/>
  <c r="H248" i="1"/>
  <c r="R248" i="1" s="1"/>
  <c r="H249" i="1"/>
  <c r="R249" i="1" s="1"/>
  <c r="H250" i="1"/>
  <c r="R250" i="1" s="1"/>
  <c r="H251" i="1"/>
  <c r="R251" i="1" s="1"/>
  <c r="H252" i="1"/>
  <c r="R252" i="1" s="1"/>
  <c r="H253" i="1"/>
  <c r="R253" i="1" s="1"/>
  <c r="H254" i="1"/>
  <c r="R254" i="1" s="1"/>
  <c r="H255" i="1"/>
  <c r="R255" i="1" s="1"/>
  <c r="H256" i="1"/>
  <c r="R256" i="1" s="1"/>
  <c r="H257" i="1"/>
  <c r="R257" i="1" s="1"/>
  <c r="H258" i="1"/>
  <c r="R258" i="1" s="1"/>
  <c r="H259" i="1"/>
  <c r="R259" i="1" s="1"/>
  <c r="H260" i="1"/>
  <c r="R260" i="1" s="1"/>
  <c r="H261" i="1"/>
  <c r="R261" i="1" s="1"/>
  <c r="H262" i="1"/>
  <c r="R262" i="1" s="1"/>
  <c r="H263" i="1"/>
  <c r="R263" i="1" s="1"/>
  <c r="H264" i="1"/>
  <c r="R264" i="1" s="1"/>
  <c r="H265" i="1"/>
  <c r="R265" i="1" s="1"/>
  <c r="H266" i="1"/>
  <c r="R266" i="1" s="1"/>
  <c r="H267" i="1"/>
  <c r="R267" i="1" s="1"/>
  <c r="H268" i="1"/>
  <c r="R268" i="1" s="1"/>
  <c r="H269" i="1"/>
  <c r="R269" i="1" s="1"/>
  <c r="H270" i="1"/>
  <c r="R270" i="1" s="1"/>
  <c r="H271" i="1"/>
  <c r="R271" i="1" s="1"/>
  <c r="H272" i="1"/>
  <c r="R272" i="1" s="1"/>
  <c r="H273" i="1"/>
  <c r="R273" i="1" s="1"/>
  <c r="H274" i="1"/>
  <c r="R274" i="1" s="1"/>
  <c r="H275" i="1"/>
  <c r="R275" i="1" s="1"/>
  <c r="H276" i="1"/>
  <c r="R276" i="1" s="1"/>
  <c r="H277" i="1"/>
  <c r="R277" i="1" s="1"/>
  <c r="H278" i="1"/>
  <c r="R278" i="1" s="1"/>
  <c r="H279" i="1"/>
  <c r="R279" i="1" s="1"/>
  <c r="H2" i="1"/>
  <c r="K2" i="1" s="1"/>
  <c r="F241" i="1"/>
  <c r="G241" i="1" s="1"/>
  <c r="F236" i="1"/>
  <c r="G236" i="1" s="1"/>
  <c r="F237" i="1"/>
  <c r="G237" i="1"/>
  <c r="F238" i="1"/>
  <c r="G238" i="1" s="1"/>
  <c r="F239" i="1"/>
  <c r="G239" i="1" s="1"/>
  <c r="F240" i="1"/>
  <c r="G240" i="1" s="1"/>
  <c r="F242" i="1"/>
  <c r="G242" i="1" s="1"/>
  <c r="F243" i="1"/>
  <c r="G243" i="1" s="1"/>
  <c r="F244" i="1"/>
  <c r="G244" i="1" s="1"/>
  <c r="F245" i="1"/>
  <c r="G245" i="1" s="1"/>
  <c r="F246" i="1"/>
  <c r="G246" i="1" s="1"/>
  <c r="F247" i="1"/>
  <c r="G247" i="1" s="1"/>
  <c r="F248" i="1"/>
  <c r="G248" i="1" s="1"/>
  <c r="F249" i="1"/>
  <c r="G249" i="1" s="1"/>
  <c r="F250" i="1"/>
  <c r="G250" i="1" s="1"/>
  <c r="F251" i="1"/>
  <c r="G251" i="1" s="1"/>
  <c r="F252" i="1"/>
  <c r="G252" i="1" s="1"/>
  <c r="F253" i="1"/>
  <c r="G253" i="1"/>
  <c r="F254" i="1"/>
  <c r="G254" i="1" s="1"/>
  <c r="F255" i="1"/>
  <c r="G255" i="1" s="1"/>
  <c r="F256" i="1"/>
  <c r="G256" i="1" s="1"/>
  <c r="F257" i="1"/>
  <c r="G257" i="1" s="1"/>
  <c r="F258" i="1"/>
  <c r="G258" i="1" s="1"/>
  <c r="F259" i="1"/>
  <c r="G259" i="1" s="1"/>
  <c r="F260" i="1"/>
  <c r="G260" i="1" s="1"/>
  <c r="F261" i="1"/>
  <c r="G261" i="1" s="1"/>
  <c r="F262" i="1"/>
  <c r="G262" i="1" s="1"/>
  <c r="F263" i="1"/>
  <c r="G263" i="1" s="1"/>
  <c r="F264" i="1"/>
  <c r="G264" i="1" s="1"/>
  <c r="F265" i="1"/>
  <c r="G265" i="1" s="1"/>
  <c r="F266" i="1"/>
  <c r="G266" i="1" s="1"/>
  <c r="F267" i="1"/>
  <c r="G267" i="1" s="1"/>
  <c r="F268" i="1"/>
  <c r="G268" i="1" s="1"/>
  <c r="F269" i="1"/>
  <c r="G269" i="1" s="1"/>
  <c r="F270" i="1"/>
  <c r="G270" i="1" s="1"/>
  <c r="F271" i="1"/>
  <c r="G271" i="1"/>
  <c r="F272" i="1"/>
  <c r="G272" i="1" s="1"/>
  <c r="F273" i="1"/>
  <c r="G273" i="1" s="1"/>
  <c r="F274" i="1"/>
  <c r="G274" i="1" s="1"/>
  <c r="F275" i="1"/>
  <c r="G275" i="1" s="1"/>
  <c r="F276" i="1"/>
  <c r="G276" i="1" s="1"/>
  <c r="F277" i="1"/>
  <c r="G277" i="1" s="1"/>
  <c r="F278" i="1"/>
  <c r="G278" i="1" s="1"/>
  <c r="F279" i="1"/>
  <c r="G279" i="1" s="1"/>
  <c r="F3" i="1"/>
  <c r="G3" i="1" s="1"/>
  <c r="F4" i="1"/>
  <c r="G4" i="1" s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/>
  <c r="F26" i="1"/>
  <c r="G26" i="1" s="1"/>
  <c r="F27" i="1"/>
  <c r="G27" i="1" s="1"/>
  <c r="F28" i="1"/>
  <c r="G28" i="1" s="1"/>
  <c r="F29" i="1"/>
  <c r="G29" i="1" s="1"/>
  <c r="F30" i="1"/>
  <c r="G30" i="1" s="1"/>
  <c r="F31" i="1"/>
  <c r="G31" i="1" s="1"/>
  <c r="F32" i="1"/>
  <c r="G32" i="1" s="1"/>
  <c r="F33" i="1"/>
  <c r="G33" i="1" s="1"/>
  <c r="F34" i="1"/>
  <c r="G34" i="1"/>
  <c r="F35" i="1"/>
  <c r="G35" i="1" s="1"/>
  <c r="F36" i="1"/>
  <c r="G36" i="1" s="1"/>
  <c r="F37" i="1"/>
  <c r="G37" i="1" s="1"/>
  <c r="F38" i="1"/>
  <c r="G38" i="1" s="1"/>
  <c r="F39" i="1"/>
  <c r="G39" i="1" s="1"/>
  <c r="F40" i="1"/>
  <c r="G40" i="1" s="1"/>
  <c r="F41" i="1"/>
  <c r="G41" i="1" s="1"/>
  <c r="F42" i="1"/>
  <c r="G42" i="1" s="1"/>
  <c r="F43" i="1"/>
  <c r="G43" i="1" s="1"/>
  <c r="F44" i="1"/>
  <c r="G44" i="1" s="1"/>
  <c r="F45" i="1"/>
  <c r="G45" i="1" s="1"/>
  <c r="F46" i="1"/>
  <c r="G46" i="1" s="1"/>
  <c r="F47" i="1"/>
  <c r="G47" i="1" s="1"/>
  <c r="F48" i="1"/>
  <c r="F49" i="1"/>
  <c r="G49" i="1" s="1"/>
  <c r="F50" i="1"/>
  <c r="G50" i="1" s="1"/>
  <c r="F51" i="1"/>
  <c r="G51" i="1" s="1"/>
  <c r="F52" i="1"/>
  <c r="G52" i="1" s="1"/>
  <c r="F53" i="1"/>
  <c r="G53" i="1" s="1"/>
  <c r="F54" i="1"/>
  <c r="G54" i="1" s="1"/>
  <c r="F55" i="1"/>
  <c r="G55" i="1" s="1"/>
  <c r="F56" i="1"/>
  <c r="F57" i="1"/>
  <c r="G57" i="1" s="1"/>
  <c r="F58" i="1"/>
  <c r="G58" i="1" s="1"/>
  <c r="F59" i="1"/>
  <c r="G59" i="1" s="1"/>
  <c r="F60" i="1"/>
  <c r="G60" i="1" s="1"/>
  <c r="F61" i="1"/>
  <c r="G61" i="1" s="1"/>
  <c r="F62" i="1"/>
  <c r="G62" i="1" s="1"/>
  <c r="F63" i="1"/>
  <c r="G63" i="1" s="1"/>
  <c r="F64" i="1"/>
  <c r="G64" i="1" s="1"/>
  <c r="F65" i="1"/>
  <c r="G65" i="1" s="1"/>
  <c r="F66" i="1"/>
  <c r="G66" i="1" s="1"/>
  <c r="F67" i="1"/>
  <c r="G67" i="1" s="1"/>
  <c r="F68" i="1"/>
  <c r="G68" i="1" s="1"/>
  <c r="F69" i="1"/>
  <c r="G69" i="1" s="1"/>
  <c r="F70" i="1"/>
  <c r="G70" i="1" s="1"/>
  <c r="F71" i="1"/>
  <c r="G71" i="1" s="1"/>
  <c r="F72" i="1"/>
  <c r="G72" i="1" s="1"/>
  <c r="F73" i="1"/>
  <c r="G73" i="1" s="1"/>
  <c r="F74" i="1"/>
  <c r="G74" i="1" s="1"/>
  <c r="F75" i="1"/>
  <c r="G75" i="1" s="1"/>
  <c r="F76" i="1"/>
  <c r="G76" i="1" s="1"/>
  <c r="F77" i="1"/>
  <c r="G77" i="1" s="1"/>
  <c r="F78" i="1"/>
  <c r="G78" i="1"/>
  <c r="F79" i="1"/>
  <c r="G79" i="1" s="1"/>
  <c r="F80" i="1"/>
  <c r="G80" i="1" s="1"/>
  <c r="F81" i="1"/>
  <c r="G81" i="1" s="1"/>
  <c r="F82" i="1"/>
  <c r="G82" i="1" s="1"/>
  <c r="F83" i="1"/>
  <c r="G83" i="1" s="1"/>
  <c r="F84" i="1"/>
  <c r="G84" i="1" s="1"/>
  <c r="F85" i="1"/>
  <c r="G85" i="1"/>
  <c r="F86" i="1"/>
  <c r="G86" i="1"/>
  <c r="F87" i="1"/>
  <c r="G87" i="1" s="1"/>
  <c r="F88" i="1"/>
  <c r="G88" i="1" s="1"/>
  <c r="F89" i="1"/>
  <c r="G89" i="1" s="1"/>
  <c r="F90" i="1"/>
  <c r="G90" i="1" s="1"/>
  <c r="F91" i="1"/>
  <c r="G91" i="1" s="1"/>
  <c r="F92" i="1"/>
  <c r="G92" i="1" s="1"/>
  <c r="F93" i="1"/>
  <c r="G93" i="1" s="1"/>
  <c r="F94" i="1"/>
  <c r="G94" i="1" s="1"/>
  <c r="F95" i="1"/>
  <c r="G95" i="1" s="1"/>
  <c r="F96" i="1"/>
  <c r="G96" i="1" s="1"/>
  <c r="F97" i="1"/>
  <c r="G97" i="1" s="1"/>
  <c r="F98" i="1"/>
  <c r="G98" i="1" s="1"/>
  <c r="F99" i="1"/>
  <c r="G99" i="1" s="1"/>
  <c r="F100" i="1"/>
  <c r="G100" i="1" s="1"/>
  <c r="F101" i="1"/>
  <c r="G101" i="1" s="1"/>
  <c r="F102" i="1"/>
  <c r="G102" i="1" s="1"/>
  <c r="F103" i="1"/>
  <c r="G103" i="1" s="1"/>
  <c r="F104" i="1"/>
  <c r="G104" i="1" s="1"/>
  <c r="F105" i="1"/>
  <c r="G105" i="1" s="1"/>
  <c r="F106" i="1"/>
  <c r="G106" i="1" s="1"/>
  <c r="F107" i="1"/>
  <c r="G107" i="1" s="1"/>
  <c r="F108" i="1"/>
  <c r="G108" i="1" s="1"/>
  <c r="F109" i="1"/>
  <c r="G109" i="1" s="1"/>
  <c r="F110" i="1"/>
  <c r="G110" i="1" s="1"/>
  <c r="F111" i="1"/>
  <c r="G111" i="1" s="1"/>
  <c r="F112" i="1"/>
  <c r="G112" i="1" s="1"/>
  <c r="F113" i="1"/>
  <c r="G113" i="1" s="1"/>
  <c r="F114" i="1"/>
  <c r="G114" i="1" s="1"/>
  <c r="F115" i="1"/>
  <c r="G115" i="1" s="1"/>
  <c r="F116" i="1"/>
  <c r="G116" i="1" s="1"/>
  <c r="F117" i="1"/>
  <c r="G117" i="1" s="1"/>
  <c r="F118" i="1"/>
  <c r="G118" i="1" s="1"/>
  <c r="F119" i="1"/>
  <c r="G119" i="1" s="1"/>
  <c r="F120" i="1"/>
  <c r="G120" i="1" s="1"/>
  <c r="F121" i="1"/>
  <c r="G121" i="1" s="1"/>
  <c r="F122" i="1"/>
  <c r="G122" i="1" s="1"/>
  <c r="F123" i="1"/>
  <c r="G123" i="1" s="1"/>
  <c r="F124" i="1"/>
  <c r="G124" i="1" s="1"/>
  <c r="F125" i="1"/>
  <c r="G125" i="1" s="1"/>
  <c r="F126" i="1"/>
  <c r="G126" i="1" s="1"/>
  <c r="F127" i="1"/>
  <c r="G127" i="1" s="1"/>
  <c r="F128" i="1"/>
  <c r="G128" i="1" s="1"/>
  <c r="F129" i="1"/>
  <c r="G129" i="1" s="1"/>
  <c r="F130" i="1"/>
  <c r="G130" i="1" s="1"/>
  <c r="F131" i="1"/>
  <c r="G131" i="1" s="1"/>
  <c r="F132" i="1"/>
  <c r="G132" i="1" s="1"/>
  <c r="F133" i="1"/>
  <c r="G133" i="1" s="1"/>
  <c r="F134" i="1"/>
  <c r="G134" i="1" s="1"/>
  <c r="F135" i="1"/>
  <c r="G135" i="1" s="1"/>
  <c r="F136" i="1"/>
  <c r="G136" i="1" s="1"/>
  <c r="F137" i="1"/>
  <c r="G137" i="1" s="1"/>
  <c r="F138" i="1"/>
  <c r="G138" i="1" s="1"/>
  <c r="F139" i="1"/>
  <c r="G139" i="1" s="1"/>
  <c r="F140" i="1"/>
  <c r="G140" i="1" s="1"/>
  <c r="F141" i="1"/>
  <c r="G141" i="1" s="1"/>
  <c r="F142" i="1"/>
  <c r="G142" i="1" s="1"/>
  <c r="F143" i="1"/>
  <c r="G143" i="1" s="1"/>
  <c r="F144" i="1"/>
  <c r="G144" i="1" s="1"/>
  <c r="F145" i="1"/>
  <c r="G145" i="1" s="1"/>
  <c r="F146" i="1"/>
  <c r="G146" i="1" s="1"/>
  <c r="F147" i="1"/>
  <c r="F148" i="1"/>
  <c r="G148" i="1" s="1"/>
  <c r="F149" i="1"/>
  <c r="G149" i="1" s="1"/>
  <c r="F150" i="1"/>
  <c r="G150" i="1" s="1"/>
  <c r="F151" i="1"/>
  <c r="G151" i="1" s="1"/>
  <c r="F152" i="1"/>
  <c r="G152" i="1" s="1"/>
  <c r="F153" i="1"/>
  <c r="G153" i="1" s="1"/>
  <c r="F154" i="1"/>
  <c r="G154" i="1" s="1"/>
  <c r="F155" i="1"/>
  <c r="G155" i="1" s="1"/>
  <c r="F156" i="1"/>
  <c r="G156" i="1"/>
  <c r="F157" i="1"/>
  <c r="G157" i="1" s="1"/>
  <c r="F158" i="1"/>
  <c r="G158" i="1" s="1"/>
  <c r="F159" i="1"/>
  <c r="G159" i="1" s="1"/>
  <c r="F160" i="1"/>
  <c r="G160" i="1" s="1"/>
  <c r="F161" i="1"/>
  <c r="G161" i="1" s="1"/>
  <c r="F162" i="1"/>
  <c r="G162" i="1" s="1"/>
  <c r="F163" i="1"/>
  <c r="G163" i="1" s="1"/>
  <c r="F164" i="1"/>
  <c r="G164" i="1" s="1"/>
  <c r="F165" i="1"/>
  <c r="G165" i="1" s="1"/>
  <c r="F166" i="1"/>
  <c r="G166" i="1" s="1"/>
  <c r="F167" i="1"/>
  <c r="G167" i="1" s="1"/>
  <c r="F168" i="1"/>
  <c r="G168" i="1" s="1"/>
  <c r="F169" i="1"/>
  <c r="G169" i="1" s="1"/>
  <c r="F170" i="1"/>
  <c r="G170" i="1" s="1"/>
  <c r="F171" i="1"/>
  <c r="G171" i="1" s="1"/>
  <c r="F172" i="1"/>
  <c r="G172" i="1" s="1"/>
  <c r="F173" i="1"/>
  <c r="G173" i="1" s="1"/>
  <c r="F174" i="1"/>
  <c r="G174" i="1" s="1"/>
  <c r="F175" i="1"/>
  <c r="G175" i="1" s="1"/>
  <c r="F176" i="1"/>
  <c r="G176" i="1" s="1"/>
  <c r="F177" i="1"/>
  <c r="G177" i="1" s="1"/>
  <c r="F178" i="1"/>
  <c r="G178" i="1" s="1"/>
  <c r="F179" i="1"/>
  <c r="G179" i="1" s="1"/>
  <c r="F180" i="1"/>
  <c r="G180" i="1" s="1"/>
  <c r="F181" i="1"/>
  <c r="G181" i="1" s="1"/>
  <c r="F182" i="1"/>
  <c r="G182" i="1" s="1"/>
  <c r="F183" i="1"/>
  <c r="G183" i="1" s="1"/>
  <c r="F184" i="1"/>
  <c r="G184" i="1" s="1"/>
  <c r="F185" i="1"/>
  <c r="G185" i="1" s="1"/>
  <c r="F186" i="1"/>
  <c r="G186" i="1" s="1"/>
  <c r="F187" i="1"/>
  <c r="G187" i="1" s="1"/>
  <c r="F188" i="1"/>
  <c r="G188" i="1" s="1"/>
  <c r="F189" i="1"/>
  <c r="G189" i="1" s="1"/>
  <c r="F190" i="1"/>
  <c r="G190" i="1" s="1"/>
  <c r="F191" i="1"/>
  <c r="G191" i="1" s="1"/>
  <c r="F192" i="1"/>
  <c r="G192" i="1" s="1"/>
  <c r="F193" i="1"/>
  <c r="G193" i="1" s="1"/>
  <c r="F194" i="1"/>
  <c r="G194" i="1" s="1"/>
  <c r="F195" i="1"/>
  <c r="G195" i="1" s="1"/>
  <c r="F196" i="1"/>
  <c r="G196" i="1" s="1"/>
  <c r="F197" i="1"/>
  <c r="G197" i="1" s="1"/>
  <c r="F198" i="1"/>
  <c r="G198" i="1" s="1"/>
  <c r="F199" i="1"/>
  <c r="G199" i="1" s="1"/>
  <c r="F200" i="1"/>
  <c r="G200" i="1" s="1"/>
  <c r="F201" i="1"/>
  <c r="G201" i="1" s="1"/>
  <c r="F202" i="1"/>
  <c r="G202" i="1" s="1"/>
  <c r="F203" i="1"/>
  <c r="G203" i="1" s="1"/>
  <c r="F204" i="1"/>
  <c r="G204" i="1" s="1"/>
  <c r="F205" i="1"/>
  <c r="G205" i="1" s="1"/>
  <c r="F206" i="1"/>
  <c r="G206" i="1" s="1"/>
  <c r="F207" i="1"/>
  <c r="G207" i="1" s="1"/>
  <c r="F208" i="1"/>
  <c r="G208" i="1" s="1"/>
  <c r="F209" i="1"/>
  <c r="G209" i="1"/>
  <c r="F210" i="1"/>
  <c r="G210" i="1" s="1"/>
  <c r="F211" i="1"/>
  <c r="G211" i="1" s="1"/>
  <c r="F212" i="1"/>
  <c r="G212" i="1" s="1"/>
  <c r="F213" i="1"/>
  <c r="G213" i="1" s="1"/>
  <c r="F214" i="1"/>
  <c r="G214" i="1" s="1"/>
  <c r="F215" i="1"/>
  <c r="G215" i="1" s="1"/>
  <c r="F216" i="1"/>
  <c r="G216" i="1" s="1"/>
  <c r="F217" i="1"/>
  <c r="G217" i="1" s="1"/>
  <c r="F218" i="1"/>
  <c r="G218" i="1" s="1"/>
  <c r="F219" i="1"/>
  <c r="G219" i="1" s="1"/>
  <c r="F220" i="1"/>
  <c r="G220" i="1" s="1"/>
  <c r="F221" i="1"/>
  <c r="G221" i="1" s="1"/>
  <c r="F222" i="1"/>
  <c r="G222" i="1" s="1"/>
  <c r="F223" i="1"/>
  <c r="G223" i="1" s="1"/>
  <c r="F224" i="1"/>
  <c r="G224" i="1" s="1"/>
  <c r="F225" i="1"/>
  <c r="G225" i="1" s="1"/>
  <c r="F226" i="1"/>
  <c r="G226" i="1" s="1"/>
  <c r="F227" i="1"/>
  <c r="G227" i="1" s="1"/>
  <c r="F228" i="1"/>
  <c r="G228" i="1" s="1"/>
  <c r="F229" i="1"/>
  <c r="G229" i="1" s="1"/>
  <c r="F230" i="1"/>
  <c r="G230" i="1" s="1"/>
  <c r="F231" i="1"/>
  <c r="G231" i="1" s="1"/>
  <c r="F232" i="1"/>
  <c r="G232" i="1" s="1"/>
  <c r="F233" i="1"/>
  <c r="G233" i="1" s="1"/>
  <c r="F234" i="1"/>
  <c r="G234" i="1" s="1"/>
  <c r="F235" i="1"/>
  <c r="G235" i="1" s="1"/>
  <c r="G48" i="1"/>
  <c r="G56" i="1"/>
  <c r="G147" i="1"/>
  <c r="D2" i="2"/>
  <c r="C6" i="2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8" i="1"/>
  <c r="Q199" i="1"/>
  <c r="Q200" i="1"/>
  <c r="Q201" i="1"/>
  <c r="Q202" i="1"/>
  <c r="Q197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8" i="1"/>
  <c r="P199" i="1"/>
  <c r="P200" i="1"/>
  <c r="P201" i="1"/>
  <c r="P202" i="1"/>
  <c r="P197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8" i="1"/>
  <c r="O199" i="1"/>
  <c r="O200" i="1"/>
  <c r="O201" i="1"/>
  <c r="O202" i="1"/>
  <c r="O197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8" i="1"/>
  <c r="N199" i="1"/>
  <c r="N200" i="1"/>
  <c r="N201" i="1"/>
  <c r="N202" i="1"/>
  <c r="N197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8" i="1"/>
  <c r="M199" i="1"/>
  <c r="M200" i="1"/>
  <c r="M201" i="1"/>
  <c r="M202" i="1"/>
  <c r="M197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8" i="1"/>
  <c r="L199" i="1"/>
  <c r="L200" i="1"/>
  <c r="L201" i="1"/>
  <c r="L202" i="1"/>
  <c r="L197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2" i="1"/>
  <c r="O2" i="1"/>
  <c r="P2" i="1"/>
  <c r="Q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2" i="1"/>
  <c r="C2" i="2"/>
  <c r="C7" i="2"/>
  <c r="C5" i="2"/>
  <c r="C4" i="2"/>
  <c r="C8" i="2"/>
  <c r="C3" i="2"/>
  <c r="F2" i="1"/>
  <c r="G2" i="1" s="1"/>
  <c r="K92" i="1" l="1"/>
  <c r="K84" i="1"/>
  <c r="K28" i="1"/>
  <c r="K20" i="1"/>
  <c r="K12" i="1"/>
  <c r="K4" i="1"/>
  <c r="K103" i="1"/>
  <c r="K32" i="1"/>
  <c r="K24" i="1"/>
  <c r="K16" i="1"/>
  <c r="K8" i="1"/>
  <c r="K37" i="1"/>
  <c r="K13" i="1"/>
  <c r="K5" i="1"/>
  <c r="K21" i="1"/>
  <c r="K44" i="1"/>
  <c r="K29" i="1"/>
  <c r="K60" i="1"/>
  <c r="K36" i="1"/>
  <c r="K52" i="1"/>
  <c r="K49" i="1"/>
  <c r="K41" i="1"/>
  <c r="R73" i="1"/>
  <c r="K73" i="1"/>
  <c r="K64" i="1"/>
  <c r="R57" i="1"/>
  <c r="K57" i="1"/>
  <c r="K56" i="1"/>
  <c r="K48" i="1"/>
  <c r="K9" i="1"/>
  <c r="K25" i="1"/>
  <c r="K88" i="1"/>
  <c r="R69" i="1"/>
  <c r="K69" i="1"/>
  <c r="R53" i="1"/>
  <c r="K53" i="1"/>
  <c r="R77" i="1"/>
  <c r="K77" i="1"/>
  <c r="K68" i="1"/>
  <c r="K40" i="1"/>
  <c r="K65" i="1"/>
  <c r="K105" i="1"/>
  <c r="K96" i="1"/>
  <c r="K172" i="1"/>
  <c r="K113" i="1"/>
  <c r="K72" i="1"/>
  <c r="K97" i="1"/>
  <c r="K117" i="1"/>
  <c r="K76" i="1"/>
  <c r="K80" i="1"/>
  <c r="K109" i="1"/>
  <c r="R153" i="1"/>
  <c r="K108" i="1"/>
  <c r="K100" i="1"/>
  <c r="K124" i="1"/>
  <c r="K136" i="1"/>
  <c r="K104" i="1"/>
  <c r="K120" i="1"/>
  <c r="K145" i="1"/>
  <c r="K112" i="1"/>
  <c r="K217" i="1"/>
  <c r="R10" i="1"/>
  <c r="K141" i="1"/>
  <c r="K188" i="1"/>
  <c r="K132" i="1"/>
  <c r="R189" i="1"/>
  <c r="K116" i="1"/>
  <c r="R6" i="1"/>
  <c r="K101" i="1"/>
  <c r="K129" i="1"/>
  <c r="K93" i="1"/>
  <c r="K61" i="1"/>
  <c r="K180" i="1"/>
  <c r="K85" i="1"/>
  <c r="K128" i="1"/>
  <c r="K125" i="1"/>
  <c r="K89" i="1"/>
  <c r="K168" i="1"/>
  <c r="K74" i="1"/>
  <c r="R14" i="1"/>
  <c r="R118" i="1"/>
  <c r="K121" i="1"/>
  <c r="K81" i="1"/>
  <c r="K45" i="1"/>
  <c r="K33" i="1"/>
  <c r="K17" i="1"/>
  <c r="R229" i="1"/>
  <c r="K62" i="1"/>
  <c r="K98" i="1"/>
  <c r="K18" i="1"/>
  <c r="K140" i="1"/>
  <c r="K233" i="1"/>
  <c r="K204" i="1"/>
  <c r="R173" i="1"/>
  <c r="K127" i="1"/>
  <c r="K149" i="1"/>
  <c r="K157" i="1"/>
  <c r="K152" i="1"/>
  <c r="K34" i="1"/>
  <c r="K42" i="1"/>
  <c r="K134" i="1"/>
  <c r="K221" i="1"/>
  <c r="R185" i="1"/>
  <c r="R107" i="1"/>
  <c r="K137" i="1"/>
  <c r="K102" i="1"/>
  <c r="K148" i="1"/>
  <c r="K156" i="1"/>
  <c r="K207" i="1"/>
  <c r="R235" i="1"/>
  <c r="R165" i="1"/>
  <c r="R66" i="1"/>
  <c r="K126" i="1"/>
  <c r="K86" i="1"/>
  <c r="K133" i="1"/>
  <c r="K193" i="1"/>
  <c r="K169" i="1"/>
  <c r="K162" i="1"/>
  <c r="R225" i="1"/>
  <c r="K194" i="1"/>
  <c r="K150" i="1"/>
  <c r="K46" i="1"/>
  <c r="K82" i="1"/>
  <c r="K122" i="1"/>
  <c r="K94" i="1"/>
  <c r="K226" i="1"/>
  <c r="R197" i="1"/>
  <c r="K75" i="1"/>
  <c r="K59" i="1"/>
  <c r="K135" i="1"/>
  <c r="K87" i="1"/>
  <c r="K3" i="1"/>
  <c r="K215" i="1"/>
  <c r="R95" i="1"/>
  <c r="K131" i="1"/>
  <c r="K191" i="1"/>
  <c r="R2" i="1"/>
  <c r="R27" i="1"/>
  <c r="K119" i="1"/>
  <c r="K115" i="1"/>
  <c r="K202" i="1"/>
  <c r="K186" i="1"/>
  <c r="K167" i="1"/>
  <c r="K181" i="1"/>
  <c r="K175" i="1"/>
  <c r="R177" i="1"/>
  <c r="R139" i="1"/>
  <c r="R91" i="1"/>
  <c r="K83" i="1"/>
  <c r="K79" i="1"/>
  <c r="R23" i="1"/>
  <c r="K71" i="1"/>
  <c r="K15" i="1"/>
  <c r="K111" i="1"/>
  <c r="K55" i="1"/>
  <c r="K67" i="1"/>
  <c r="K47" i="1"/>
  <c r="K31" i="1"/>
  <c r="K163" i="1"/>
  <c r="K231" i="1"/>
  <c r="K234" i="1"/>
  <c r="K174" i="1"/>
  <c r="K206" i="1"/>
  <c r="R209" i="1"/>
  <c r="R171" i="1"/>
  <c r="K19" i="1"/>
  <c r="K39" i="1"/>
  <c r="K11" i="1"/>
  <c r="K223" i="1"/>
  <c r="R203" i="1"/>
  <c r="K7" i="1"/>
  <c r="K51" i="1"/>
  <c r="K43" i="1"/>
  <c r="K35" i="1"/>
  <c r="K99" i="1"/>
  <c r="K63" i="1"/>
  <c r="K192" i="1"/>
  <c r="K166" i="1"/>
  <c r="K187" i="1"/>
  <c r="R201" i="1"/>
  <c r="R219" i="1"/>
  <c r="R213" i="1"/>
  <c r="R161" i="1"/>
  <c r="R205" i="1"/>
  <c r="R155" i="1"/>
  <c r="K208" i="1"/>
  <c r="R199" i="1"/>
  <c r="R183" i="1"/>
  <c r="R151" i="1"/>
  <c r="K222" i="1"/>
  <c r="K216" i="1"/>
  <c r="R227" i="1"/>
  <c r="R211" i="1"/>
  <c r="R195" i="1"/>
  <c r="R179" i="1"/>
  <c r="R147" i="1"/>
  <c r="R159" i="1"/>
  <c r="R143" i="1"/>
  <c r="W4" i="1"/>
  <c r="U2" i="1"/>
  <c r="W1" i="1"/>
  <c r="W5" i="1"/>
  <c r="W3" i="1"/>
  <c r="W2" i="1"/>
  <c r="K110" i="1"/>
  <c r="K70" i="1"/>
  <c r="K144" i="1"/>
  <c r="K54" i="1"/>
  <c r="K30" i="1"/>
  <c r="K22" i="1"/>
  <c r="K154" i="1"/>
  <c r="K200" i="1"/>
  <c r="K196" i="1"/>
  <c r="R228" i="1"/>
  <c r="R220" i="1"/>
  <c r="R212" i="1"/>
  <c r="R164" i="1"/>
  <c r="R123" i="1"/>
  <c r="R114" i="1"/>
  <c r="R106" i="1"/>
  <c r="R90" i="1"/>
  <c r="R130" i="1"/>
  <c r="K142" i="1"/>
  <c r="K50" i="1"/>
  <c r="K158" i="1"/>
  <c r="K232" i="1"/>
  <c r="K190" i="1"/>
  <c r="K160" i="1"/>
  <c r="K184" i="1"/>
  <c r="R218" i="1"/>
  <c r="R210" i="1"/>
  <c r="R178" i="1"/>
  <c r="R170" i="1"/>
  <c r="R146" i="1"/>
  <c r="R138" i="1"/>
  <c r="R38" i="1"/>
  <c r="K26" i="1"/>
  <c r="K214" i="1"/>
  <c r="K224" i="1"/>
  <c r="R176" i="1"/>
  <c r="R78" i="1"/>
  <c r="K58" i="1"/>
  <c r="K230" i="1"/>
  <c r="K198" i="1"/>
  <c r="K182" i="1"/>
  <c r="W8" i="1" l="1"/>
  <c r="W7" i="1"/>
  <c r="W9" i="1"/>
  <c r="U1" i="1"/>
</calcChain>
</file>

<file path=xl/sharedStrings.xml><?xml version="1.0" encoding="utf-8"?>
<sst xmlns="http://schemas.openxmlformats.org/spreadsheetml/2006/main" count="1307" uniqueCount="515">
  <si>
    <t>Position</t>
  </si>
  <si>
    <t>Name</t>
  </si>
  <si>
    <t>Salary</t>
  </si>
  <si>
    <t>GameInfo</t>
  </si>
  <si>
    <t>AvgPointsPerGame</t>
  </si>
  <si>
    <t>PG</t>
  </si>
  <si>
    <t>PF</t>
  </si>
  <si>
    <t>C</t>
  </si>
  <si>
    <t>SF</t>
  </si>
  <si>
    <t>SG</t>
  </si>
  <si>
    <t>Included</t>
  </si>
  <si>
    <t>Points</t>
  </si>
  <si>
    <t>SalaryIncl</t>
  </si>
  <si>
    <t>PointsIncl</t>
  </si>
  <si>
    <t>Cap</t>
  </si>
  <si>
    <t>numPG</t>
  </si>
  <si>
    <t>numC</t>
  </si>
  <si>
    <t>numSF</t>
  </si>
  <si>
    <t>numPF</t>
  </si>
  <si>
    <t>numSG</t>
  </si>
  <si>
    <t>PGSGC</t>
  </si>
  <si>
    <t>SFPFC</t>
  </si>
  <si>
    <t>All</t>
  </si>
  <si>
    <t>Discretionary</t>
  </si>
  <si>
    <t>To run: click Data -&gt; Solver -&gt; Solve</t>
  </si>
  <si>
    <t>Change values in the Discretionary column to adjust for injuries/lineups/opp, etc.</t>
  </si>
  <si>
    <t>Use the Simplex LP algorithm</t>
  </si>
  <si>
    <t>Average</t>
  </si>
  <si>
    <t>Over/Under</t>
  </si>
  <si>
    <t>Percentage</t>
  </si>
  <si>
    <t>Games</t>
  </si>
  <si>
    <t>Orange colored boxes are those which can (should) be modified.</t>
  </si>
  <si>
    <t>Change over under values in OverUnder tab</t>
  </si>
  <si>
    <t>O/U Factor</t>
  </si>
  <si>
    <t>Paste first five columns from DraftKings csv</t>
  </si>
  <si>
    <t>AvgPPG*O/U</t>
  </si>
  <si>
    <t>Kobe Bryant</t>
  </si>
  <si>
    <t>Nikola Vucevic</t>
  </si>
  <si>
    <t>Serge Ibaka</t>
  </si>
  <si>
    <t>Tobias Harris</t>
  </si>
  <si>
    <t>Jordan Hill</t>
  </si>
  <si>
    <t>Reggie Jackson</t>
  </si>
  <si>
    <t>Jeremy Lin</t>
  </si>
  <si>
    <t>Victor Oladipo</t>
  </si>
  <si>
    <t>Elfrid Payton</t>
  </si>
  <si>
    <t>Carlos Boozer</t>
  </si>
  <si>
    <t>Channing Frye</t>
  </si>
  <si>
    <t>Evan Fournier</t>
  </si>
  <si>
    <t>Ed Davis</t>
  </si>
  <si>
    <t>Perry Jones</t>
  </si>
  <si>
    <t>Steven Adams</t>
  </si>
  <si>
    <t>Jeremy Lamb</t>
  </si>
  <si>
    <t>Kyle O'Quinn</t>
  </si>
  <si>
    <t>Wesley Johnson</t>
  </si>
  <si>
    <t>Lance Thomas</t>
  </si>
  <si>
    <t>Andre Roberson</t>
  </si>
  <si>
    <t>Sebastian Telfair</t>
  </si>
  <si>
    <t>Nick Collison</t>
  </si>
  <si>
    <t>Willie Green</t>
  </si>
  <si>
    <t>Luke Ridnour</t>
  </si>
  <si>
    <t>Ben Gordon</t>
  </si>
  <si>
    <t>Ronnie Price</t>
  </si>
  <si>
    <t>Kendrick Perkins</t>
  </si>
  <si>
    <t>Anthony Morrow</t>
  </si>
  <si>
    <t>Wayne Ellington</t>
  </si>
  <si>
    <t>Ish Smith</t>
  </si>
  <si>
    <t>Robert Sacre</t>
  </si>
  <si>
    <t>Andrew Nicholson</t>
  </si>
  <si>
    <t>Ryan Kelly</t>
  </si>
  <si>
    <t>Xavier Henry</t>
  </si>
  <si>
    <t>Jordan Clarkson</t>
  </si>
  <si>
    <t>Dewayne Dedmon</t>
  </si>
  <si>
    <t>Maurice Harkless</t>
  </si>
  <si>
    <t>Aaron Gordon</t>
  </si>
  <si>
    <t>Anthony Davis</t>
  </si>
  <si>
    <t>James Harden</t>
  </si>
  <si>
    <t>Chris Bosh</t>
  </si>
  <si>
    <t>Carmelo Anthony</t>
  </si>
  <si>
    <t>Dwight Howard</t>
  </si>
  <si>
    <t>Rajon Rondo</t>
  </si>
  <si>
    <t>Gordon Hayward</t>
  </si>
  <si>
    <t>Dwyane Wade</t>
  </si>
  <si>
    <t>Josh Smith</t>
  </si>
  <si>
    <t>Tyreke Evans</t>
  </si>
  <si>
    <t>Paul Millsap</t>
  </si>
  <si>
    <t>Jrue Holiday</t>
  </si>
  <si>
    <t>Al Horford</t>
  </si>
  <si>
    <t>Greg Monroe</t>
  </si>
  <si>
    <t>Jeff Green</t>
  </si>
  <si>
    <t>Roy Hibbert</t>
  </si>
  <si>
    <t>Ty Lawson</t>
  </si>
  <si>
    <t>Jeff Teague</t>
  </si>
  <si>
    <t>Andre Drummond</t>
  </si>
  <si>
    <t>Derrick Favors</t>
  </si>
  <si>
    <t>Jared Sullinger</t>
  </si>
  <si>
    <t>Markieff Morris</t>
  </si>
  <si>
    <t>Eric Bledsoe</t>
  </si>
  <si>
    <t>Trevor Ariza</t>
  </si>
  <si>
    <t>Thaddeus Young</t>
  </si>
  <si>
    <t>Chris Copeland</t>
  </si>
  <si>
    <t>Kenneth Faried</t>
  </si>
  <si>
    <t>Goran Dragic</t>
  </si>
  <si>
    <t>Nikola Pekovic</t>
  </si>
  <si>
    <t>Brandon Jennings</t>
  </si>
  <si>
    <t>Kevin Martin</t>
  </si>
  <si>
    <t>Omer Asik</t>
  </si>
  <si>
    <t>Isaiah Thomas</t>
  </si>
  <si>
    <t>David West</t>
  </si>
  <si>
    <t>Kyle Korver</t>
  </si>
  <si>
    <t>Ryan Anderson</t>
  </si>
  <si>
    <t>Ricky Rubio</t>
  </si>
  <si>
    <t>Terrence Jones</t>
  </si>
  <si>
    <t>Luol Deng</t>
  </si>
  <si>
    <t>Kelly Olynyk</t>
  </si>
  <si>
    <t>Donald Sloan</t>
  </si>
  <si>
    <t>Enes Kanter</t>
  </si>
  <si>
    <t>Amar'e Stoudemire</t>
  </si>
  <si>
    <t>DeMarre Carroll</t>
  </si>
  <si>
    <t>Iman Shumpert</t>
  </si>
  <si>
    <t>Alec Burks</t>
  </si>
  <si>
    <t>Avery Bradley</t>
  </si>
  <si>
    <t>Trey Burke</t>
  </si>
  <si>
    <t>Arron Afflalo</t>
  </si>
  <si>
    <t>Solomon Hill</t>
  </si>
  <si>
    <t>Andrew Wiggins</t>
  </si>
  <si>
    <t>Mario Chalmers</t>
  </si>
  <si>
    <t>Timofey Mozgov</t>
  </si>
  <si>
    <t>Gorgui Dieng</t>
  </si>
  <si>
    <t>Luis Scola</t>
  </si>
  <si>
    <t>Shawne Williams</t>
  </si>
  <si>
    <t>Gerald Green</t>
  </si>
  <si>
    <t>Lavoy Allen</t>
  </si>
  <si>
    <t>Miles Plumlee</t>
  </si>
  <si>
    <t>Mo Williams</t>
  </si>
  <si>
    <t>Wilson Chandler</t>
  </si>
  <si>
    <t>Evan Turner</t>
  </si>
  <si>
    <t>Eric Gordon</t>
  </si>
  <si>
    <t>Marcus Morris</t>
  </si>
  <si>
    <t>Kentavious Caldwell-Pope</t>
  </si>
  <si>
    <t>Randy Foye</t>
  </si>
  <si>
    <t>J.R. Smith</t>
  </si>
  <si>
    <t>Patrick Beverley</t>
  </si>
  <si>
    <t>Tim Hardaway Jr.</t>
  </si>
  <si>
    <t>D.J. Augustin</t>
  </si>
  <si>
    <t>Kostas Papanikolaou</t>
  </si>
  <si>
    <t>Caron Butler</t>
  </si>
  <si>
    <t>Isaiah Canaan</t>
  </si>
  <si>
    <t>Marcus Smart</t>
  </si>
  <si>
    <t>Jason Terry</t>
  </si>
  <si>
    <t>Corey Brewer</t>
  </si>
  <si>
    <t>Danilo Gallinari</t>
  </si>
  <si>
    <t>Samuel Dalembert</t>
  </si>
  <si>
    <t>Donatas Motiejunas</t>
  </si>
  <si>
    <t>JaVale McGee</t>
  </si>
  <si>
    <t>Dennis Schroder</t>
  </si>
  <si>
    <t>Elton Brand</t>
  </si>
  <si>
    <t>Trevor Booker</t>
  </si>
  <si>
    <t>Zach LaVine</t>
  </si>
  <si>
    <t>Norris Cole</t>
  </si>
  <si>
    <t>Shane Larkin</t>
  </si>
  <si>
    <t>Dante Exum</t>
  </si>
  <si>
    <t>Gerald Wallace</t>
  </si>
  <si>
    <t>Danny Granger</t>
  </si>
  <si>
    <t>Chris Andersen</t>
  </si>
  <si>
    <t>Ronny Turiaf</t>
  </si>
  <si>
    <t>John Salmons</t>
  </si>
  <si>
    <t>Steve Novak</t>
  </si>
  <si>
    <t>Shavlik Randolph</t>
  </si>
  <si>
    <t>Nate Robinson</t>
  </si>
  <si>
    <t>Francisco Garcia</t>
  </si>
  <si>
    <t>Udonis Haslem</t>
  </si>
  <si>
    <t>Cartier Martin</t>
  </si>
  <si>
    <t>Brandon Bass</t>
  </si>
  <si>
    <t>Anthony Tolliver</t>
  </si>
  <si>
    <t>Shannon Brown</t>
  </si>
  <si>
    <t>Jason Smith</t>
  </si>
  <si>
    <t>Joey Dorsey</t>
  </si>
  <si>
    <t>Joel Anthony</t>
  </si>
  <si>
    <t>Rodney Stuckey</t>
  </si>
  <si>
    <t>Ian Mahinmi</t>
  </si>
  <si>
    <t>Josh McRoberts</t>
  </si>
  <si>
    <t>Alonzo Gee</t>
  </si>
  <si>
    <t>Thabo Sefolosha</t>
  </si>
  <si>
    <t>A.J. Price</t>
  </si>
  <si>
    <t>Chase Budinger</t>
  </si>
  <si>
    <t>Darrell Arthur</t>
  </si>
  <si>
    <t>Jeremy Evans</t>
  </si>
  <si>
    <t>Mike Scott</t>
  </si>
  <si>
    <t>Robbie Hummel</t>
  </si>
  <si>
    <t>Kyle Singler</t>
  </si>
  <si>
    <t>Cole Aldrich</t>
  </si>
  <si>
    <t>Marcus Thornton</t>
  </si>
  <si>
    <t>Jimmer Fredette</t>
  </si>
  <si>
    <t>Kent Bazemore</t>
  </si>
  <si>
    <t>Alexis Ajinca</t>
  </si>
  <si>
    <t>Jeff Withey</t>
  </si>
  <si>
    <t>Justin Hamilton</t>
  </si>
  <si>
    <t>Luke Babbitt</t>
  </si>
  <si>
    <t>Tyler Zeller</t>
  </si>
  <si>
    <t>Quincy Acy</t>
  </si>
  <si>
    <t>Darius Miller</t>
  </si>
  <si>
    <t>Shelvin Mack</t>
  </si>
  <si>
    <t>Travis Wear</t>
  </si>
  <si>
    <t>Jonas Jerebko</t>
  </si>
  <si>
    <t>Ian Clark</t>
  </si>
  <si>
    <t>Shayne Whittington</t>
  </si>
  <si>
    <t>John Jenkins</t>
  </si>
  <si>
    <t>Erick Green</t>
  </si>
  <si>
    <t>Troy Daniels</t>
  </si>
  <si>
    <t>Andre Dawkins</t>
  </si>
  <si>
    <t>Mike Muscala</t>
  </si>
  <si>
    <t>Tarik Black</t>
  </si>
  <si>
    <t>Patric Young</t>
  </si>
  <si>
    <t>Phil Pressey</t>
  </si>
  <si>
    <t>Dwight Powell</t>
  </si>
  <si>
    <t>Pablo Prigioni</t>
  </si>
  <si>
    <t>Shabazz Napier</t>
  </si>
  <si>
    <t>Russ Smith</t>
  </si>
  <si>
    <t>Joe Ingles</t>
  </si>
  <si>
    <t>Adreian Payne</t>
  </si>
  <si>
    <t>Zoran Dragic</t>
  </si>
  <si>
    <t>Austin Rivers</t>
  </si>
  <si>
    <t>James Ennis</t>
  </si>
  <si>
    <t>Spencer Dinwiddie</t>
  </si>
  <si>
    <t>Nick Johnson</t>
  </si>
  <si>
    <t>Rodney Hood</t>
  </si>
  <si>
    <t>Tony Mitchell</t>
  </si>
  <si>
    <t>Alex Len</t>
  </si>
  <si>
    <t>Shabazz Muhammad</t>
  </si>
  <si>
    <t>Archie Goodwin</t>
  </si>
  <si>
    <t>Anthony Bennett</t>
  </si>
  <si>
    <t>Cleanthony Early</t>
  </si>
  <si>
    <t>Gary Harris</t>
  </si>
  <si>
    <t>Rudy Gobert</t>
  </si>
  <si>
    <t>Pero Antic</t>
  </si>
  <si>
    <t>Tyler Ennis</t>
  </si>
  <si>
    <t>James Young</t>
  </si>
  <si>
    <t>Jusuf Nurkic</t>
  </si>
  <si>
    <t>Clint Capela</t>
  </si>
  <si>
    <t>Damjan Rudez</t>
  </si>
  <si>
    <t>AvgMult</t>
  </si>
  <si>
    <t>LeBron James</t>
  </si>
  <si>
    <t>Kevin Love</t>
  </si>
  <si>
    <t>Al Jefferson</t>
  </si>
  <si>
    <t>Tim Duncan</t>
  </si>
  <si>
    <t>Kyrie Irving</t>
  </si>
  <si>
    <t>Kemba Walker</t>
  </si>
  <si>
    <t>Tony Wroten</t>
  </si>
  <si>
    <t>Brandon Knight</t>
  </si>
  <si>
    <t>Michael Carter-Williams</t>
  </si>
  <si>
    <t>Tony Parker</t>
  </si>
  <si>
    <t>Lance Stephenson</t>
  </si>
  <si>
    <t>Kawhi Leonard</t>
  </si>
  <si>
    <t>Nerlens Noel</t>
  </si>
  <si>
    <t>Anderson Varejao</t>
  </si>
  <si>
    <t>Manu Ginobili</t>
  </si>
  <si>
    <t>Larry Sanders</t>
  </si>
  <si>
    <t>Henry Sims</t>
  </si>
  <si>
    <t>Giannis Antetokounmpo</t>
  </si>
  <si>
    <t>Jabari Parker</t>
  </si>
  <si>
    <t>Tristan Thompson</t>
  </si>
  <si>
    <t>Danny Green</t>
  </si>
  <si>
    <t>Shawn Marion</t>
  </si>
  <si>
    <t>Boris Diaw</t>
  </si>
  <si>
    <t>O.J. Mayo</t>
  </si>
  <si>
    <t>Brandon Davies</t>
  </si>
  <si>
    <t>Michael Kidd-Gilchrist</t>
  </si>
  <si>
    <t>Hollis Thompson</t>
  </si>
  <si>
    <t>Cody Zeller</t>
  </si>
  <si>
    <t>Gary Neal</t>
  </si>
  <si>
    <t>Ersan Ilyasova</t>
  </si>
  <si>
    <t>Dion Waiters</t>
  </si>
  <si>
    <t>Zaza Pachulia</t>
  </si>
  <si>
    <t>Marvin Williams</t>
  </si>
  <si>
    <t>Tiago Splitter</t>
  </si>
  <si>
    <t>Alexey Shved</t>
  </si>
  <si>
    <t>John Henson</t>
  </si>
  <si>
    <t>Jerryd Bayless</t>
  </si>
  <si>
    <t>Mike Miller</t>
  </si>
  <si>
    <t>Brendan Haywood</t>
  </si>
  <si>
    <t>Matt Bonner</t>
  </si>
  <si>
    <t>James Jones</t>
  </si>
  <si>
    <t>Jason Maxiell</t>
  </si>
  <si>
    <t>Jannero Pargo</t>
  </si>
  <si>
    <t>Jared Dudley</t>
  </si>
  <si>
    <t>Brian Roberts</t>
  </si>
  <si>
    <t>Jeff Ayres</t>
  </si>
  <si>
    <t>Aron Baynes</t>
  </si>
  <si>
    <t>Gerald Henderson</t>
  </si>
  <si>
    <t>Marco Belinelli</t>
  </si>
  <si>
    <t>Austin Daye</t>
  </si>
  <si>
    <t>Drew Gordon</t>
  </si>
  <si>
    <t>Chris Johnson</t>
  </si>
  <si>
    <t>Khris Middleton</t>
  </si>
  <si>
    <t>Will Cherry</t>
  </si>
  <si>
    <t>Nate Wolters</t>
  </si>
  <si>
    <t>Matthew Dellavedova</t>
  </si>
  <si>
    <t>Joe Harris</t>
  </si>
  <si>
    <t>Alex Kirk</t>
  </si>
  <si>
    <t>Kendall Marshall</t>
  </si>
  <si>
    <t>Cory Joseph</t>
  </si>
  <si>
    <t>Bismack Biyombo</t>
  </si>
  <si>
    <t>Kyle Anderson</t>
  </si>
  <si>
    <t>Jerami Grant</t>
  </si>
  <si>
    <t>Noah Vonleh</t>
  </si>
  <si>
    <t>Model</t>
  </si>
  <si>
    <t>Chris Paul</t>
  </si>
  <si>
    <t>Blake Griffin</t>
  </si>
  <si>
    <t>LaMarcus Aldridge</t>
  </si>
  <si>
    <t>Damian Lillard</t>
  </si>
  <si>
    <t>Pau Gasol</t>
  </si>
  <si>
    <t>Marc Gasol</t>
  </si>
  <si>
    <t>Zach Randolph</t>
  </si>
  <si>
    <t>DeAndre Jordan</t>
  </si>
  <si>
    <t>Jimmy Butler</t>
  </si>
  <si>
    <t>Dirk Nowitzki</t>
  </si>
  <si>
    <t>Deron Williams</t>
  </si>
  <si>
    <t>Joakim Noah</t>
  </si>
  <si>
    <t>Mike Conley</t>
  </si>
  <si>
    <t>Nicolas Batum</t>
  </si>
  <si>
    <t>Monta Ellis</t>
  </si>
  <si>
    <t>Brook Lopez</t>
  </si>
  <si>
    <t>Derrick Rose</t>
  </si>
  <si>
    <t>Joe Johnson</t>
  </si>
  <si>
    <t>Chandler Parsons</t>
  </si>
  <si>
    <t>Tyson Chandler</t>
  </si>
  <si>
    <t>Wesley Matthews</t>
  </si>
  <si>
    <t>Robin Lopez</t>
  </si>
  <si>
    <t>Jamal Crawford</t>
  </si>
  <si>
    <t>Courtney Lee</t>
  </si>
  <si>
    <t>Kevin Garnett</t>
  </si>
  <si>
    <t>Taj Gibson</t>
  </si>
  <si>
    <t>Chris Kaman</t>
  </si>
  <si>
    <t>Mike Dunleavy</t>
  </si>
  <si>
    <t>Kirk Hinrich</t>
  </si>
  <si>
    <t>Devin Harris</t>
  </si>
  <si>
    <t>Aaron Brooks</t>
  </si>
  <si>
    <t>Matt Barnes</t>
  </si>
  <si>
    <t>Tony Allen</t>
  </si>
  <si>
    <t>Mirza Teletovic</t>
  </si>
  <si>
    <t>Steve Blake</t>
  </si>
  <si>
    <t>Jameer Nelson</t>
  </si>
  <si>
    <t>Brandan Wright</t>
  </si>
  <si>
    <t>Jarrett Jack</t>
  </si>
  <si>
    <t>Mason Plumlee</t>
  </si>
  <si>
    <t>Spencer Hawes</t>
  </si>
  <si>
    <t>Meyers Leonard</t>
  </si>
  <si>
    <t>Bojan Bogdanovic</t>
  </si>
  <si>
    <t>Vince Carter</t>
  </si>
  <si>
    <t>Al-Farouq Aminu</t>
  </si>
  <si>
    <t>Kosta Koufos</t>
  </si>
  <si>
    <t>Nazr Mohammed</t>
  </si>
  <si>
    <t>Andrei Kirilenko</t>
  </si>
  <si>
    <t>Hedo Turkoglu</t>
  </si>
  <si>
    <t>Richard Jefferson</t>
  </si>
  <si>
    <t>Alan Anderson</t>
  </si>
  <si>
    <t>Tayshaun Prince</t>
  </si>
  <si>
    <t>Raymond Felton</t>
  </si>
  <si>
    <t>Charlie Villanueva</t>
  </si>
  <si>
    <t>Dorell Wright</t>
  </si>
  <si>
    <t>Beno Udrih</t>
  </si>
  <si>
    <t>Jordan Farmar</t>
  </si>
  <si>
    <t>Glen Davis</t>
  </si>
  <si>
    <t>Chris Douglas-Roberts</t>
  </si>
  <si>
    <t>Joel Freeland</t>
  </si>
  <si>
    <t>Jerome Jordan</t>
  </si>
  <si>
    <t>Quincy Pondexter</t>
  </si>
  <si>
    <t>Ekpe Udoh</t>
  </si>
  <si>
    <t>Jon Leuer</t>
  </si>
  <si>
    <t>E'Twaun Moore</t>
  </si>
  <si>
    <t>Jorge Gutierrez</t>
  </si>
  <si>
    <t>Victor Claver</t>
  </si>
  <si>
    <t>Cory Jefferson</t>
  </si>
  <si>
    <t>Thomas Robinson</t>
  </si>
  <si>
    <t>Jared Cunningham</t>
  </si>
  <si>
    <t>Greg Smith</t>
  </si>
  <si>
    <t>Robert Covington</t>
  </si>
  <si>
    <t>Allen Crabbe</t>
  </si>
  <si>
    <t>Tony Snell</t>
  </si>
  <si>
    <t>Cameron Bairstow</t>
  </si>
  <si>
    <t>Will Barton</t>
  </si>
  <si>
    <t>Reggie Bullock</t>
  </si>
  <si>
    <t>Jae Crowder</t>
  </si>
  <si>
    <t>Markel Brown</t>
  </si>
  <si>
    <t>Doug McDermott</t>
  </si>
  <si>
    <t>Nikola Mirotic</t>
  </si>
  <si>
    <t>Jarnell Stokes</t>
  </si>
  <si>
    <t>Sergey Karasev</t>
  </si>
  <si>
    <t>Jordan Adams</t>
  </si>
  <si>
    <t>Derrick Williams</t>
  </si>
  <si>
    <t>Draymond Green</t>
  </si>
  <si>
    <t>Kyle Lowry</t>
  </si>
  <si>
    <t>Nik Stauskas</t>
  </si>
  <si>
    <t>DeMarcus Cousins</t>
  </si>
  <si>
    <t>Julius Randle</t>
  </si>
  <si>
    <t>Malcolm Thomas</t>
  </si>
  <si>
    <t>Reggie Evans</t>
  </si>
  <si>
    <t>John Wall</t>
  </si>
  <si>
    <t>TJ Warren</t>
  </si>
  <si>
    <t>Festus Ezeli</t>
  </si>
  <si>
    <t>James Johnson</t>
  </si>
  <si>
    <t>Amir Johnson</t>
  </si>
  <si>
    <t>Glenn Robinson</t>
  </si>
  <si>
    <t>Toure Murry</t>
  </si>
  <si>
    <t>Brandon Rush</t>
  </si>
  <si>
    <t>Leandro Barbosa</t>
  </si>
  <si>
    <t>PJ Hairston</t>
  </si>
  <si>
    <t>Lucas Nogueira</t>
  </si>
  <si>
    <t>JJ Hickson</t>
  </si>
  <si>
    <t>Stephen Curry</t>
  </si>
  <si>
    <t>Omri Casspi</t>
  </si>
  <si>
    <t>Nene</t>
  </si>
  <si>
    <t>Charles Hayes</t>
  </si>
  <si>
    <t>Devyn Marble</t>
  </si>
  <si>
    <t>David Lee</t>
  </si>
  <si>
    <t>Shaun Livingston</t>
  </si>
  <si>
    <t>Kris Humphries</t>
  </si>
  <si>
    <t>CJ McCollum</t>
  </si>
  <si>
    <t>Rasual Butler</t>
  </si>
  <si>
    <t>PJ Tucker</t>
  </si>
  <si>
    <t>Gigi Datome</t>
  </si>
  <si>
    <t>Tyler Hansbrough</t>
  </si>
  <si>
    <t>Ben McLemore</t>
  </si>
  <si>
    <t>Glen Rice Jr.</t>
  </si>
  <si>
    <t>Greg Stiemsma</t>
  </si>
  <si>
    <t>Paul Pierce</t>
  </si>
  <si>
    <t>Kevin Seraphin</t>
  </si>
  <si>
    <t>KJ McDaniels</t>
  </si>
  <si>
    <t>Justin Holiday</t>
  </si>
  <si>
    <t>Greivis Vasquez</t>
  </si>
  <si>
    <t>Ramon Sessions</t>
  </si>
  <si>
    <t>Rudy Gay</t>
  </si>
  <si>
    <t>Nemanja Nedovic</t>
  </si>
  <si>
    <t>Ognjen Kuzmic</t>
  </si>
  <si>
    <t>Drew Gooden</t>
  </si>
  <si>
    <t>Garrett Temple</t>
  </si>
  <si>
    <t>Klay Thompson</t>
  </si>
  <si>
    <t>Patrick Patterson</t>
  </si>
  <si>
    <t>JaKarr Sampson</t>
  </si>
  <si>
    <t>Jonas Valanciunas</t>
  </si>
  <si>
    <t>JJ Redick</t>
  </si>
  <si>
    <t>Bruno Caboclo</t>
  </si>
  <si>
    <t>Kalin Lucas</t>
  </si>
  <si>
    <t>Marreese Speights</t>
  </si>
  <si>
    <t>CJ Watson</t>
  </si>
  <si>
    <t>Lou Williams</t>
  </si>
  <si>
    <t>Russell Westbrook</t>
  </si>
  <si>
    <t>Luc Mbah a Moute</t>
  </si>
  <si>
    <t>DeMar DeRozan</t>
  </si>
  <si>
    <t>Landry Fields</t>
  </si>
  <si>
    <t>Harrison Barnes</t>
  </si>
  <si>
    <t>Ray McCallum</t>
  </si>
  <si>
    <t>Carl Landry</t>
  </si>
  <si>
    <t>Jason Thompson</t>
  </si>
  <si>
    <t>Andre Miller</t>
  </si>
  <si>
    <t>DeJuan Blair</t>
  </si>
  <si>
    <t>Terrence Ross</t>
  </si>
  <si>
    <t>Marcin Gortat</t>
  </si>
  <si>
    <t>Otto Porter</t>
  </si>
  <si>
    <t>Darren Collison</t>
  </si>
  <si>
    <t>Andre Iguodala</t>
  </si>
  <si>
    <t>Ryan Hollins</t>
  </si>
  <si>
    <t>Gal Mekel</t>
  </si>
  <si>
    <t>Lou Amundson</t>
  </si>
  <si>
    <t>Jose Juan Barea</t>
  </si>
  <si>
    <t>Andrew Bogut</t>
  </si>
  <si>
    <t>CJ Miles</t>
  </si>
  <si>
    <t>Fades</t>
  </si>
  <si>
    <t>Nick Young</t>
  </si>
  <si>
    <t>injured</t>
  </si>
  <si>
    <t>Bradley Beal</t>
  </si>
  <si>
    <t>Hassan Whiteside</t>
  </si>
  <si>
    <t>Jeff Taylor</t>
  </si>
  <si>
    <t>Nene Hilario</t>
  </si>
  <si>
    <t>K.J. McDaniels</t>
  </si>
  <si>
    <t>P.J. Tucker</t>
  </si>
  <si>
    <t>Luc Richard Mbah a Moute</t>
  </si>
  <si>
    <t>J.J. Barea</t>
  </si>
  <si>
    <t>Martell Webster</t>
  </si>
  <si>
    <t>Jason Richardson</t>
  </si>
  <si>
    <t>Chuck Hayes</t>
  </si>
  <si>
    <t>Louis Amundson</t>
  </si>
  <si>
    <t>Patty Mills</t>
  </si>
  <si>
    <t>Toure' Murry</t>
  </si>
  <si>
    <t>Roy Devyn Marble</t>
  </si>
  <si>
    <t>Johnny O'Bryant</t>
  </si>
  <si>
    <t>Jakarr Sampson</t>
  </si>
  <si>
    <t>T.J. Warren</t>
  </si>
  <si>
    <t>Glenn Robinson III</t>
  </si>
  <si>
    <t>Ricky Ledo</t>
  </si>
  <si>
    <t>Joel Embiid</t>
  </si>
  <si>
    <t>Damien Inglis</t>
  </si>
  <si>
    <t>NO@Uta 09:00PM ET</t>
  </si>
  <si>
    <t>Tor@Cle 07:30PM ET</t>
  </si>
  <si>
    <t>Sac@Min 08:00PM ET</t>
  </si>
  <si>
    <t>Dal@Hou 08:00PM ET</t>
  </si>
  <si>
    <t>Phi@NY 07:30PM ET</t>
  </si>
  <si>
    <t>Was@Mil 08:30PM ET</t>
  </si>
  <si>
    <t>Mia@Orl 07:00PM ET</t>
  </si>
  <si>
    <t>Bkn@SA 08:30PM ET</t>
  </si>
  <si>
    <t>Pho@Ind 07:00PM ET</t>
  </si>
  <si>
    <t>Jose Calderon</t>
  </si>
  <si>
    <t>George Hill</t>
  </si>
  <si>
    <t>Andrea Bargnani</t>
  </si>
  <si>
    <t>C.J. Miles</t>
  </si>
  <si>
    <t>C.J. Watson</t>
  </si>
  <si>
    <t>Eric Moreland</t>
  </si>
  <si>
    <t>Injured</t>
  </si>
  <si>
    <t>Note</t>
  </si>
  <si>
    <t>FadeVal</t>
  </si>
  <si>
    <t>Resting</t>
  </si>
  <si>
    <t>questionable</t>
  </si>
  <si>
    <t>Dislocated finger</t>
  </si>
  <si>
    <t>hamstring</t>
  </si>
  <si>
    <t>sprained ankle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</si>
</sst>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1"/>
      <color rgb="FF3F3F76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4">
    <xf numFmtId="0" fontId="0" fillId="0" borderId="0" xfId="0"/>
    <xf numFmtId="0" fontId="16" fillId="0" borderId="0" xfId="0" applyFont="1"/>
    <xf numFmtId="0" fontId="0" fillId="33" borderId="0" xfId="0" applyFill="1"/>
    <xf numFmtId="0" fontId="0" fillId="0" borderId="0" xfId="0" applyAlignment="1">
      <alignment horizontal="right"/>
    </xf>
    <xf numFmtId="0" fontId="9" fillId="5" borderId="4" xfId="9"/>
    <xf numFmtId="0" fontId="0" fillId="0" borderId="0" xfId="0" applyFont="1"/>
    <xf numFmtId="0" fontId="19" fillId="5" borderId="4" xfId="9" applyFont="1"/>
    <xf numFmtId="0" fontId="9" fillId="34" borderId="4" xfId="9" applyFill="1"/>
    <xf numFmtId="0" fontId="16" fillId="0" borderId="0" xfId="0" applyFont="1" applyFill="1" applyBorder="1"/>
    <xf numFmtId="0" fontId="0" fillId="0" borderId="0" xfId="0" applyFill="1" applyBorder="1"/>
    <xf numFmtId="0" fontId="9" fillId="0" borderId="0" xfId="9" applyFill="1" applyBorder="1"/>
    <xf numFmtId="0" fontId="18" fillId="0" borderId="0" xfId="0" applyFont="1" applyBorder="1"/>
    <xf numFmtId="0" fontId="0" fillId="0" borderId="0" xfId="0" applyBorder="1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28"/>
  <sheetViews>
    <sheetView tabSelected="1" topLeftCell="A154" workbookViewId="0">
      <selection activeCell="Z21" sqref="Z21"/>
    </sheetView>
  </sheetViews>
  <sheetFormatPr defaultColWidth="8.796875" defaultRowHeight="14.25" x14ac:dyDescent="0.45"/>
  <cols>
    <col min="1" max="1" width="7.33203125" style="7" bestFit="1" customWidth="1"/>
    <col min="2" max="2" width="18.1328125" style="7" bestFit="1" customWidth="1"/>
    <col min="3" max="3" width="5.6640625" style="7" bestFit="1" customWidth="1"/>
    <col min="4" max="4" width="19.6640625" style="7" bestFit="1" customWidth="1"/>
    <col min="5" max="5" width="16.33203125" style="7" bestFit="1" customWidth="1"/>
    <col min="6" max="6" width="9.6640625" bestFit="1" customWidth="1"/>
    <col min="7" max="7" width="11.33203125" bestFit="1" customWidth="1"/>
    <col min="8" max="8" width="11.33203125" customWidth="1"/>
    <col min="9" max="9" width="11.46484375" style="4" bestFit="1" customWidth="1"/>
    <col min="10" max="10" width="2.46484375" hidden="1" customWidth="1"/>
    <col min="11" max="11" width="4.6640625" hidden="1" customWidth="1"/>
    <col min="12" max="12" width="6" hidden="1" customWidth="1"/>
    <col min="13" max="13" width="3" hidden="1" customWidth="1"/>
    <col min="14" max="14" width="2.796875" hidden="1" customWidth="1"/>
    <col min="15" max="16" width="2.46484375" hidden="1" customWidth="1"/>
    <col min="17" max="17" width="2.6640625" hidden="1" customWidth="1"/>
    <col min="18" max="18" width="10.46484375" customWidth="1"/>
    <col min="19" max="19" width="10.46484375" style="9" customWidth="1"/>
    <col min="25" max="25" width="10.6640625" customWidth="1"/>
  </cols>
  <sheetData>
    <row r="1" spans="1:27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33</v>
      </c>
      <c r="G1" s="1" t="s">
        <v>35</v>
      </c>
      <c r="H1" s="1" t="s">
        <v>305</v>
      </c>
      <c r="I1" s="6" t="s">
        <v>23</v>
      </c>
      <c r="J1" s="1" t="s">
        <v>10</v>
      </c>
      <c r="K1" s="1" t="s">
        <v>13</v>
      </c>
      <c r="L1" s="1" t="s">
        <v>12</v>
      </c>
      <c r="M1" t="s">
        <v>5</v>
      </c>
      <c r="N1" t="s">
        <v>9</v>
      </c>
      <c r="O1" t="s">
        <v>8</v>
      </c>
      <c r="P1" t="s">
        <v>6</v>
      </c>
      <c r="Q1" s="3" t="s">
        <v>7</v>
      </c>
      <c r="R1" s="1" t="s">
        <v>240</v>
      </c>
      <c r="S1" s="8"/>
      <c r="T1" s="1" t="s">
        <v>11</v>
      </c>
      <c r="U1" s="2">
        <f>SUM(K2:K230)</f>
        <v>250.79471548920117</v>
      </c>
      <c r="V1" t="s">
        <v>15</v>
      </c>
      <c r="W1">
        <f>SUM(M:M)</f>
        <v>2</v>
      </c>
      <c r="Y1" s="1" t="s">
        <v>467</v>
      </c>
      <c r="Z1" s="1" t="s">
        <v>509</v>
      </c>
      <c r="AA1" s="1" t="s">
        <v>508</v>
      </c>
    </row>
    <row r="2" spans="1:27" x14ac:dyDescent="0.45">
      <c r="A2" t="s">
        <v>6</v>
      </c>
      <c r="B2" t="s">
        <v>74</v>
      </c>
      <c r="C2">
        <v>11400</v>
      </c>
      <c r="D2" t="s">
        <v>492</v>
      </c>
      <c r="E2">
        <v>53.932000000000002</v>
      </c>
      <c r="F2">
        <f>IF(ISNA(VLOOKUP(DKSalaries!D2,OverUnder!$A$2:$C$13,3,FALSE)),1,VLOOKUP(DKSalaries!D2,OverUnder!$A$2:$C$13,3,FALSE))</f>
        <v>1</v>
      </c>
      <c r="G2">
        <f>E2*F2</f>
        <v>53.932000000000002</v>
      </c>
      <c r="H2">
        <f>IF(ISNA(VLOOKUP(B2,Model!A:B,2,FALSE)),0,VLOOKUP(B2,Model!A:B,2,FALSE))</f>
        <v>47.922183194688699</v>
      </c>
      <c r="I2" s="4">
        <f>IF(ISNA(VLOOKUP(B2,$Y$2:$Z$26,2,FALSE)),H2,VLOOKUP(B2,$Y$2:$Z$26,2,FALSE))</f>
        <v>47.922183194688699</v>
      </c>
      <c r="J2">
        <v>0</v>
      </c>
      <c r="K2">
        <f>J2*I2</f>
        <v>0</v>
      </c>
      <c r="L2">
        <f t="shared" ref="L2:L65" si="0">J2*C2</f>
        <v>0</v>
      </c>
      <c r="M2">
        <f t="shared" ref="M2:Q11" si="1">$J2*IF($A2=M$1,1,0)</f>
        <v>0</v>
      </c>
      <c r="N2">
        <f t="shared" si="1"/>
        <v>0</v>
      </c>
      <c r="O2">
        <f t="shared" si="1"/>
        <v>0</v>
      </c>
      <c r="P2">
        <f t="shared" si="1"/>
        <v>0</v>
      </c>
      <c r="Q2">
        <f t="shared" si="1"/>
        <v>0</v>
      </c>
      <c r="R2">
        <f>I2/C2*1000</f>
        <v>4.2037002802358501</v>
      </c>
      <c r="T2" s="1" t="s">
        <v>2</v>
      </c>
      <c r="U2">
        <f>SUM(L2:L230)</f>
        <v>49700</v>
      </c>
      <c r="V2" t="s">
        <v>19</v>
      </c>
      <c r="W2">
        <f>SUM(N:N)</f>
        <v>2</v>
      </c>
      <c r="Y2" t="s">
        <v>266</v>
      </c>
      <c r="Z2">
        <v>0</v>
      </c>
      <c r="AA2" t="s">
        <v>507</v>
      </c>
    </row>
    <row r="3" spans="1:27" x14ac:dyDescent="0.45">
      <c r="A3" t="s">
        <v>8</v>
      </c>
      <c r="B3" t="s">
        <v>241</v>
      </c>
      <c r="C3">
        <v>11200</v>
      </c>
      <c r="D3" t="s">
        <v>493</v>
      </c>
      <c r="E3">
        <v>46.408999999999999</v>
      </c>
      <c r="F3">
        <f>IF(ISNA(VLOOKUP(DKSalaries!D3,OverUnder!$A$2:$C$13,3,FALSE)),1,VLOOKUP(DKSalaries!D3,OverUnder!$A$2:$C$13,3,FALSE))</f>
        <v>1</v>
      </c>
      <c r="G3">
        <f t="shared" ref="G3:G66" si="2">E3*F3</f>
        <v>46.408999999999999</v>
      </c>
      <c r="H3">
        <f>IF(ISNA(VLOOKUP(B3,Model!A:B,2,FALSE)),0,VLOOKUP(B3,Model!A:B,2,FALSE))</f>
        <v>43.659935667633398</v>
      </c>
      <c r="I3" s="4">
        <f t="shared" ref="I3:I66" si="3">IF(ISNA(VLOOKUP(B3,$Y$2:$Z$26,2,FALSE)),H3,VLOOKUP(B3,$Y$2:$Z$26,2,FALSE))</f>
        <v>43.659935667633398</v>
      </c>
      <c r="J3">
        <v>0</v>
      </c>
      <c r="K3">
        <f t="shared" ref="K3:K66" si="4">J3*I3</f>
        <v>0</v>
      </c>
      <c r="L3">
        <f t="shared" si="0"/>
        <v>0</v>
      </c>
      <c r="M3">
        <f t="shared" si="1"/>
        <v>0</v>
      </c>
      <c r="N3">
        <f t="shared" si="1"/>
        <v>0</v>
      </c>
      <c r="O3">
        <f t="shared" si="1"/>
        <v>0</v>
      </c>
      <c r="P3">
        <f t="shared" si="1"/>
        <v>0</v>
      </c>
      <c r="Q3">
        <f t="shared" si="1"/>
        <v>0</v>
      </c>
      <c r="R3">
        <f t="shared" ref="R3:R66" si="5">I3/C3*1000</f>
        <v>3.8982085417529819</v>
      </c>
      <c r="T3" s="1" t="s">
        <v>14</v>
      </c>
      <c r="U3">
        <v>50000</v>
      </c>
      <c r="V3" t="s">
        <v>17</v>
      </c>
      <c r="W3">
        <f>SUM(O:O)</f>
        <v>1</v>
      </c>
      <c r="Y3" t="s">
        <v>330</v>
      </c>
      <c r="Z3">
        <v>0</v>
      </c>
      <c r="AA3" t="s">
        <v>510</v>
      </c>
    </row>
    <row r="4" spans="1:27" x14ac:dyDescent="0.45">
      <c r="A4" t="s">
        <v>7</v>
      </c>
      <c r="B4" t="s">
        <v>393</v>
      </c>
      <c r="C4">
        <v>10300</v>
      </c>
      <c r="D4" t="s">
        <v>494</v>
      </c>
      <c r="E4">
        <v>44.625</v>
      </c>
      <c r="F4">
        <f>IF(ISNA(VLOOKUP(DKSalaries!D4,OverUnder!$A$2:$C$13,3,FALSE)),1,VLOOKUP(DKSalaries!D4,OverUnder!$A$2:$C$13,3,FALSE))</f>
        <v>1</v>
      </c>
      <c r="G4">
        <f t="shared" si="2"/>
        <v>44.625</v>
      </c>
      <c r="H4">
        <f>IF(ISNA(VLOOKUP(B4,Model!A:B,2,FALSE)),0,VLOOKUP(B4,Model!A:B,2,FALSE))</f>
        <v>46.718333142207896</v>
      </c>
      <c r="I4" s="4">
        <f t="shared" si="3"/>
        <v>46.718333142207896</v>
      </c>
      <c r="J4">
        <v>1</v>
      </c>
      <c r="K4">
        <f t="shared" si="4"/>
        <v>46.718333142207896</v>
      </c>
      <c r="L4">
        <f t="shared" si="0"/>
        <v>10300</v>
      </c>
      <c r="M4">
        <f t="shared" si="1"/>
        <v>0</v>
      </c>
      <c r="N4">
        <f t="shared" si="1"/>
        <v>0</v>
      </c>
      <c r="O4">
        <f t="shared" si="1"/>
        <v>0</v>
      </c>
      <c r="P4">
        <f t="shared" si="1"/>
        <v>0</v>
      </c>
      <c r="Q4">
        <f t="shared" si="1"/>
        <v>1</v>
      </c>
      <c r="R4">
        <f t="shared" si="5"/>
        <v>4.5357604992434846</v>
      </c>
      <c r="V4" t="s">
        <v>18</v>
      </c>
      <c r="W4">
        <f>SUM(P:P)</f>
        <v>2</v>
      </c>
      <c r="Y4" t="s">
        <v>105</v>
      </c>
    </row>
    <row r="5" spans="1:27" x14ac:dyDescent="0.45">
      <c r="A5" t="s">
        <v>9</v>
      </c>
      <c r="B5" t="s">
        <v>75</v>
      </c>
      <c r="C5">
        <v>10100</v>
      </c>
      <c r="D5" t="s">
        <v>495</v>
      </c>
      <c r="E5">
        <v>46.478999999999999</v>
      </c>
      <c r="F5">
        <f>IF(ISNA(VLOOKUP(DKSalaries!D5,OverUnder!$A$2:$C$13,3,FALSE)),1,VLOOKUP(DKSalaries!D5,OverUnder!$A$2:$C$13,3,FALSE))</f>
        <v>1</v>
      </c>
      <c r="G5">
        <f t="shared" si="2"/>
        <v>46.478999999999999</v>
      </c>
      <c r="H5">
        <f>IF(ISNA(VLOOKUP(B5,Model!A:B,2,FALSE)),0,VLOOKUP(B5,Model!A:B,2,FALSE))</f>
        <v>40.967566891918402</v>
      </c>
      <c r="I5" s="4">
        <f t="shared" si="3"/>
        <v>40.967566891918402</v>
      </c>
      <c r="J5">
        <v>0</v>
      </c>
      <c r="K5">
        <f t="shared" si="4"/>
        <v>0</v>
      </c>
      <c r="L5">
        <f t="shared" si="0"/>
        <v>0</v>
      </c>
      <c r="M5">
        <f t="shared" si="1"/>
        <v>0</v>
      </c>
      <c r="N5">
        <f t="shared" si="1"/>
        <v>0</v>
      </c>
      <c r="O5">
        <f t="shared" si="1"/>
        <v>0</v>
      </c>
      <c r="P5">
        <f t="shared" si="1"/>
        <v>0</v>
      </c>
      <c r="Q5">
        <f t="shared" si="1"/>
        <v>0</v>
      </c>
      <c r="R5">
        <f t="shared" si="5"/>
        <v>4.0561947417740996</v>
      </c>
      <c r="V5" t="s">
        <v>16</v>
      </c>
      <c r="W5">
        <f>SUM(Q:Q)</f>
        <v>1</v>
      </c>
      <c r="Y5" t="s">
        <v>78</v>
      </c>
      <c r="AA5" t="s">
        <v>511</v>
      </c>
    </row>
    <row r="6" spans="1:27" x14ac:dyDescent="0.45">
      <c r="A6" t="s">
        <v>8</v>
      </c>
      <c r="B6" t="s">
        <v>77</v>
      </c>
      <c r="C6">
        <v>9500</v>
      </c>
      <c r="D6" t="s">
        <v>496</v>
      </c>
      <c r="E6">
        <v>37.212000000000003</v>
      </c>
      <c r="F6">
        <f>IF(ISNA(VLOOKUP(DKSalaries!D6,OverUnder!$A$2:$C$13,3,FALSE)),1,VLOOKUP(DKSalaries!D6,OverUnder!$A$2:$C$13,3,FALSE))</f>
        <v>1</v>
      </c>
      <c r="G6">
        <f t="shared" si="2"/>
        <v>37.212000000000003</v>
      </c>
      <c r="H6">
        <f>IF(ISNA(VLOOKUP(B6,Model!A:B,2,FALSE)),0,VLOOKUP(B6,Model!A:B,2,FALSE))</f>
        <v>39.192380496910502</v>
      </c>
      <c r="I6" s="4">
        <f t="shared" si="3"/>
        <v>39.192380496910502</v>
      </c>
      <c r="J6">
        <v>0</v>
      </c>
      <c r="K6">
        <f t="shared" si="4"/>
        <v>0</v>
      </c>
      <c r="L6">
        <f t="shared" si="0"/>
        <v>0</v>
      </c>
      <c r="M6">
        <f t="shared" si="1"/>
        <v>0</v>
      </c>
      <c r="N6">
        <f t="shared" si="1"/>
        <v>0</v>
      </c>
      <c r="O6">
        <f t="shared" si="1"/>
        <v>0</v>
      </c>
      <c r="P6">
        <f t="shared" si="1"/>
        <v>0</v>
      </c>
      <c r="Q6">
        <f t="shared" si="1"/>
        <v>0</v>
      </c>
      <c r="R6">
        <f t="shared" si="5"/>
        <v>4.1255137365168952</v>
      </c>
      <c r="Y6" t="s">
        <v>81</v>
      </c>
      <c r="AA6" t="s">
        <v>513</v>
      </c>
    </row>
    <row r="7" spans="1:27" x14ac:dyDescent="0.45">
      <c r="A7" t="s">
        <v>5</v>
      </c>
      <c r="B7" t="s">
        <v>397</v>
      </c>
      <c r="C7">
        <v>9400</v>
      </c>
      <c r="D7" t="s">
        <v>497</v>
      </c>
      <c r="E7">
        <v>43.976999999999997</v>
      </c>
      <c r="F7">
        <f>IF(ISNA(VLOOKUP(DKSalaries!D7,OverUnder!$A$2:$C$13,3,FALSE)),1,VLOOKUP(DKSalaries!D7,OverUnder!$A$2:$C$13,3,FALSE))</f>
        <v>1</v>
      </c>
      <c r="G7">
        <f t="shared" si="2"/>
        <v>43.976999999999997</v>
      </c>
      <c r="H7">
        <f>IF(ISNA(VLOOKUP(B7,Model!A:B,2,FALSE)),0,VLOOKUP(B7,Model!A:B,2,FALSE))</f>
        <v>44.459389217202897</v>
      </c>
      <c r="I7" s="4">
        <f t="shared" si="3"/>
        <v>0</v>
      </c>
      <c r="J7">
        <v>0</v>
      </c>
      <c r="K7">
        <f t="shared" si="4"/>
        <v>0</v>
      </c>
      <c r="L7">
        <f t="shared" si="0"/>
        <v>0</v>
      </c>
      <c r="M7">
        <f t="shared" si="1"/>
        <v>0</v>
      </c>
      <c r="N7">
        <f t="shared" si="1"/>
        <v>0</v>
      </c>
      <c r="O7">
        <f t="shared" si="1"/>
        <v>0</v>
      </c>
      <c r="P7">
        <f t="shared" si="1"/>
        <v>0</v>
      </c>
      <c r="Q7">
        <f t="shared" si="1"/>
        <v>0</v>
      </c>
      <c r="R7">
        <f t="shared" si="5"/>
        <v>0</v>
      </c>
      <c r="V7" t="s">
        <v>20</v>
      </c>
      <c r="W7">
        <f>W1+W2+W5</f>
        <v>5</v>
      </c>
      <c r="Y7" t="s">
        <v>158</v>
      </c>
      <c r="AA7" t="s">
        <v>512</v>
      </c>
    </row>
    <row r="8" spans="1:27" x14ac:dyDescent="0.45">
      <c r="A8" t="s">
        <v>7</v>
      </c>
      <c r="B8" t="s">
        <v>78</v>
      </c>
      <c r="C8">
        <v>9100</v>
      </c>
      <c r="D8" t="s">
        <v>495</v>
      </c>
      <c r="E8">
        <v>40.475000000000001</v>
      </c>
      <c r="F8">
        <f>IF(ISNA(VLOOKUP(DKSalaries!D8,OverUnder!$A$2:$C$13,3,FALSE)),1,VLOOKUP(DKSalaries!D8,OverUnder!$A$2:$C$13,3,FALSE))</f>
        <v>1</v>
      </c>
      <c r="G8">
        <f t="shared" si="2"/>
        <v>40.475000000000001</v>
      </c>
      <c r="H8">
        <f>IF(ISNA(VLOOKUP(B8,Model!A:B,2,FALSE)),0,VLOOKUP(B8,Model!A:B,2,FALSE))</f>
        <v>38.5231150753227</v>
      </c>
      <c r="I8" s="4">
        <f t="shared" si="3"/>
        <v>0</v>
      </c>
      <c r="J8">
        <v>0</v>
      </c>
      <c r="K8">
        <f t="shared" si="4"/>
        <v>0</v>
      </c>
      <c r="L8">
        <f t="shared" si="0"/>
        <v>0</v>
      </c>
      <c r="M8">
        <f t="shared" si="1"/>
        <v>0</v>
      </c>
      <c r="N8">
        <f t="shared" si="1"/>
        <v>0</v>
      </c>
      <c r="O8">
        <f t="shared" si="1"/>
        <v>0</v>
      </c>
      <c r="P8">
        <f t="shared" si="1"/>
        <v>0</v>
      </c>
      <c r="Q8">
        <f t="shared" si="1"/>
        <v>0</v>
      </c>
      <c r="R8">
        <f t="shared" si="5"/>
        <v>0</v>
      </c>
      <c r="V8" t="s">
        <v>21</v>
      </c>
      <c r="W8">
        <f>W3+W4+W5</f>
        <v>4</v>
      </c>
      <c r="Y8" t="s">
        <v>331</v>
      </c>
      <c r="AA8" t="s">
        <v>514</v>
      </c>
    </row>
    <row r="9" spans="1:27" x14ac:dyDescent="0.45">
      <c r="A9" t="s">
        <v>5</v>
      </c>
      <c r="B9" t="s">
        <v>245</v>
      </c>
      <c r="C9">
        <v>8800</v>
      </c>
      <c r="D9" t="s">
        <v>493</v>
      </c>
      <c r="E9">
        <v>36.954999999999998</v>
      </c>
      <c r="F9">
        <f>IF(ISNA(VLOOKUP(DKSalaries!D9,OverUnder!$A$2:$C$13,3,FALSE)),1,VLOOKUP(DKSalaries!D9,OverUnder!$A$2:$C$13,3,FALSE))</f>
        <v>1</v>
      </c>
      <c r="G9">
        <f t="shared" si="2"/>
        <v>36.954999999999998</v>
      </c>
      <c r="H9">
        <f>IF(ISNA(VLOOKUP(B9,Model!A:B,2,FALSE)),0,VLOOKUP(B9,Model!A:B,2,FALSE))</f>
        <v>37.193896318882402</v>
      </c>
      <c r="I9" s="4">
        <f t="shared" si="3"/>
        <v>37.193896318882402</v>
      </c>
      <c r="J9">
        <v>0</v>
      </c>
      <c r="K9">
        <f t="shared" si="4"/>
        <v>0</v>
      </c>
      <c r="L9">
        <f t="shared" si="0"/>
        <v>0</v>
      </c>
      <c r="M9">
        <f t="shared" si="1"/>
        <v>0</v>
      </c>
      <c r="N9">
        <f t="shared" si="1"/>
        <v>0</v>
      </c>
      <c r="O9">
        <f t="shared" si="1"/>
        <v>0</v>
      </c>
      <c r="P9">
        <f t="shared" si="1"/>
        <v>0</v>
      </c>
      <c r="Q9">
        <f t="shared" si="1"/>
        <v>0</v>
      </c>
      <c r="R9">
        <f t="shared" si="5"/>
        <v>4.2265791271457278</v>
      </c>
      <c r="V9" t="s">
        <v>22</v>
      </c>
      <c r="W9">
        <f>SUM(W1:W5)</f>
        <v>8</v>
      </c>
      <c r="Y9" t="s">
        <v>310</v>
      </c>
      <c r="AA9" t="s">
        <v>469</v>
      </c>
    </row>
    <row r="10" spans="1:27" x14ac:dyDescent="0.45">
      <c r="A10" t="s">
        <v>6</v>
      </c>
      <c r="B10" t="s">
        <v>242</v>
      </c>
      <c r="C10">
        <v>8600</v>
      </c>
      <c r="D10" t="s">
        <v>493</v>
      </c>
      <c r="E10">
        <v>35.5</v>
      </c>
      <c r="F10">
        <f>IF(ISNA(VLOOKUP(DKSalaries!D10,OverUnder!$A$2:$C$13,3,FALSE)),1,VLOOKUP(DKSalaries!D10,OverUnder!$A$2:$C$13,3,FALSE))</f>
        <v>1</v>
      </c>
      <c r="G10">
        <f t="shared" si="2"/>
        <v>35.5</v>
      </c>
      <c r="H10">
        <f>IF(ISNA(VLOOKUP(B10,Model!A:B,2,FALSE)),0,VLOOKUP(B10,Model!A:B,2,FALSE))</f>
        <v>30.6272113911361</v>
      </c>
      <c r="I10" s="4">
        <f t="shared" si="3"/>
        <v>30.6272113911361</v>
      </c>
      <c r="J10">
        <v>0</v>
      </c>
      <c r="K10">
        <f t="shared" si="4"/>
        <v>0</v>
      </c>
      <c r="L10">
        <f t="shared" si="0"/>
        <v>0</v>
      </c>
      <c r="M10">
        <f t="shared" si="1"/>
        <v>0</v>
      </c>
      <c r="N10">
        <f t="shared" si="1"/>
        <v>0</v>
      </c>
      <c r="O10">
        <f t="shared" si="1"/>
        <v>0</v>
      </c>
      <c r="P10">
        <f t="shared" si="1"/>
        <v>0</v>
      </c>
      <c r="Q10">
        <f t="shared" si="1"/>
        <v>0</v>
      </c>
      <c r="R10">
        <f t="shared" si="5"/>
        <v>3.5613036501321047</v>
      </c>
      <c r="Y10" t="s">
        <v>322</v>
      </c>
      <c r="AA10" t="s">
        <v>469</v>
      </c>
    </row>
    <row r="11" spans="1:27" x14ac:dyDescent="0.45">
      <c r="A11" t="s">
        <v>7</v>
      </c>
      <c r="B11" t="s">
        <v>37</v>
      </c>
      <c r="C11">
        <v>8600</v>
      </c>
      <c r="D11" t="s">
        <v>498</v>
      </c>
      <c r="E11">
        <v>40.375</v>
      </c>
      <c r="F11">
        <f>IF(ISNA(VLOOKUP(DKSalaries!D11,OverUnder!$A$2:$C$13,3,FALSE)),1,VLOOKUP(DKSalaries!D11,OverUnder!$A$2:$C$13,3,FALSE))</f>
        <v>1</v>
      </c>
      <c r="G11">
        <f t="shared" si="2"/>
        <v>40.375</v>
      </c>
      <c r="H11">
        <f>IF(ISNA(VLOOKUP(B11,Model!A:B,2,FALSE)),0,VLOOKUP(B11,Model!A:B,2,FALSE))</f>
        <v>38.465307116646301</v>
      </c>
      <c r="I11" s="4">
        <f t="shared" si="3"/>
        <v>38.465307116646301</v>
      </c>
      <c r="J11">
        <v>0</v>
      </c>
      <c r="K11">
        <f t="shared" si="4"/>
        <v>0</v>
      </c>
      <c r="L11">
        <f t="shared" si="0"/>
        <v>0</v>
      </c>
      <c r="M11">
        <f t="shared" si="1"/>
        <v>0</v>
      </c>
      <c r="N11">
        <f t="shared" si="1"/>
        <v>0</v>
      </c>
      <c r="O11">
        <f t="shared" si="1"/>
        <v>0</v>
      </c>
      <c r="P11">
        <f t="shared" si="1"/>
        <v>0</v>
      </c>
      <c r="Q11">
        <f t="shared" si="1"/>
        <v>0</v>
      </c>
      <c r="R11">
        <f t="shared" si="5"/>
        <v>4.4727101298425929</v>
      </c>
      <c r="Y11" t="s">
        <v>104</v>
      </c>
      <c r="AA11" t="s">
        <v>469</v>
      </c>
    </row>
    <row r="12" spans="1:27" x14ac:dyDescent="0.45">
      <c r="A12" t="s">
        <v>7</v>
      </c>
      <c r="B12" t="s">
        <v>76</v>
      </c>
      <c r="C12">
        <v>8300</v>
      </c>
      <c r="D12" t="s">
        <v>498</v>
      </c>
      <c r="E12">
        <v>39.271000000000001</v>
      </c>
      <c r="F12">
        <f>IF(ISNA(VLOOKUP(DKSalaries!D12,OverUnder!$A$2:$C$13,3,FALSE)),1,VLOOKUP(DKSalaries!D12,OverUnder!$A$2:$C$13,3,FALSE))</f>
        <v>1</v>
      </c>
      <c r="G12">
        <f t="shared" si="2"/>
        <v>39.271000000000001</v>
      </c>
      <c r="H12">
        <f>IF(ISNA(VLOOKUP(B12,Model!A:B,2,FALSE)),0,VLOOKUP(B12,Model!A:B,2,FALSE))</f>
        <v>35.317084861401</v>
      </c>
      <c r="I12" s="4">
        <f t="shared" si="3"/>
        <v>35.317084861401</v>
      </c>
      <c r="J12">
        <v>0</v>
      </c>
      <c r="K12">
        <f t="shared" si="4"/>
        <v>0</v>
      </c>
      <c r="L12">
        <f t="shared" si="0"/>
        <v>0</v>
      </c>
      <c r="M12">
        <f t="shared" ref="M12:Q21" si="6">$J12*IF($A12=M$1,1,0)</f>
        <v>0</v>
      </c>
      <c r="N12">
        <f t="shared" si="6"/>
        <v>0</v>
      </c>
      <c r="O12">
        <f t="shared" si="6"/>
        <v>0</v>
      </c>
      <c r="P12">
        <f t="shared" si="6"/>
        <v>0</v>
      </c>
      <c r="Q12">
        <f t="shared" si="6"/>
        <v>0</v>
      </c>
      <c r="R12">
        <f t="shared" si="5"/>
        <v>4.2550704652290365</v>
      </c>
      <c r="Y12" t="s">
        <v>397</v>
      </c>
    </row>
    <row r="13" spans="1:27" x14ac:dyDescent="0.45">
      <c r="A13" t="s">
        <v>6</v>
      </c>
      <c r="B13" t="s">
        <v>244</v>
      </c>
      <c r="C13">
        <v>8100</v>
      </c>
      <c r="D13" t="s">
        <v>499</v>
      </c>
      <c r="E13">
        <v>35.976999999999997</v>
      </c>
      <c r="F13">
        <f>IF(ISNA(VLOOKUP(DKSalaries!D13,OverUnder!$A$2:$C$13,3,FALSE)),1,VLOOKUP(DKSalaries!D13,OverUnder!$A$2:$C$13,3,FALSE))</f>
        <v>1</v>
      </c>
      <c r="G13">
        <f t="shared" si="2"/>
        <v>35.976999999999997</v>
      </c>
      <c r="H13">
        <f>IF(ISNA(VLOOKUP(B13,Model!A:B,2,FALSE)),0,VLOOKUP(B13,Model!A:B,2,FALSE))</f>
        <v>33.090310048902502</v>
      </c>
      <c r="I13" s="4">
        <f t="shared" si="3"/>
        <v>33.090310048902502</v>
      </c>
      <c r="J13">
        <v>0</v>
      </c>
      <c r="K13">
        <f t="shared" si="4"/>
        <v>0</v>
      </c>
      <c r="L13">
        <f t="shared" si="0"/>
        <v>0</v>
      </c>
      <c r="M13">
        <f t="shared" si="6"/>
        <v>0</v>
      </c>
      <c r="N13">
        <f t="shared" si="6"/>
        <v>0</v>
      </c>
      <c r="O13">
        <f t="shared" si="6"/>
        <v>0</v>
      </c>
      <c r="P13">
        <f t="shared" si="6"/>
        <v>0</v>
      </c>
      <c r="Q13">
        <f t="shared" si="6"/>
        <v>0</v>
      </c>
      <c r="R13">
        <f t="shared" si="5"/>
        <v>4.0852234628274697</v>
      </c>
      <c r="T13" s="2" t="s">
        <v>24</v>
      </c>
      <c r="U13" s="2"/>
      <c r="V13" s="2"/>
      <c r="W13" s="2"/>
      <c r="Y13" s="13" t="s">
        <v>261</v>
      </c>
      <c r="Z13" s="13"/>
      <c r="AA13" s="13"/>
    </row>
    <row r="14" spans="1:27" x14ac:dyDescent="0.45">
      <c r="A14" t="s">
        <v>8</v>
      </c>
      <c r="B14" t="s">
        <v>431</v>
      </c>
      <c r="C14">
        <v>7900</v>
      </c>
      <c r="D14" t="s">
        <v>494</v>
      </c>
      <c r="E14">
        <v>37.688000000000002</v>
      </c>
      <c r="F14">
        <f>IF(ISNA(VLOOKUP(DKSalaries!D14,OverUnder!$A$2:$C$13,3,FALSE)),1,VLOOKUP(DKSalaries!D14,OverUnder!$A$2:$C$13,3,FALSE))</f>
        <v>1</v>
      </c>
      <c r="G14">
        <f t="shared" si="2"/>
        <v>37.688000000000002</v>
      </c>
      <c r="H14">
        <f>IF(ISNA(VLOOKUP(B14,Model!A:B,2,FALSE)),0,VLOOKUP(B14,Model!A:B,2,FALSE))</f>
        <v>34.886217090854103</v>
      </c>
      <c r="I14" s="4">
        <f t="shared" si="3"/>
        <v>34.886217090854103</v>
      </c>
      <c r="J14">
        <v>0</v>
      </c>
      <c r="K14">
        <f t="shared" si="4"/>
        <v>0</v>
      </c>
      <c r="L14">
        <f t="shared" si="0"/>
        <v>0</v>
      </c>
      <c r="M14">
        <f t="shared" si="6"/>
        <v>0</v>
      </c>
      <c r="N14">
        <f t="shared" si="6"/>
        <v>0</v>
      </c>
      <c r="O14">
        <f t="shared" si="6"/>
        <v>0</v>
      </c>
      <c r="P14">
        <f t="shared" si="6"/>
        <v>0</v>
      </c>
      <c r="Q14">
        <f t="shared" si="6"/>
        <v>0</v>
      </c>
      <c r="R14">
        <f t="shared" si="5"/>
        <v>4.4159768469435576</v>
      </c>
      <c r="T14" s="2" t="s">
        <v>26</v>
      </c>
      <c r="Y14" s="13" t="s">
        <v>320</v>
      </c>
    </row>
    <row r="15" spans="1:27" x14ac:dyDescent="0.45">
      <c r="A15" t="s">
        <v>5</v>
      </c>
      <c r="B15" t="s">
        <v>391</v>
      </c>
      <c r="C15">
        <v>7800</v>
      </c>
      <c r="D15" t="s">
        <v>493</v>
      </c>
      <c r="E15">
        <v>36.332999999999998</v>
      </c>
      <c r="F15">
        <f>IF(ISNA(VLOOKUP(DKSalaries!D15,OverUnder!$A$2:$C$13,3,FALSE)),1,VLOOKUP(DKSalaries!D15,OverUnder!$A$2:$C$13,3,FALSE))</f>
        <v>1</v>
      </c>
      <c r="G15">
        <f t="shared" si="2"/>
        <v>36.332999999999998</v>
      </c>
      <c r="H15">
        <f>IF(ISNA(VLOOKUP(B15,Model!A:B,2,FALSE)),0,VLOOKUP(B15,Model!A:B,2,FALSE))</f>
        <v>36.903240854862702</v>
      </c>
      <c r="I15" s="4">
        <f t="shared" si="3"/>
        <v>36.903240854862702</v>
      </c>
      <c r="J15">
        <v>1</v>
      </c>
      <c r="K15">
        <f t="shared" si="4"/>
        <v>36.903240854862702</v>
      </c>
      <c r="L15">
        <f t="shared" si="0"/>
        <v>7800</v>
      </c>
      <c r="M15">
        <f t="shared" si="6"/>
        <v>1</v>
      </c>
      <c r="N15">
        <f t="shared" si="6"/>
        <v>0</v>
      </c>
      <c r="O15">
        <f t="shared" si="6"/>
        <v>0</v>
      </c>
      <c r="P15">
        <f t="shared" si="6"/>
        <v>0</v>
      </c>
      <c r="Q15">
        <f t="shared" si="6"/>
        <v>0</v>
      </c>
      <c r="R15">
        <f t="shared" si="5"/>
        <v>4.7311847249823975</v>
      </c>
      <c r="Y15" s="13"/>
    </row>
    <row r="16" spans="1:27" x14ac:dyDescent="0.45">
      <c r="A16" t="s">
        <v>9</v>
      </c>
      <c r="B16" t="s">
        <v>320</v>
      </c>
      <c r="C16">
        <v>7700</v>
      </c>
      <c r="D16" t="s">
        <v>495</v>
      </c>
      <c r="E16">
        <v>31.846</v>
      </c>
      <c r="F16">
        <f>IF(ISNA(VLOOKUP(DKSalaries!D16,OverUnder!$A$2:$C$13,3,FALSE)),1,VLOOKUP(DKSalaries!D16,OverUnder!$A$2:$C$13,3,FALSE))</f>
        <v>1</v>
      </c>
      <c r="G16">
        <f t="shared" si="2"/>
        <v>31.846</v>
      </c>
      <c r="H16">
        <f>IF(ISNA(VLOOKUP(B16,Model!A:B,2,FALSE)),0,VLOOKUP(B16,Model!A:B,2,FALSE))</f>
        <v>35.274843371049599</v>
      </c>
      <c r="I16" s="4">
        <f t="shared" si="3"/>
        <v>0</v>
      </c>
      <c r="J16">
        <v>0</v>
      </c>
      <c r="K16">
        <f t="shared" si="4"/>
        <v>0</v>
      </c>
      <c r="L16">
        <f t="shared" si="0"/>
        <v>0</v>
      </c>
      <c r="M16">
        <f t="shared" si="6"/>
        <v>0</v>
      </c>
      <c r="N16">
        <f t="shared" si="6"/>
        <v>0</v>
      </c>
      <c r="O16">
        <f t="shared" si="6"/>
        <v>0</v>
      </c>
      <c r="P16">
        <f t="shared" si="6"/>
        <v>0</v>
      </c>
      <c r="Q16">
        <f t="shared" si="6"/>
        <v>0</v>
      </c>
      <c r="R16">
        <f t="shared" si="5"/>
        <v>0</v>
      </c>
      <c r="Y16" s="13" t="s">
        <v>39</v>
      </c>
      <c r="Z16">
        <v>0</v>
      </c>
      <c r="AA16" t="s">
        <v>469</v>
      </c>
    </row>
    <row r="17" spans="1:26" x14ac:dyDescent="0.45">
      <c r="A17" t="s">
        <v>8</v>
      </c>
      <c r="B17" t="s">
        <v>80</v>
      </c>
      <c r="C17">
        <v>7600</v>
      </c>
      <c r="D17" t="s">
        <v>492</v>
      </c>
      <c r="E17">
        <v>34.537999999999997</v>
      </c>
      <c r="F17">
        <f>IF(ISNA(VLOOKUP(DKSalaries!D17,OverUnder!$A$2:$C$13,3,FALSE)),1,VLOOKUP(DKSalaries!D17,OverUnder!$A$2:$C$13,3,FALSE))</f>
        <v>1</v>
      </c>
      <c r="G17">
        <f t="shared" si="2"/>
        <v>34.537999999999997</v>
      </c>
      <c r="H17">
        <f>IF(ISNA(VLOOKUP(B17,Model!A:B,2,FALSE)),0,VLOOKUP(B17,Model!A:B,2,FALSE))</f>
        <v>29.331217341293499</v>
      </c>
      <c r="I17" s="4">
        <f t="shared" si="3"/>
        <v>29.331217341293499</v>
      </c>
      <c r="J17">
        <v>0</v>
      </c>
      <c r="K17">
        <f t="shared" si="4"/>
        <v>0</v>
      </c>
      <c r="L17">
        <f t="shared" si="0"/>
        <v>0</v>
      </c>
      <c r="M17">
        <f t="shared" si="6"/>
        <v>0</v>
      </c>
      <c r="N17">
        <f t="shared" si="6"/>
        <v>0</v>
      </c>
      <c r="O17">
        <f t="shared" si="6"/>
        <v>0</v>
      </c>
      <c r="P17">
        <f t="shared" si="6"/>
        <v>0</v>
      </c>
      <c r="Q17">
        <f t="shared" si="6"/>
        <v>0</v>
      </c>
      <c r="R17">
        <f t="shared" si="5"/>
        <v>3.8593707028017761</v>
      </c>
      <c r="Y17" s="13" t="s">
        <v>131</v>
      </c>
    </row>
    <row r="18" spans="1:26" x14ac:dyDescent="0.45">
      <c r="A18" t="s">
        <v>5</v>
      </c>
      <c r="B18" t="s">
        <v>316</v>
      </c>
      <c r="C18">
        <v>7500</v>
      </c>
      <c r="D18" t="s">
        <v>499</v>
      </c>
      <c r="E18">
        <v>34.375</v>
      </c>
      <c r="F18">
        <f>IF(ISNA(VLOOKUP(DKSalaries!D18,OverUnder!$A$2:$C$13,3,FALSE)),1,VLOOKUP(DKSalaries!D18,OverUnder!$A$2:$C$13,3,FALSE))</f>
        <v>1</v>
      </c>
      <c r="G18">
        <f t="shared" si="2"/>
        <v>34.375</v>
      </c>
      <c r="H18">
        <f>IF(ISNA(VLOOKUP(B18,Model!A:B,2,FALSE)),0,VLOOKUP(B18,Model!A:B,2,FALSE))</f>
        <v>34.169039391621801</v>
      </c>
      <c r="I18" s="4">
        <f t="shared" si="3"/>
        <v>34.169039391621801</v>
      </c>
      <c r="J18">
        <v>0</v>
      </c>
      <c r="K18">
        <f t="shared" si="4"/>
        <v>0</v>
      </c>
      <c r="L18">
        <f t="shared" si="0"/>
        <v>0</v>
      </c>
      <c r="M18">
        <f t="shared" si="6"/>
        <v>0</v>
      </c>
      <c r="N18">
        <f t="shared" si="6"/>
        <v>0</v>
      </c>
      <c r="O18">
        <f t="shared" si="6"/>
        <v>0</v>
      </c>
      <c r="P18">
        <f t="shared" si="6"/>
        <v>0</v>
      </c>
      <c r="Q18">
        <f t="shared" si="6"/>
        <v>0</v>
      </c>
      <c r="R18">
        <f t="shared" si="5"/>
        <v>4.5558719188829064</v>
      </c>
      <c r="Y18" s="13" t="s">
        <v>445</v>
      </c>
    </row>
    <row r="19" spans="1:26" x14ac:dyDescent="0.45">
      <c r="A19" t="s">
        <v>5</v>
      </c>
      <c r="B19" t="s">
        <v>85</v>
      </c>
      <c r="C19">
        <v>7500</v>
      </c>
      <c r="D19" t="s">
        <v>492</v>
      </c>
      <c r="E19">
        <v>32.158999999999999</v>
      </c>
      <c r="F19">
        <f>IF(ISNA(VLOOKUP(DKSalaries!D19,OverUnder!$A$2:$C$13,3,FALSE)),1,VLOOKUP(DKSalaries!D19,OverUnder!$A$2:$C$13,3,FALSE))</f>
        <v>1</v>
      </c>
      <c r="G19">
        <f t="shared" si="2"/>
        <v>32.158999999999999</v>
      </c>
      <c r="H19">
        <f>IF(ISNA(VLOOKUP(B19,Model!A:B,2,FALSE)),0,VLOOKUP(B19,Model!A:B,2,FALSE))</f>
        <v>30.606321181454899</v>
      </c>
      <c r="I19" s="4">
        <f t="shared" si="3"/>
        <v>30.606321181454899</v>
      </c>
      <c r="J19">
        <v>0</v>
      </c>
      <c r="K19">
        <f t="shared" si="4"/>
        <v>0</v>
      </c>
      <c r="L19">
        <f t="shared" si="0"/>
        <v>0</v>
      </c>
      <c r="M19">
        <f t="shared" si="6"/>
        <v>0</v>
      </c>
      <c r="N19">
        <f t="shared" si="6"/>
        <v>0</v>
      </c>
      <c r="O19">
        <f t="shared" si="6"/>
        <v>0</v>
      </c>
      <c r="P19">
        <f t="shared" si="6"/>
        <v>0</v>
      </c>
      <c r="Q19">
        <f t="shared" si="6"/>
        <v>0</v>
      </c>
      <c r="R19">
        <f t="shared" si="5"/>
        <v>4.0808428241939865</v>
      </c>
      <c r="Y19" s="13" t="s">
        <v>128</v>
      </c>
    </row>
    <row r="20" spans="1:26" x14ac:dyDescent="0.45">
      <c r="A20" t="s">
        <v>9</v>
      </c>
      <c r="B20" t="s">
        <v>96</v>
      </c>
      <c r="C20">
        <v>7500</v>
      </c>
      <c r="D20" t="s">
        <v>500</v>
      </c>
      <c r="E20">
        <v>30.904</v>
      </c>
      <c r="F20">
        <f>IF(ISNA(VLOOKUP(DKSalaries!D20,OverUnder!$A$2:$C$13,3,FALSE)),1,VLOOKUP(DKSalaries!D20,OverUnder!$A$2:$C$13,3,FALSE))</f>
        <v>1</v>
      </c>
      <c r="G20">
        <f t="shared" si="2"/>
        <v>30.904</v>
      </c>
      <c r="H20">
        <f>IF(ISNA(VLOOKUP(B20,Model!A:B,2,FALSE)),0,VLOOKUP(B20,Model!A:B,2,FALSE))</f>
        <v>32.739298879016602</v>
      </c>
      <c r="I20" s="4">
        <f t="shared" si="3"/>
        <v>32.739298879016602</v>
      </c>
      <c r="J20">
        <v>0</v>
      </c>
      <c r="K20">
        <f t="shared" si="4"/>
        <v>0</v>
      </c>
      <c r="L20">
        <f t="shared" si="0"/>
        <v>0</v>
      </c>
      <c r="M20">
        <f t="shared" si="6"/>
        <v>0</v>
      </c>
      <c r="N20">
        <f t="shared" si="6"/>
        <v>0</v>
      </c>
      <c r="O20">
        <f t="shared" si="6"/>
        <v>0</v>
      </c>
      <c r="P20">
        <f t="shared" si="6"/>
        <v>0</v>
      </c>
      <c r="Q20">
        <f t="shared" si="6"/>
        <v>0</v>
      </c>
      <c r="R20">
        <f t="shared" si="5"/>
        <v>4.3652398505355476</v>
      </c>
      <c r="Y20" s="13" t="s">
        <v>46</v>
      </c>
      <c r="Z20">
        <v>26</v>
      </c>
    </row>
    <row r="21" spans="1:26" x14ac:dyDescent="0.45">
      <c r="A21" t="s">
        <v>5</v>
      </c>
      <c r="B21" t="s">
        <v>110</v>
      </c>
      <c r="C21">
        <v>7400</v>
      </c>
      <c r="D21" t="s">
        <v>494</v>
      </c>
      <c r="E21">
        <v>32.700000000000003</v>
      </c>
      <c r="F21">
        <f>IF(ISNA(VLOOKUP(DKSalaries!D21,OverUnder!$A$2:$C$13,3,FALSE)),1,VLOOKUP(DKSalaries!D21,OverUnder!$A$2:$C$13,3,FALSE))</f>
        <v>1</v>
      </c>
      <c r="G21">
        <f t="shared" si="2"/>
        <v>32.700000000000003</v>
      </c>
      <c r="H21">
        <f>IF(ISNA(VLOOKUP(B21,Model!A:B,2,FALSE)),0,VLOOKUP(B21,Model!A:B,2,FALSE))</f>
        <v>30.824806314866201</v>
      </c>
      <c r="I21" s="4">
        <f t="shared" si="3"/>
        <v>30.824806314866201</v>
      </c>
      <c r="J21">
        <v>0</v>
      </c>
      <c r="K21">
        <f t="shared" si="4"/>
        <v>0</v>
      </c>
      <c r="L21">
        <f t="shared" si="0"/>
        <v>0</v>
      </c>
      <c r="M21">
        <f t="shared" si="6"/>
        <v>0</v>
      </c>
      <c r="N21">
        <f t="shared" si="6"/>
        <v>0</v>
      </c>
      <c r="O21">
        <f t="shared" si="6"/>
        <v>0</v>
      </c>
      <c r="P21">
        <f t="shared" si="6"/>
        <v>0</v>
      </c>
      <c r="Q21">
        <f t="shared" si="6"/>
        <v>0</v>
      </c>
      <c r="R21">
        <f t="shared" si="5"/>
        <v>4.1655143668738113</v>
      </c>
    </row>
    <row r="22" spans="1:26" x14ac:dyDescent="0.45">
      <c r="A22" t="s">
        <v>5</v>
      </c>
      <c r="B22" t="s">
        <v>249</v>
      </c>
      <c r="C22">
        <v>7400</v>
      </c>
      <c r="D22" t="s">
        <v>496</v>
      </c>
      <c r="E22">
        <v>31</v>
      </c>
      <c r="F22">
        <f>IF(ISNA(VLOOKUP(DKSalaries!D22,OverUnder!$A$2:$C$13,3,FALSE)),1,VLOOKUP(DKSalaries!D22,OverUnder!$A$2:$C$13,3,FALSE))</f>
        <v>1</v>
      </c>
      <c r="G22">
        <f t="shared" si="2"/>
        <v>31</v>
      </c>
      <c r="H22">
        <f>IF(ISNA(VLOOKUP(B22,Model!A:B,2,FALSE)),0,VLOOKUP(B22,Model!A:B,2,FALSE))</f>
        <v>31.019807045753499</v>
      </c>
      <c r="I22" s="4">
        <f t="shared" si="3"/>
        <v>31.019807045753499</v>
      </c>
      <c r="J22">
        <v>0</v>
      </c>
      <c r="K22">
        <f t="shared" si="4"/>
        <v>0</v>
      </c>
      <c r="L22">
        <f t="shared" si="0"/>
        <v>0</v>
      </c>
      <c r="M22">
        <f t="shared" ref="M22:Q31" si="7">$J22*IF($A22=M$1,1,0)</f>
        <v>0</v>
      </c>
      <c r="N22">
        <f t="shared" si="7"/>
        <v>0</v>
      </c>
      <c r="O22">
        <f t="shared" si="7"/>
        <v>0</v>
      </c>
      <c r="P22">
        <f t="shared" si="7"/>
        <v>0</v>
      </c>
      <c r="Q22">
        <f t="shared" si="7"/>
        <v>0</v>
      </c>
      <c r="R22">
        <f t="shared" si="5"/>
        <v>4.1918658169937162</v>
      </c>
    </row>
    <row r="23" spans="1:26" x14ac:dyDescent="0.45">
      <c r="A23" t="s">
        <v>7</v>
      </c>
      <c r="B23" t="s">
        <v>89</v>
      </c>
      <c r="C23">
        <v>7300</v>
      </c>
      <c r="D23" t="s">
        <v>500</v>
      </c>
      <c r="E23">
        <v>32.917000000000002</v>
      </c>
      <c r="F23">
        <f>IF(ISNA(VLOOKUP(DKSalaries!D23,OverUnder!$A$2:$C$13,3,FALSE)),1,VLOOKUP(DKSalaries!D23,OverUnder!$A$2:$C$13,3,FALSE))</f>
        <v>1</v>
      </c>
      <c r="G23">
        <f t="shared" si="2"/>
        <v>32.917000000000002</v>
      </c>
      <c r="H23">
        <f>IF(ISNA(VLOOKUP(B23,Model!A:B,2,FALSE)),0,VLOOKUP(B23,Model!A:B,2,FALSE))</f>
        <v>31.871599708053299</v>
      </c>
      <c r="I23" s="4">
        <f t="shared" si="3"/>
        <v>31.871599708053299</v>
      </c>
      <c r="J23">
        <v>0</v>
      </c>
      <c r="K23">
        <f t="shared" si="4"/>
        <v>0</v>
      </c>
      <c r="L23">
        <f t="shared" si="0"/>
        <v>0</v>
      </c>
      <c r="M23">
        <f t="shared" si="7"/>
        <v>0</v>
      </c>
      <c r="N23">
        <f t="shared" si="7"/>
        <v>0</v>
      </c>
      <c r="O23">
        <f t="shared" si="7"/>
        <v>0</v>
      </c>
      <c r="P23">
        <f t="shared" si="7"/>
        <v>0</v>
      </c>
      <c r="Q23">
        <f t="shared" si="7"/>
        <v>0</v>
      </c>
      <c r="R23">
        <f t="shared" si="5"/>
        <v>4.3659725627470269</v>
      </c>
    </row>
    <row r="24" spans="1:26" x14ac:dyDescent="0.45">
      <c r="A24" t="s">
        <v>9</v>
      </c>
      <c r="B24" t="s">
        <v>83</v>
      </c>
      <c r="C24">
        <v>7300</v>
      </c>
      <c r="D24" t="s">
        <v>492</v>
      </c>
      <c r="E24">
        <v>35.067999999999998</v>
      </c>
      <c r="F24">
        <f>IF(ISNA(VLOOKUP(DKSalaries!D24,OverUnder!$A$2:$C$13,3,FALSE)),1,VLOOKUP(DKSalaries!D24,OverUnder!$A$2:$C$13,3,FALSE))</f>
        <v>1</v>
      </c>
      <c r="G24">
        <f t="shared" si="2"/>
        <v>35.067999999999998</v>
      </c>
      <c r="H24">
        <f>IF(ISNA(VLOOKUP(B24,Model!A:B,2,FALSE)),0,VLOOKUP(B24,Model!A:B,2,FALSE))</f>
        <v>29.6280235293899</v>
      </c>
      <c r="I24" s="4">
        <f t="shared" si="3"/>
        <v>29.6280235293899</v>
      </c>
      <c r="J24">
        <v>0</v>
      </c>
      <c r="K24">
        <f t="shared" si="4"/>
        <v>0</v>
      </c>
      <c r="L24">
        <f t="shared" si="0"/>
        <v>0</v>
      </c>
      <c r="M24">
        <f t="shared" si="7"/>
        <v>0</v>
      </c>
      <c r="N24">
        <f t="shared" si="7"/>
        <v>0</v>
      </c>
      <c r="O24">
        <f t="shared" si="7"/>
        <v>0</v>
      </c>
      <c r="P24">
        <f t="shared" si="7"/>
        <v>0</v>
      </c>
      <c r="Q24">
        <f t="shared" si="7"/>
        <v>0</v>
      </c>
      <c r="R24">
        <f t="shared" si="5"/>
        <v>4.058633360190397</v>
      </c>
    </row>
    <row r="25" spans="1:26" x14ac:dyDescent="0.45">
      <c r="A25" t="s">
        <v>6</v>
      </c>
      <c r="B25" t="s">
        <v>93</v>
      </c>
      <c r="C25">
        <v>7300</v>
      </c>
      <c r="D25" t="s">
        <v>492</v>
      </c>
      <c r="E25">
        <v>32.826999999999998</v>
      </c>
      <c r="F25">
        <f>IF(ISNA(VLOOKUP(DKSalaries!D25,OverUnder!$A$2:$C$13,3,FALSE)),1,VLOOKUP(DKSalaries!D25,OverUnder!$A$2:$C$13,3,FALSE))</f>
        <v>1</v>
      </c>
      <c r="G25">
        <f t="shared" si="2"/>
        <v>32.826999999999998</v>
      </c>
      <c r="H25">
        <f>IF(ISNA(VLOOKUP(B25,Model!A:B,2,FALSE)),0,VLOOKUP(B25,Model!A:B,2,FALSE))</f>
        <v>29.978045335721099</v>
      </c>
      <c r="I25" s="4">
        <f t="shared" si="3"/>
        <v>29.978045335721099</v>
      </c>
      <c r="J25">
        <v>0</v>
      </c>
      <c r="K25">
        <f t="shared" si="4"/>
        <v>0</v>
      </c>
      <c r="L25">
        <f t="shared" si="0"/>
        <v>0</v>
      </c>
      <c r="M25">
        <f t="shared" si="7"/>
        <v>0</v>
      </c>
      <c r="N25">
        <f t="shared" si="7"/>
        <v>0</v>
      </c>
      <c r="O25">
        <f t="shared" si="7"/>
        <v>0</v>
      </c>
      <c r="P25">
        <f t="shared" si="7"/>
        <v>0</v>
      </c>
      <c r="Q25">
        <f t="shared" si="7"/>
        <v>0</v>
      </c>
      <c r="R25">
        <f t="shared" si="5"/>
        <v>4.1065815528385068</v>
      </c>
    </row>
    <row r="26" spans="1:26" x14ac:dyDescent="0.45">
      <c r="A26" t="s">
        <v>9</v>
      </c>
      <c r="B26" t="s">
        <v>448</v>
      </c>
      <c r="C26">
        <v>7200</v>
      </c>
      <c r="D26" t="s">
        <v>493</v>
      </c>
      <c r="E26">
        <v>32.667000000000002</v>
      </c>
      <c r="F26">
        <f>IF(ISNA(VLOOKUP(DKSalaries!D26,OverUnder!$A$2:$C$13,3,FALSE)),1,VLOOKUP(DKSalaries!D26,OverUnder!$A$2:$C$13,3,FALSE))</f>
        <v>1</v>
      </c>
      <c r="G26">
        <f t="shared" si="2"/>
        <v>32.667000000000002</v>
      </c>
      <c r="H26">
        <f>IF(ISNA(VLOOKUP(B26,Model!A:B,2,FALSE)),0,VLOOKUP(B26,Model!A:B,2,FALSE))</f>
        <v>28.492868054892401</v>
      </c>
      <c r="I26" s="4">
        <f t="shared" si="3"/>
        <v>28.492868054892401</v>
      </c>
      <c r="J26">
        <v>0</v>
      </c>
      <c r="K26">
        <f t="shared" si="4"/>
        <v>0</v>
      </c>
      <c r="L26">
        <f t="shared" si="0"/>
        <v>0</v>
      </c>
      <c r="M26">
        <f t="shared" si="7"/>
        <v>0</v>
      </c>
      <c r="N26">
        <f t="shared" si="7"/>
        <v>0</v>
      </c>
      <c r="O26">
        <f t="shared" si="7"/>
        <v>0</v>
      </c>
      <c r="P26">
        <f t="shared" si="7"/>
        <v>0</v>
      </c>
      <c r="Q26">
        <f t="shared" si="7"/>
        <v>0</v>
      </c>
      <c r="R26">
        <f t="shared" si="5"/>
        <v>3.9573427854017229</v>
      </c>
    </row>
    <row r="27" spans="1:26" x14ac:dyDescent="0.45">
      <c r="A27" t="s">
        <v>8</v>
      </c>
      <c r="B27" t="s">
        <v>252</v>
      </c>
      <c r="C27">
        <v>7200</v>
      </c>
      <c r="D27" t="s">
        <v>499</v>
      </c>
      <c r="E27">
        <v>30.385999999999999</v>
      </c>
      <c r="F27">
        <f>IF(ISNA(VLOOKUP(DKSalaries!D27,OverUnder!$A$2:$C$13,3,FALSE)),1,VLOOKUP(DKSalaries!D27,OverUnder!$A$2:$C$13,3,FALSE))</f>
        <v>1</v>
      </c>
      <c r="G27">
        <f t="shared" si="2"/>
        <v>30.385999999999999</v>
      </c>
      <c r="H27">
        <f>IF(ISNA(VLOOKUP(B27,Model!A:B,2,FALSE)),0,VLOOKUP(B27,Model!A:B,2,FALSE))</f>
        <v>28.6042162849504</v>
      </c>
      <c r="I27" s="4">
        <f t="shared" si="3"/>
        <v>28.6042162849504</v>
      </c>
      <c r="J27">
        <v>0</v>
      </c>
      <c r="K27">
        <f t="shared" si="4"/>
        <v>0</v>
      </c>
      <c r="L27">
        <f t="shared" si="0"/>
        <v>0</v>
      </c>
      <c r="M27">
        <f t="shared" si="7"/>
        <v>0</v>
      </c>
      <c r="N27">
        <f t="shared" si="7"/>
        <v>0</v>
      </c>
      <c r="O27">
        <f t="shared" si="7"/>
        <v>0</v>
      </c>
      <c r="P27">
        <f t="shared" si="7"/>
        <v>0</v>
      </c>
      <c r="Q27">
        <f t="shared" si="7"/>
        <v>0</v>
      </c>
      <c r="R27">
        <f t="shared" si="5"/>
        <v>3.9728078173542225</v>
      </c>
      <c r="T27" s="1" t="s">
        <v>31</v>
      </c>
    </row>
    <row r="28" spans="1:26" x14ac:dyDescent="0.45">
      <c r="A28" t="s">
        <v>8</v>
      </c>
      <c r="B28" t="s">
        <v>39</v>
      </c>
      <c r="C28">
        <v>7200</v>
      </c>
      <c r="D28" t="s">
        <v>498</v>
      </c>
      <c r="E28">
        <v>35.588999999999999</v>
      </c>
      <c r="F28">
        <f>IF(ISNA(VLOOKUP(DKSalaries!D28,OverUnder!$A$2:$C$13,3,FALSE)),1,VLOOKUP(DKSalaries!D28,OverUnder!$A$2:$C$13,3,FALSE))</f>
        <v>1</v>
      </c>
      <c r="G28">
        <f t="shared" si="2"/>
        <v>35.588999999999999</v>
      </c>
      <c r="H28">
        <f>IF(ISNA(VLOOKUP(B28,Model!A:B,2,FALSE)),0,VLOOKUP(B28,Model!A:B,2,FALSE))</f>
        <v>39.236745245287402</v>
      </c>
      <c r="I28" s="4">
        <f t="shared" si="3"/>
        <v>0</v>
      </c>
      <c r="J28">
        <v>0</v>
      </c>
      <c r="K28">
        <f t="shared" si="4"/>
        <v>0</v>
      </c>
      <c r="L28">
        <f t="shared" si="0"/>
        <v>0</v>
      </c>
      <c r="M28">
        <f t="shared" si="7"/>
        <v>0</v>
      </c>
      <c r="N28">
        <f t="shared" si="7"/>
        <v>0</v>
      </c>
      <c r="O28">
        <f t="shared" si="7"/>
        <v>0</v>
      </c>
      <c r="P28">
        <f t="shared" si="7"/>
        <v>0</v>
      </c>
      <c r="Q28">
        <f t="shared" si="7"/>
        <v>0</v>
      </c>
      <c r="R28">
        <f t="shared" si="5"/>
        <v>0</v>
      </c>
      <c r="T28" t="s">
        <v>25</v>
      </c>
    </row>
    <row r="29" spans="1:26" x14ac:dyDescent="0.45">
      <c r="A29" t="s">
        <v>5</v>
      </c>
      <c r="B29" t="s">
        <v>248</v>
      </c>
      <c r="C29">
        <v>7200</v>
      </c>
      <c r="D29" t="s">
        <v>497</v>
      </c>
      <c r="E29">
        <v>35.326999999999998</v>
      </c>
      <c r="F29">
        <f>IF(ISNA(VLOOKUP(DKSalaries!D29,OverUnder!$A$2:$C$13,3,FALSE)),1,VLOOKUP(DKSalaries!D29,OverUnder!$A$2:$C$13,3,FALSE))</f>
        <v>1</v>
      </c>
      <c r="G29">
        <f t="shared" si="2"/>
        <v>35.326999999999998</v>
      </c>
      <c r="H29">
        <f>IF(ISNA(VLOOKUP(B29,Model!A:B,2,FALSE)),0,VLOOKUP(B29,Model!A:B,2,FALSE))</f>
        <v>29.512739615920101</v>
      </c>
      <c r="I29" s="4">
        <f t="shared" si="3"/>
        <v>29.512739615920101</v>
      </c>
      <c r="J29">
        <v>0</v>
      </c>
      <c r="K29">
        <f t="shared" si="4"/>
        <v>0</v>
      </c>
      <c r="L29">
        <f t="shared" si="0"/>
        <v>0</v>
      </c>
      <c r="M29">
        <f t="shared" si="7"/>
        <v>0</v>
      </c>
      <c r="N29">
        <f t="shared" si="7"/>
        <v>0</v>
      </c>
      <c r="O29">
        <f t="shared" si="7"/>
        <v>0</v>
      </c>
      <c r="P29">
        <f t="shared" si="7"/>
        <v>0</v>
      </c>
      <c r="Q29">
        <f t="shared" si="7"/>
        <v>0</v>
      </c>
      <c r="R29">
        <f t="shared" si="5"/>
        <v>4.0989916133222364</v>
      </c>
      <c r="T29" t="s">
        <v>32</v>
      </c>
    </row>
    <row r="30" spans="1:26" x14ac:dyDescent="0.45">
      <c r="A30" t="s">
        <v>9</v>
      </c>
      <c r="B30" t="s">
        <v>81</v>
      </c>
      <c r="C30">
        <v>7100</v>
      </c>
      <c r="D30" t="s">
        <v>498</v>
      </c>
      <c r="E30">
        <v>36.688000000000002</v>
      </c>
      <c r="F30">
        <f>IF(ISNA(VLOOKUP(DKSalaries!D30,OverUnder!$A$2:$C$13,3,FALSE)),1,VLOOKUP(DKSalaries!D30,OverUnder!$A$2:$C$13,3,FALSE))</f>
        <v>1</v>
      </c>
      <c r="G30">
        <f t="shared" si="2"/>
        <v>36.688000000000002</v>
      </c>
      <c r="H30">
        <f>IF(ISNA(VLOOKUP(B30,Model!A:B,2,FALSE)),0,VLOOKUP(B30,Model!A:B,2,FALSE))</f>
        <v>36.843717250793397</v>
      </c>
      <c r="I30" s="4">
        <f t="shared" si="3"/>
        <v>0</v>
      </c>
      <c r="J30">
        <v>0</v>
      </c>
      <c r="K30">
        <f t="shared" si="4"/>
        <v>0</v>
      </c>
      <c r="L30">
        <f t="shared" si="0"/>
        <v>0</v>
      </c>
      <c r="M30">
        <f t="shared" si="7"/>
        <v>0</v>
      </c>
      <c r="N30">
        <f t="shared" si="7"/>
        <v>0</v>
      </c>
      <c r="O30">
        <f t="shared" si="7"/>
        <v>0</v>
      </c>
      <c r="P30">
        <f t="shared" si="7"/>
        <v>0</v>
      </c>
      <c r="Q30">
        <f t="shared" si="7"/>
        <v>0</v>
      </c>
      <c r="R30">
        <f t="shared" si="5"/>
        <v>0</v>
      </c>
      <c r="T30" t="s">
        <v>34</v>
      </c>
    </row>
    <row r="31" spans="1:26" x14ac:dyDescent="0.45">
      <c r="A31" t="s">
        <v>5</v>
      </c>
      <c r="B31" t="s">
        <v>101</v>
      </c>
      <c r="C31">
        <v>7100</v>
      </c>
      <c r="D31" t="s">
        <v>500</v>
      </c>
      <c r="E31">
        <v>24.808</v>
      </c>
      <c r="F31">
        <f>IF(ISNA(VLOOKUP(DKSalaries!D31,OverUnder!$A$2:$C$13,3,FALSE)),1,VLOOKUP(DKSalaries!D31,OverUnder!$A$2:$C$13,3,FALSE))</f>
        <v>1</v>
      </c>
      <c r="G31">
        <f t="shared" si="2"/>
        <v>24.808</v>
      </c>
      <c r="H31">
        <f>IF(ISNA(VLOOKUP(B31,Model!A:B,2,FALSE)),0,VLOOKUP(B31,Model!A:B,2,FALSE))</f>
        <v>23.253053888950198</v>
      </c>
      <c r="I31" s="4">
        <f t="shared" si="3"/>
        <v>23.253053888950198</v>
      </c>
      <c r="J31">
        <v>0</v>
      </c>
      <c r="K31">
        <f t="shared" si="4"/>
        <v>0</v>
      </c>
      <c r="L31">
        <f t="shared" si="0"/>
        <v>0</v>
      </c>
      <c r="M31">
        <f t="shared" si="7"/>
        <v>0</v>
      </c>
      <c r="N31">
        <f t="shared" si="7"/>
        <v>0</v>
      </c>
      <c r="O31">
        <f t="shared" si="7"/>
        <v>0</v>
      </c>
      <c r="P31">
        <f t="shared" si="7"/>
        <v>0</v>
      </c>
      <c r="Q31">
        <f t="shared" si="7"/>
        <v>0</v>
      </c>
      <c r="R31">
        <f t="shared" si="5"/>
        <v>3.2750780125281969</v>
      </c>
    </row>
    <row r="32" spans="1:26" x14ac:dyDescent="0.45">
      <c r="A32" t="s">
        <v>6</v>
      </c>
      <c r="B32" t="s">
        <v>315</v>
      </c>
      <c r="C32">
        <v>6800</v>
      </c>
      <c r="D32" t="s">
        <v>495</v>
      </c>
      <c r="E32">
        <v>31.212</v>
      </c>
      <c r="F32">
        <f>IF(ISNA(VLOOKUP(DKSalaries!D32,OverUnder!$A$2:$C$13,3,FALSE)),1,VLOOKUP(DKSalaries!D32,OverUnder!$A$2:$C$13,3,FALSE))</f>
        <v>1</v>
      </c>
      <c r="G32">
        <f t="shared" si="2"/>
        <v>31.212</v>
      </c>
      <c r="H32">
        <f>IF(ISNA(VLOOKUP(B32,Model!A:B,2,FALSE)),0,VLOOKUP(B32,Model!A:B,2,FALSE))</f>
        <v>28.3819832445323</v>
      </c>
      <c r="I32" s="4">
        <f t="shared" si="3"/>
        <v>28.3819832445323</v>
      </c>
      <c r="J32">
        <v>0</v>
      </c>
      <c r="K32">
        <f t="shared" si="4"/>
        <v>0</v>
      </c>
      <c r="L32">
        <f t="shared" si="0"/>
        <v>0</v>
      </c>
      <c r="M32">
        <f t="shared" ref="M32:Q41" si="8">$J32*IF($A32=M$1,1,0)</f>
        <v>0</v>
      </c>
      <c r="N32">
        <f t="shared" si="8"/>
        <v>0</v>
      </c>
      <c r="O32">
        <f t="shared" si="8"/>
        <v>0</v>
      </c>
      <c r="P32">
        <f t="shared" si="8"/>
        <v>0</v>
      </c>
      <c r="Q32">
        <f t="shared" si="8"/>
        <v>0</v>
      </c>
      <c r="R32">
        <f t="shared" si="5"/>
        <v>4.1738210653723966</v>
      </c>
    </row>
    <row r="33" spans="1:18" x14ac:dyDescent="0.45">
      <c r="A33" t="s">
        <v>6</v>
      </c>
      <c r="B33" t="s">
        <v>95</v>
      </c>
      <c r="C33">
        <v>6800</v>
      </c>
      <c r="D33" t="s">
        <v>500</v>
      </c>
      <c r="E33">
        <v>29.422999999999998</v>
      </c>
      <c r="F33">
        <f>IF(ISNA(VLOOKUP(DKSalaries!D33,OverUnder!$A$2:$C$13,3,FALSE)),1,VLOOKUP(DKSalaries!D33,OverUnder!$A$2:$C$13,3,FALSE))</f>
        <v>1</v>
      </c>
      <c r="G33">
        <f t="shared" si="2"/>
        <v>29.422999999999998</v>
      </c>
      <c r="H33">
        <f>IF(ISNA(VLOOKUP(B33,Model!A:B,2,FALSE)),0,VLOOKUP(B33,Model!A:B,2,FALSE))</f>
        <v>28.528234728215999</v>
      </c>
      <c r="I33" s="4">
        <f t="shared" si="3"/>
        <v>28.528234728215999</v>
      </c>
      <c r="J33">
        <v>0</v>
      </c>
      <c r="K33">
        <f t="shared" si="4"/>
        <v>0</v>
      </c>
      <c r="L33">
        <f t="shared" si="0"/>
        <v>0</v>
      </c>
      <c r="M33">
        <f t="shared" si="8"/>
        <v>0</v>
      </c>
      <c r="N33">
        <f t="shared" si="8"/>
        <v>0</v>
      </c>
      <c r="O33">
        <f t="shared" si="8"/>
        <v>0</v>
      </c>
      <c r="P33">
        <f t="shared" si="8"/>
        <v>0</v>
      </c>
      <c r="Q33">
        <f t="shared" si="8"/>
        <v>0</v>
      </c>
      <c r="R33">
        <f t="shared" si="5"/>
        <v>4.1953286365023521</v>
      </c>
    </row>
    <row r="34" spans="1:18" x14ac:dyDescent="0.45">
      <c r="A34" t="s">
        <v>5</v>
      </c>
      <c r="B34" t="s">
        <v>250</v>
      </c>
      <c r="C34">
        <v>6700</v>
      </c>
      <c r="D34" t="s">
        <v>499</v>
      </c>
      <c r="E34">
        <v>26.603999999999999</v>
      </c>
      <c r="F34">
        <f>IF(ISNA(VLOOKUP(DKSalaries!D34,OverUnder!$A$2:$C$13,3,FALSE)),1,VLOOKUP(DKSalaries!D34,OverUnder!$A$2:$C$13,3,FALSE))</f>
        <v>1</v>
      </c>
      <c r="G34">
        <f t="shared" si="2"/>
        <v>26.603999999999999</v>
      </c>
      <c r="H34">
        <f>IF(ISNA(VLOOKUP(B34,Model!A:B,2,FALSE)),0,VLOOKUP(B34,Model!A:B,2,FALSE))</f>
        <v>26.689270606160999</v>
      </c>
      <c r="I34" s="4">
        <f t="shared" si="3"/>
        <v>26.689270606160999</v>
      </c>
      <c r="J34">
        <v>0</v>
      </c>
      <c r="K34">
        <f t="shared" si="4"/>
        <v>0</v>
      </c>
      <c r="L34">
        <f t="shared" si="0"/>
        <v>0</v>
      </c>
      <c r="M34">
        <f t="shared" si="8"/>
        <v>0</v>
      </c>
      <c r="N34">
        <f t="shared" si="8"/>
        <v>0</v>
      </c>
      <c r="O34">
        <f t="shared" si="8"/>
        <v>0</v>
      </c>
      <c r="P34">
        <f t="shared" si="8"/>
        <v>0</v>
      </c>
      <c r="Q34">
        <f t="shared" si="8"/>
        <v>0</v>
      </c>
      <c r="R34">
        <f t="shared" si="5"/>
        <v>3.9834732248001492</v>
      </c>
    </row>
    <row r="35" spans="1:18" x14ac:dyDescent="0.45">
      <c r="A35" t="s">
        <v>5</v>
      </c>
      <c r="B35" t="s">
        <v>459</v>
      </c>
      <c r="C35">
        <v>6700</v>
      </c>
      <c r="D35" t="s">
        <v>494</v>
      </c>
      <c r="E35">
        <v>34.591000000000001</v>
      </c>
      <c r="F35">
        <f>IF(ISNA(VLOOKUP(DKSalaries!D35,OverUnder!$A$2:$C$13,3,FALSE)),1,VLOOKUP(DKSalaries!D35,OverUnder!$A$2:$C$13,3,FALSE))</f>
        <v>1</v>
      </c>
      <c r="G35">
        <f t="shared" si="2"/>
        <v>34.591000000000001</v>
      </c>
      <c r="H35">
        <f>IF(ISNA(VLOOKUP(B35,Model!A:B,2,FALSE)),0,VLOOKUP(B35,Model!A:B,2,FALSE))</f>
        <v>36.159372188360003</v>
      </c>
      <c r="I35" s="4">
        <f t="shared" si="3"/>
        <v>36.159372188360003</v>
      </c>
      <c r="J35">
        <v>1</v>
      </c>
      <c r="K35">
        <f t="shared" si="4"/>
        <v>36.159372188360003</v>
      </c>
      <c r="L35">
        <f t="shared" si="0"/>
        <v>6700</v>
      </c>
      <c r="M35">
        <f t="shared" si="8"/>
        <v>1</v>
      </c>
      <c r="N35">
        <f t="shared" si="8"/>
        <v>0</v>
      </c>
      <c r="O35">
        <f t="shared" si="8"/>
        <v>0</v>
      </c>
      <c r="P35">
        <f t="shared" si="8"/>
        <v>0</v>
      </c>
      <c r="Q35">
        <f t="shared" si="8"/>
        <v>0</v>
      </c>
      <c r="R35">
        <f t="shared" si="5"/>
        <v>5.3969212221432841</v>
      </c>
    </row>
    <row r="36" spans="1:18" x14ac:dyDescent="0.45">
      <c r="A36" t="s">
        <v>8</v>
      </c>
      <c r="B36" t="s">
        <v>324</v>
      </c>
      <c r="C36">
        <v>6700</v>
      </c>
      <c r="D36" t="s">
        <v>495</v>
      </c>
      <c r="E36">
        <v>26.692</v>
      </c>
      <c r="F36">
        <f>IF(ISNA(VLOOKUP(DKSalaries!D36,OverUnder!$A$2:$C$13,3,FALSE)),1,VLOOKUP(DKSalaries!D36,OverUnder!$A$2:$C$13,3,FALSE))</f>
        <v>1</v>
      </c>
      <c r="G36">
        <f t="shared" si="2"/>
        <v>26.692</v>
      </c>
      <c r="H36">
        <f>IF(ISNA(VLOOKUP(B36,Model!A:B,2,FALSE)),0,VLOOKUP(B36,Model!A:B,2,FALSE))</f>
        <v>27.368095321465201</v>
      </c>
      <c r="I36" s="4">
        <f t="shared" si="3"/>
        <v>27.368095321465201</v>
      </c>
      <c r="J36">
        <v>0</v>
      </c>
      <c r="K36">
        <f t="shared" si="4"/>
        <v>0</v>
      </c>
      <c r="L36">
        <f t="shared" si="0"/>
        <v>0</v>
      </c>
      <c r="M36">
        <f t="shared" si="8"/>
        <v>0</v>
      </c>
      <c r="N36">
        <f t="shared" si="8"/>
        <v>0</v>
      </c>
      <c r="O36">
        <f t="shared" si="8"/>
        <v>0</v>
      </c>
      <c r="P36">
        <f t="shared" si="8"/>
        <v>0</v>
      </c>
      <c r="Q36">
        <f t="shared" si="8"/>
        <v>0</v>
      </c>
      <c r="R36">
        <f t="shared" si="5"/>
        <v>4.0847903464873436</v>
      </c>
    </row>
    <row r="37" spans="1:18" x14ac:dyDescent="0.45">
      <c r="A37" t="s">
        <v>6</v>
      </c>
      <c r="B37" t="s">
        <v>107</v>
      </c>
      <c r="C37">
        <v>6600</v>
      </c>
      <c r="D37" t="s">
        <v>500</v>
      </c>
      <c r="E37">
        <v>0</v>
      </c>
      <c r="F37">
        <f>IF(ISNA(VLOOKUP(DKSalaries!D37,OverUnder!$A$2:$C$13,3,FALSE)),1,VLOOKUP(DKSalaries!D37,OverUnder!$A$2:$C$13,3,FALSE))</f>
        <v>1</v>
      </c>
      <c r="G37">
        <f t="shared" si="2"/>
        <v>0</v>
      </c>
      <c r="H37">
        <f>IF(ISNA(VLOOKUP(B37,Model!A:B,2,FALSE)),0,VLOOKUP(B37,Model!A:B,2,FALSE))</f>
        <v>0</v>
      </c>
      <c r="I37" s="4">
        <f t="shared" si="3"/>
        <v>0</v>
      </c>
      <c r="J37">
        <v>0</v>
      </c>
      <c r="K37">
        <f t="shared" si="4"/>
        <v>0</v>
      </c>
      <c r="L37">
        <f t="shared" si="0"/>
        <v>0</v>
      </c>
      <c r="M37">
        <f t="shared" si="8"/>
        <v>0</v>
      </c>
      <c r="N37">
        <f t="shared" si="8"/>
        <v>0</v>
      </c>
      <c r="O37">
        <f t="shared" si="8"/>
        <v>0</v>
      </c>
      <c r="P37">
        <f t="shared" si="8"/>
        <v>0</v>
      </c>
      <c r="Q37">
        <f t="shared" si="8"/>
        <v>0</v>
      </c>
      <c r="R37">
        <f t="shared" si="5"/>
        <v>0</v>
      </c>
    </row>
    <row r="38" spans="1:18" x14ac:dyDescent="0.45">
      <c r="A38" t="s">
        <v>9</v>
      </c>
      <c r="B38" t="s">
        <v>323</v>
      </c>
      <c r="C38">
        <v>6500</v>
      </c>
      <c r="D38" t="s">
        <v>499</v>
      </c>
      <c r="E38">
        <v>30.937999999999999</v>
      </c>
      <c r="F38">
        <f>IF(ISNA(VLOOKUP(DKSalaries!D38,OverUnder!$A$2:$C$13,3,FALSE)),1,VLOOKUP(DKSalaries!D38,OverUnder!$A$2:$C$13,3,FALSE))</f>
        <v>1</v>
      </c>
      <c r="G38">
        <f t="shared" si="2"/>
        <v>30.937999999999999</v>
      </c>
      <c r="H38">
        <f>IF(ISNA(VLOOKUP(B38,Model!A:B,2,FALSE)),0,VLOOKUP(B38,Model!A:B,2,FALSE))</f>
        <v>25.472562318467698</v>
      </c>
      <c r="I38" s="4">
        <f t="shared" si="3"/>
        <v>25.472562318467698</v>
      </c>
      <c r="J38">
        <v>0</v>
      </c>
      <c r="K38">
        <f t="shared" si="4"/>
        <v>0</v>
      </c>
      <c r="L38">
        <f t="shared" si="0"/>
        <v>0</v>
      </c>
      <c r="M38">
        <f t="shared" si="8"/>
        <v>0</v>
      </c>
      <c r="N38">
        <f t="shared" si="8"/>
        <v>0</v>
      </c>
      <c r="O38">
        <f t="shared" si="8"/>
        <v>0</v>
      </c>
      <c r="P38">
        <f t="shared" si="8"/>
        <v>0</v>
      </c>
      <c r="Q38">
        <f t="shared" si="8"/>
        <v>0</v>
      </c>
      <c r="R38">
        <f t="shared" si="5"/>
        <v>3.918855741302723</v>
      </c>
    </row>
    <row r="39" spans="1:18" x14ac:dyDescent="0.45">
      <c r="A39" t="s">
        <v>7</v>
      </c>
      <c r="B39" t="s">
        <v>127</v>
      </c>
      <c r="C39">
        <v>6500</v>
      </c>
      <c r="D39" t="s">
        <v>494</v>
      </c>
      <c r="E39">
        <v>22.885999999999999</v>
      </c>
      <c r="F39">
        <f>IF(ISNA(VLOOKUP(DKSalaries!D39,OverUnder!$A$2:$C$13,3,FALSE)),1,VLOOKUP(DKSalaries!D39,OverUnder!$A$2:$C$13,3,FALSE))</f>
        <v>1</v>
      </c>
      <c r="G39">
        <f t="shared" si="2"/>
        <v>22.885999999999999</v>
      </c>
      <c r="H39">
        <f>IF(ISNA(VLOOKUP(B39,Model!A:B,2,FALSE)),0,VLOOKUP(B39,Model!A:B,2,FALSE))</f>
        <v>26.726286537841801</v>
      </c>
      <c r="I39" s="4">
        <f t="shared" si="3"/>
        <v>26.726286537841801</v>
      </c>
      <c r="J39">
        <v>0</v>
      </c>
      <c r="K39">
        <f t="shared" si="4"/>
        <v>0</v>
      </c>
      <c r="L39">
        <f t="shared" si="0"/>
        <v>0</v>
      </c>
      <c r="M39">
        <f t="shared" si="8"/>
        <v>0</v>
      </c>
      <c r="N39">
        <f t="shared" si="8"/>
        <v>0</v>
      </c>
      <c r="O39">
        <f t="shared" si="8"/>
        <v>0</v>
      </c>
      <c r="P39">
        <f t="shared" si="8"/>
        <v>0</v>
      </c>
      <c r="Q39">
        <f t="shared" si="8"/>
        <v>0</v>
      </c>
      <c r="R39">
        <f t="shared" si="5"/>
        <v>4.1117363904372004</v>
      </c>
    </row>
    <row r="40" spans="1:18" x14ac:dyDescent="0.45">
      <c r="A40" t="s">
        <v>6</v>
      </c>
      <c r="B40" t="s">
        <v>98</v>
      </c>
      <c r="C40">
        <v>6400</v>
      </c>
      <c r="D40" t="s">
        <v>494</v>
      </c>
      <c r="E40">
        <v>27.036000000000001</v>
      </c>
      <c r="F40">
        <f>IF(ISNA(VLOOKUP(DKSalaries!D40,OverUnder!$A$2:$C$13,3,FALSE)),1,VLOOKUP(DKSalaries!D40,OverUnder!$A$2:$C$13,3,FALSE))</f>
        <v>1</v>
      </c>
      <c r="G40">
        <f t="shared" si="2"/>
        <v>27.036000000000001</v>
      </c>
      <c r="H40">
        <f>IF(ISNA(VLOOKUP(B40,Model!A:B,2,FALSE)),0,VLOOKUP(B40,Model!A:B,2,FALSE))</f>
        <v>23.223665782151699</v>
      </c>
      <c r="I40" s="4">
        <f t="shared" si="3"/>
        <v>23.223665782151699</v>
      </c>
      <c r="J40">
        <v>0</v>
      </c>
      <c r="K40">
        <f t="shared" si="4"/>
        <v>0</v>
      </c>
      <c r="L40">
        <f t="shared" si="0"/>
        <v>0</v>
      </c>
      <c r="M40">
        <f t="shared" si="8"/>
        <v>0</v>
      </c>
      <c r="N40">
        <f t="shared" si="8"/>
        <v>0</v>
      </c>
      <c r="O40">
        <f t="shared" si="8"/>
        <v>0</v>
      </c>
      <c r="P40">
        <f t="shared" si="8"/>
        <v>0</v>
      </c>
      <c r="Q40">
        <f t="shared" si="8"/>
        <v>0</v>
      </c>
      <c r="R40">
        <f t="shared" si="5"/>
        <v>3.6286977784612029</v>
      </c>
    </row>
    <row r="41" spans="1:18" x14ac:dyDescent="0.45">
      <c r="A41" t="s">
        <v>7</v>
      </c>
      <c r="B41" t="s">
        <v>321</v>
      </c>
      <c r="C41">
        <v>6400</v>
      </c>
      <c r="D41" t="s">
        <v>499</v>
      </c>
      <c r="E41">
        <v>28.725000000000001</v>
      </c>
      <c r="F41">
        <f>IF(ISNA(VLOOKUP(DKSalaries!D41,OverUnder!$A$2:$C$13,3,FALSE)),1,VLOOKUP(DKSalaries!D41,OverUnder!$A$2:$C$13,3,FALSE))</f>
        <v>1</v>
      </c>
      <c r="G41">
        <f t="shared" si="2"/>
        <v>28.725000000000001</v>
      </c>
      <c r="H41">
        <f>IF(ISNA(VLOOKUP(B41,Model!A:B,2,FALSE)),0,VLOOKUP(B41,Model!A:B,2,FALSE))</f>
        <v>30.085606650610899</v>
      </c>
      <c r="I41" s="4">
        <f t="shared" si="3"/>
        <v>30.085606650610899</v>
      </c>
      <c r="J41">
        <v>0</v>
      </c>
      <c r="K41">
        <f t="shared" si="4"/>
        <v>0</v>
      </c>
      <c r="L41">
        <f t="shared" si="0"/>
        <v>0</v>
      </c>
      <c r="M41">
        <f t="shared" si="8"/>
        <v>0</v>
      </c>
      <c r="N41">
        <f t="shared" si="8"/>
        <v>0</v>
      </c>
      <c r="O41">
        <f t="shared" si="8"/>
        <v>0</v>
      </c>
      <c r="P41">
        <f t="shared" si="8"/>
        <v>0</v>
      </c>
      <c r="Q41">
        <f t="shared" si="8"/>
        <v>0</v>
      </c>
      <c r="R41">
        <f t="shared" si="5"/>
        <v>4.7008760391579525</v>
      </c>
    </row>
    <row r="42" spans="1:18" x14ac:dyDescent="0.45">
      <c r="A42" t="s">
        <v>9</v>
      </c>
      <c r="B42" t="s">
        <v>43</v>
      </c>
      <c r="C42">
        <v>6400</v>
      </c>
      <c r="D42" t="s">
        <v>498</v>
      </c>
      <c r="E42">
        <v>22.7</v>
      </c>
      <c r="F42">
        <f>IF(ISNA(VLOOKUP(DKSalaries!D42,OverUnder!$A$2:$C$13,3,FALSE)),1,VLOOKUP(DKSalaries!D42,OverUnder!$A$2:$C$13,3,FALSE))</f>
        <v>1</v>
      </c>
      <c r="G42">
        <f t="shared" si="2"/>
        <v>22.7</v>
      </c>
      <c r="H42">
        <f>IF(ISNA(VLOOKUP(B42,Model!A:B,2,FALSE)),0,VLOOKUP(B42,Model!A:B,2,FALSE))</f>
        <v>20.442479169712001</v>
      </c>
      <c r="I42" s="4">
        <f t="shared" si="3"/>
        <v>20.442479169712001</v>
      </c>
      <c r="J42">
        <v>0</v>
      </c>
      <c r="K42">
        <f t="shared" si="4"/>
        <v>0</v>
      </c>
      <c r="L42">
        <f t="shared" si="0"/>
        <v>0</v>
      </c>
      <c r="M42">
        <f t="shared" ref="M42:Q51" si="9">$J42*IF($A42=M$1,1,0)</f>
        <v>0</v>
      </c>
      <c r="N42">
        <f t="shared" si="9"/>
        <v>0</v>
      </c>
      <c r="O42">
        <f t="shared" si="9"/>
        <v>0</v>
      </c>
      <c r="P42">
        <f t="shared" si="9"/>
        <v>0</v>
      </c>
      <c r="Q42">
        <f t="shared" si="9"/>
        <v>0</v>
      </c>
      <c r="R42">
        <f t="shared" si="5"/>
        <v>3.1941373702675002</v>
      </c>
    </row>
    <row r="43" spans="1:18" x14ac:dyDescent="0.45">
      <c r="A43" t="s">
        <v>6</v>
      </c>
      <c r="B43" t="s">
        <v>111</v>
      </c>
      <c r="C43">
        <v>6300</v>
      </c>
      <c r="D43" t="s">
        <v>495</v>
      </c>
      <c r="E43">
        <v>31.25</v>
      </c>
      <c r="F43">
        <f>IF(ISNA(VLOOKUP(DKSalaries!D43,OverUnder!$A$2:$C$13,3,FALSE)),1,VLOOKUP(DKSalaries!D43,OverUnder!$A$2:$C$13,3,FALSE))</f>
        <v>1</v>
      </c>
      <c r="G43">
        <f t="shared" si="2"/>
        <v>31.25</v>
      </c>
      <c r="H43">
        <f>IF(ISNA(VLOOKUP(B43,Model!A:B,2,FALSE)),0,VLOOKUP(B43,Model!A:B,2,FALSE))</f>
        <v>28.3507882882882</v>
      </c>
      <c r="I43" s="4">
        <f t="shared" si="3"/>
        <v>28.3507882882882</v>
      </c>
      <c r="J43">
        <v>0</v>
      </c>
      <c r="K43">
        <f t="shared" si="4"/>
        <v>0</v>
      </c>
      <c r="L43">
        <f t="shared" si="0"/>
        <v>0</v>
      </c>
      <c r="M43">
        <f t="shared" si="9"/>
        <v>0</v>
      </c>
      <c r="N43">
        <f t="shared" si="9"/>
        <v>0</v>
      </c>
      <c r="O43">
        <f t="shared" si="9"/>
        <v>0</v>
      </c>
      <c r="P43">
        <f t="shared" si="9"/>
        <v>0</v>
      </c>
      <c r="Q43">
        <f t="shared" si="9"/>
        <v>0</v>
      </c>
      <c r="R43">
        <f t="shared" si="5"/>
        <v>4.5001251251251118</v>
      </c>
    </row>
    <row r="44" spans="1:18" x14ac:dyDescent="0.45">
      <c r="A44" t="s">
        <v>9</v>
      </c>
      <c r="B44" t="s">
        <v>258</v>
      </c>
      <c r="C44">
        <v>6300</v>
      </c>
      <c r="D44" t="s">
        <v>497</v>
      </c>
      <c r="E44">
        <v>23.018999999999998</v>
      </c>
      <c r="F44">
        <f>IF(ISNA(VLOOKUP(DKSalaries!D44,OverUnder!$A$2:$C$13,3,FALSE)),1,VLOOKUP(DKSalaries!D44,OverUnder!$A$2:$C$13,3,FALSE))</f>
        <v>1</v>
      </c>
      <c r="G44">
        <f t="shared" si="2"/>
        <v>23.018999999999998</v>
      </c>
      <c r="H44">
        <f>IF(ISNA(VLOOKUP(B44,Model!A:B,2,FALSE)),0,VLOOKUP(B44,Model!A:B,2,FALSE))</f>
        <v>25.274661543430899</v>
      </c>
      <c r="I44" s="4">
        <f t="shared" si="3"/>
        <v>25.274661543430899</v>
      </c>
      <c r="J44">
        <v>0</v>
      </c>
      <c r="K44">
        <f t="shared" si="4"/>
        <v>0</v>
      </c>
      <c r="L44">
        <f t="shared" si="0"/>
        <v>0</v>
      </c>
      <c r="M44">
        <f t="shared" si="9"/>
        <v>0</v>
      </c>
      <c r="N44">
        <f t="shared" si="9"/>
        <v>0</v>
      </c>
      <c r="O44">
        <f t="shared" si="9"/>
        <v>0</v>
      </c>
      <c r="P44">
        <f t="shared" si="9"/>
        <v>0</v>
      </c>
      <c r="Q44">
        <f t="shared" si="9"/>
        <v>0</v>
      </c>
      <c r="R44">
        <f t="shared" si="5"/>
        <v>4.0118510386398247</v>
      </c>
    </row>
    <row r="45" spans="1:18" x14ac:dyDescent="0.45">
      <c r="A45" t="s">
        <v>8</v>
      </c>
      <c r="B45" t="s">
        <v>97</v>
      </c>
      <c r="C45">
        <v>6200</v>
      </c>
      <c r="D45" t="s">
        <v>495</v>
      </c>
      <c r="E45">
        <v>29.646000000000001</v>
      </c>
      <c r="F45">
        <f>IF(ISNA(VLOOKUP(DKSalaries!D45,OverUnder!$A$2:$C$13,3,FALSE)),1,VLOOKUP(DKSalaries!D45,OverUnder!$A$2:$C$13,3,FALSE))</f>
        <v>1</v>
      </c>
      <c r="G45">
        <f t="shared" si="2"/>
        <v>29.646000000000001</v>
      </c>
      <c r="H45">
        <f>IF(ISNA(VLOOKUP(B45,Model!A:B,2,FALSE)),0,VLOOKUP(B45,Model!A:B,2,FALSE))</f>
        <v>28.465695380579</v>
      </c>
      <c r="I45" s="4">
        <f t="shared" si="3"/>
        <v>28.465695380579</v>
      </c>
      <c r="J45">
        <v>0</v>
      </c>
      <c r="K45">
        <f t="shared" si="4"/>
        <v>0</v>
      </c>
      <c r="L45">
        <f t="shared" si="0"/>
        <v>0</v>
      </c>
      <c r="M45">
        <f t="shared" si="9"/>
        <v>0</v>
      </c>
      <c r="N45">
        <f t="shared" si="9"/>
        <v>0</v>
      </c>
      <c r="O45">
        <f t="shared" si="9"/>
        <v>0</v>
      </c>
      <c r="P45">
        <f t="shared" si="9"/>
        <v>0</v>
      </c>
      <c r="Q45">
        <f t="shared" si="9"/>
        <v>0</v>
      </c>
      <c r="R45">
        <f t="shared" si="5"/>
        <v>4.5912411904159676</v>
      </c>
    </row>
    <row r="46" spans="1:18" x14ac:dyDescent="0.45">
      <c r="A46" t="s">
        <v>7</v>
      </c>
      <c r="B46" t="s">
        <v>457</v>
      </c>
      <c r="C46">
        <v>6200</v>
      </c>
      <c r="D46" t="s">
        <v>497</v>
      </c>
      <c r="E46">
        <v>28.545000000000002</v>
      </c>
      <c r="F46">
        <f>IF(ISNA(VLOOKUP(DKSalaries!D46,OverUnder!$A$2:$C$13,3,FALSE)),1,VLOOKUP(DKSalaries!D46,OverUnder!$A$2:$C$13,3,FALSE))</f>
        <v>1</v>
      </c>
      <c r="G46">
        <f t="shared" si="2"/>
        <v>28.545000000000002</v>
      </c>
      <c r="H46">
        <f>IF(ISNA(VLOOKUP(B46,Model!A:B,2,FALSE)),0,VLOOKUP(B46,Model!A:B,2,FALSE))</f>
        <v>24.291300233122499</v>
      </c>
      <c r="I46" s="4">
        <f t="shared" si="3"/>
        <v>24.291300233122499</v>
      </c>
      <c r="J46">
        <v>0</v>
      </c>
      <c r="K46">
        <f t="shared" si="4"/>
        <v>0</v>
      </c>
      <c r="L46">
        <f t="shared" si="0"/>
        <v>0</v>
      </c>
      <c r="M46">
        <f t="shared" si="9"/>
        <v>0</v>
      </c>
      <c r="N46">
        <f t="shared" si="9"/>
        <v>0</v>
      </c>
      <c r="O46">
        <f t="shared" si="9"/>
        <v>0</v>
      </c>
      <c r="P46">
        <f t="shared" si="9"/>
        <v>0</v>
      </c>
      <c r="Q46">
        <f t="shared" si="9"/>
        <v>0</v>
      </c>
      <c r="R46">
        <f t="shared" si="5"/>
        <v>3.9179516505036287</v>
      </c>
    </row>
    <row r="47" spans="1:18" x14ac:dyDescent="0.45">
      <c r="A47" t="s">
        <v>6</v>
      </c>
      <c r="B47" t="s">
        <v>109</v>
      </c>
      <c r="C47">
        <v>6200</v>
      </c>
      <c r="D47" t="s">
        <v>492</v>
      </c>
      <c r="E47">
        <v>25.704999999999998</v>
      </c>
      <c r="F47">
        <f>IF(ISNA(VLOOKUP(DKSalaries!D47,OverUnder!$A$2:$C$13,3,FALSE)),1,VLOOKUP(DKSalaries!D47,OverUnder!$A$2:$C$13,3,FALSE))</f>
        <v>1</v>
      </c>
      <c r="G47">
        <f t="shared" si="2"/>
        <v>25.704999999999998</v>
      </c>
      <c r="H47">
        <f>IF(ISNA(VLOOKUP(B47,Model!A:B,2,FALSE)),0,VLOOKUP(B47,Model!A:B,2,FALSE))</f>
        <v>23.848459327493199</v>
      </c>
      <c r="I47" s="4">
        <f t="shared" si="3"/>
        <v>23.848459327493199</v>
      </c>
      <c r="J47">
        <v>0</v>
      </c>
      <c r="K47">
        <f t="shared" si="4"/>
        <v>0</v>
      </c>
      <c r="L47">
        <f t="shared" si="0"/>
        <v>0</v>
      </c>
      <c r="M47">
        <f t="shared" si="9"/>
        <v>0</v>
      </c>
      <c r="N47">
        <f t="shared" si="9"/>
        <v>0</v>
      </c>
      <c r="O47">
        <f t="shared" si="9"/>
        <v>0</v>
      </c>
      <c r="P47">
        <f t="shared" si="9"/>
        <v>0</v>
      </c>
      <c r="Q47">
        <f t="shared" si="9"/>
        <v>0</v>
      </c>
      <c r="R47">
        <f t="shared" si="5"/>
        <v>3.846525697982774</v>
      </c>
    </row>
    <row r="48" spans="1:18" x14ac:dyDescent="0.45">
      <c r="A48" t="s">
        <v>7</v>
      </c>
      <c r="B48" t="s">
        <v>115</v>
      </c>
      <c r="C48">
        <v>6200</v>
      </c>
      <c r="D48" t="s">
        <v>492</v>
      </c>
      <c r="E48">
        <v>22.577000000000002</v>
      </c>
      <c r="F48">
        <f>IF(ISNA(VLOOKUP(DKSalaries!D48,OverUnder!$A$2:$C$13,3,FALSE)),1,VLOOKUP(DKSalaries!D48,OverUnder!$A$2:$C$13,3,FALSE))</f>
        <v>1</v>
      </c>
      <c r="G48">
        <f t="shared" si="2"/>
        <v>22.577000000000002</v>
      </c>
      <c r="H48">
        <f>IF(ISNA(VLOOKUP(B48,Model!A:B,2,FALSE)),0,VLOOKUP(B48,Model!A:B,2,FALSE))</f>
        <v>26.037853856997</v>
      </c>
      <c r="I48" s="4">
        <f t="shared" si="3"/>
        <v>26.037853856997</v>
      </c>
      <c r="J48">
        <v>0</v>
      </c>
      <c r="K48">
        <f t="shared" si="4"/>
        <v>0</v>
      </c>
      <c r="L48">
        <f t="shared" si="0"/>
        <v>0</v>
      </c>
      <c r="M48">
        <f t="shared" si="9"/>
        <v>0</v>
      </c>
      <c r="N48">
        <f t="shared" si="9"/>
        <v>0</v>
      </c>
      <c r="O48">
        <f t="shared" si="9"/>
        <v>0</v>
      </c>
      <c r="P48">
        <f t="shared" si="9"/>
        <v>0</v>
      </c>
      <c r="Q48">
        <f t="shared" si="9"/>
        <v>0</v>
      </c>
      <c r="R48">
        <f t="shared" si="5"/>
        <v>4.1996538479027423</v>
      </c>
    </row>
    <row r="49" spans="1:18" x14ac:dyDescent="0.45">
      <c r="A49" t="s">
        <v>9</v>
      </c>
      <c r="B49" t="s">
        <v>470</v>
      </c>
      <c r="C49">
        <v>6200</v>
      </c>
      <c r="D49" t="s">
        <v>497</v>
      </c>
      <c r="E49">
        <v>31.25</v>
      </c>
      <c r="F49">
        <f>IF(ISNA(VLOOKUP(DKSalaries!D49,OverUnder!$A$2:$C$13,3,FALSE)),1,VLOOKUP(DKSalaries!D49,OverUnder!$A$2:$C$13,3,FALSE))</f>
        <v>1</v>
      </c>
      <c r="G49">
        <f t="shared" si="2"/>
        <v>31.25</v>
      </c>
      <c r="H49">
        <f>IF(ISNA(VLOOKUP(B49,Model!A:B,2,FALSE)),0,VLOOKUP(B49,Model!A:B,2,FALSE))</f>
        <v>31.1666666666666</v>
      </c>
      <c r="I49" s="4">
        <f t="shared" si="3"/>
        <v>31.1666666666666</v>
      </c>
      <c r="J49">
        <v>1</v>
      </c>
      <c r="K49">
        <f t="shared" si="4"/>
        <v>31.1666666666666</v>
      </c>
      <c r="L49">
        <f t="shared" si="0"/>
        <v>6200</v>
      </c>
      <c r="M49">
        <f t="shared" si="9"/>
        <v>0</v>
      </c>
      <c r="N49">
        <f t="shared" si="9"/>
        <v>1</v>
      </c>
      <c r="O49">
        <f t="shared" si="9"/>
        <v>0</v>
      </c>
      <c r="P49">
        <f t="shared" si="9"/>
        <v>0</v>
      </c>
      <c r="Q49">
        <f t="shared" si="9"/>
        <v>0</v>
      </c>
      <c r="R49">
        <f t="shared" si="5"/>
        <v>5.0268817204300973</v>
      </c>
    </row>
    <row r="50" spans="1:18" x14ac:dyDescent="0.45">
      <c r="A50" t="s">
        <v>7</v>
      </c>
      <c r="B50" t="s">
        <v>325</v>
      </c>
      <c r="C50">
        <v>6100</v>
      </c>
      <c r="D50" t="s">
        <v>495</v>
      </c>
      <c r="E50">
        <v>28.904</v>
      </c>
      <c r="F50">
        <f>IF(ISNA(VLOOKUP(DKSalaries!D50,OverUnder!$A$2:$C$13,3,FALSE)),1,VLOOKUP(DKSalaries!D50,OverUnder!$A$2:$C$13,3,FALSE))</f>
        <v>1</v>
      </c>
      <c r="G50">
        <f t="shared" si="2"/>
        <v>28.904</v>
      </c>
      <c r="H50">
        <f>IF(ISNA(VLOOKUP(B50,Model!A:B,2,FALSE)),0,VLOOKUP(B50,Model!A:B,2,FALSE))</f>
        <v>26.361698895188901</v>
      </c>
      <c r="I50" s="4">
        <f t="shared" si="3"/>
        <v>26.361698895188901</v>
      </c>
      <c r="J50">
        <v>0</v>
      </c>
      <c r="K50">
        <f t="shared" si="4"/>
        <v>0</v>
      </c>
      <c r="L50">
        <f t="shared" si="0"/>
        <v>0</v>
      </c>
      <c r="M50">
        <f t="shared" si="9"/>
        <v>0</v>
      </c>
      <c r="N50">
        <f t="shared" si="9"/>
        <v>0</v>
      </c>
      <c r="O50">
        <f t="shared" si="9"/>
        <v>0</v>
      </c>
      <c r="P50">
        <f t="shared" si="9"/>
        <v>0</v>
      </c>
      <c r="Q50">
        <f t="shared" si="9"/>
        <v>0</v>
      </c>
      <c r="R50">
        <f t="shared" si="5"/>
        <v>4.3215899828178532</v>
      </c>
    </row>
    <row r="51" spans="1:18" x14ac:dyDescent="0.45">
      <c r="A51" t="s">
        <v>9</v>
      </c>
      <c r="B51" t="s">
        <v>119</v>
      </c>
      <c r="C51">
        <v>6100</v>
      </c>
      <c r="D51" t="s">
        <v>492</v>
      </c>
      <c r="E51">
        <v>24.75</v>
      </c>
      <c r="F51">
        <f>IF(ISNA(VLOOKUP(DKSalaries!D51,OverUnder!$A$2:$C$13,3,FALSE)),1,VLOOKUP(DKSalaries!D51,OverUnder!$A$2:$C$13,3,FALSE))</f>
        <v>1</v>
      </c>
      <c r="G51">
        <f t="shared" si="2"/>
        <v>24.75</v>
      </c>
      <c r="H51">
        <f>IF(ISNA(VLOOKUP(B51,Model!A:B,2,FALSE)),0,VLOOKUP(B51,Model!A:B,2,FALSE))</f>
        <v>25.574556535765499</v>
      </c>
      <c r="I51" s="4">
        <f t="shared" si="3"/>
        <v>25.574556535765499</v>
      </c>
      <c r="J51">
        <v>0</v>
      </c>
      <c r="K51">
        <f t="shared" si="4"/>
        <v>0</v>
      </c>
      <c r="L51">
        <f t="shared" si="0"/>
        <v>0</v>
      </c>
      <c r="M51">
        <f t="shared" si="9"/>
        <v>0</v>
      </c>
      <c r="N51">
        <f t="shared" si="9"/>
        <v>0</v>
      </c>
      <c r="O51">
        <f t="shared" si="9"/>
        <v>0</v>
      </c>
      <c r="P51">
        <f t="shared" si="9"/>
        <v>0</v>
      </c>
      <c r="Q51">
        <f t="shared" si="9"/>
        <v>0</v>
      </c>
      <c r="R51">
        <f t="shared" si="5"/>
        <v>4.1925502517648363</v>
      </c>
    </row>
    <row r="52" spans="1:18" x14ac:dyDescent="0.45">
      <c r="A52" t="s">
        <v>8</v>
      </c>
      <c r="B52" t="s">
        <v>112</v>
      </c>
      <c r="C52">
        <v>5900</v>
      </c>
      <c r="D52" t="s">
        <v>498</v>
      </c>
      <c r="E52">
        <v>24.954999999999998</v>
      </c>
      <c r="F52">
        <f>IF(ISNA(VLOOKUP(DKSalaries!D52,OverUnder!$A$2:$C$13,3,FALSE)),1,VLOOKUP(DKSalaries!D52,OverUnder!$A$2:$C$13,3,FALSE))</f>
        <v>1</v>
      </c>
      <c r="G52">
        <f t="shared" si="2"/>
        <v>24.954999999999998</v>
      </c>
      <c r="H52">
        <f>IF(ISNA(VLOOKUP(B52,Model!A:B,2,FALSE)),0,VLOOKUP(B52,Model!A:B,2,FALSE))</f>
        <v>24.6835202264065</v>
      </c>
      <c r="I52" s="4">
        <f t="shared" si="3"/>
        <v>24.6835202264065</v>
      </c>
      <c r="J52">
        <v>0</v>
      </c>
      <c r="K52">
        <f t="shared" si="4"/>
        <v>0</v>
      </c>
      <c r="L52">
        <f t="shared" si="0"/>
        <v>0</v>
      </c>
      <c r="M52">
        <f t="shared" ref="M52:Q61" si="10">$J52*IF($A52=M$1,1,0)</f>
        <v>0</v>
      </c>
      <c r="N52">
        <f t="shared" si="10"/>
        <v>0</v>
      </c>
      <c r="O52">
        <f t="shared" si="10"/>
        <v>0</v>
      </c>
      <c r="P52">
        <f t="shared" si="10"/>
        <v>0</v>
      </c>
      <c r="Q52">
        <f t="shared" si="10"/>
        <v>0</v>
      </c>
      <c r="R52">
        <f t="shared" si="5"/>
        <v>4.1836474960011021</v>
      </c>
    </row>
    <row r="53" spans="1:18" x14ac:dyDescent="0.45">
      <c r="A53" t="s">
        <v>5</v>
      </c>
      <c r="B53" t="s">
        <v>501</v>
      </c>
      <c r="C53">
        <v>5900</v>
      </c>
      <c r="D53" t="s">
        <v>496</v>
      </c>
      <c r="E53">
        <v>0</v>
      </c>
      <c r="F53">
        <f>IF(ISNA(VLOOKUP(DKSalaries!D53,OverUnder!$A$2:$C$13,3,FALSE)),1,VLOOKUP(DKSalaries!D53,OverUnder!$A$2:$C$13,3,FALSE))</f>
        <v>1</v>
      </c>
      <c r="G53">
        <f t="shared" si="2"/>
        <v>0</v>
      </c>
      <c r="H53">
        <f>IF(ISNA(VLOOKUP(B53,Model!A:B,2,FALSE)),0,VLOOKUP(B53,Model!A:B,2,FALSE))</f>
        <v>0</v>
      </c>
      <c r="I53" s="4">
        <f t="shared" si="3"/>
        <v>0</v>
      </c>
      <c r="J53">
        <v>0</v>
      </c>
      <c r="K53">
        <f t="shared" si="4"/>
        <v>0</v>
      </c>
      <c r="L53">
        <f t="shared" si="0"/>
        <v>0</v>
      </c>
      <c r="M53">
        <f t="shared" si="10"/>
        <v>0</v>
      </c>
      <c r="N53">
        <f t="shared" si="10"/>
        <v>0</v>
      </c>
      <c r="O53">
        <f t="shared" si="10"/>
        <v>0</v>
      </c>
      <c r="P53">
        <f t="shared" si="10"/>
        <v>0</v>
      </c>
      <c r="Q53">
        <f t="shared" si="10"/>
        <v>0</v>
      </c>
      <c r="R53">
        <f t="shared" si="5"/>
        <v>0</v>
      </c>
    </row>
    <row r="54" spans="1:18" x14ac:dyDescent="0.45">
      <c r="A54" t="s">
        <v>5</v>
      </c>
      <c r="B54" t="s">
        <v>125</v>
      </c>
      <c r="C54">
        <v>5800</v>
      </c>
      <c r="D54" t="s">
        <v>498</v>
      </c>
      <c r="E54">
        <v>25.103999999999999</v>
      </c>
      <c r="F54">
        <f>IF(ISNA(VLOOKUP(DKSalaries!D54,OverUnder!$A$2:$C$13,3,FALSE)),1,VLOOKUP(DKSalaries!D54,OverUnder!$A$2:$C$13,3,FALSE))</f>
        <v>1</v>
      </c>
      <c r="G54">
        <f t="shared" si="2"/>
        <v>25.103999999999999</v>
      </c>
      <c r="H54">
        <f>IF(ISNA(VLOOKUP(B54,Model!A:B,2,FALSE)),0,VLOOKUP(B54,Model!A:B,2,FALSE))</f>
        <v>27.6825050968326</v>
      </c>
      <c r="I54" s="4">
        <f t="shared" si="3"/>
        <v>27.6825050968326</v>
      </c>
      <c r="J54">
        <v>0</v>
      </c>
      <c r="K54">
        <f t="shared" si="4"/>
        <v>0</v>
      </c>
      <c r="L54">
        <f t="shared" si="0"/>
        <v>0</v>
      </c>
      <c r="M54">
        <f t="shared" si="10"/>
        <v>0</v>
      </c>
      <c r="N54">
        <f t="shared" si="10"/>
        <v>0</v>
      </c>
      <c r="O54">
        <f t="shared" si="10"/>
        <v>0</v>
      </c>
      <c r="P54">
        <f t="shared" si="10"/>
        <v>0</v>
      </c>
      <c r="Q54">
        <f t="shared" si="10"/>
        <v>0</v>
      </c>
      <c r="R54">
        <f t="shared" si="5"/>
        <v>4.7728457063504486</v>
      </c>
    </row>
    <row r="55" spans="1:18" x14ac:dyDescent="0.45">
      <c r="A55" t="s">
        <v>9</v>
      </c>
      <c r="B55" t="s">
        <v>104</v>
      </c>
      <c r="C55">
        <v>5700</v>
      </c>
      <c r="D55" t="s">
        <v>494</v>
      </c>
      <c r="E55">
        <v>29.693999999999999</v>
      </c>
      <c r="F55">
        <f>IF(ISNA(VLOOKUP(DKSalaries!D55,OverUnder!$A$2:$C$13,3,FALSE)),1,VLOOKUP(DKSalaries!D55,OverUnder!$A$2:$C$13,3,FALSE))</f>
        <v>1</v>
      </c>
      <c r="G55">
        <f t="shared" si="2"/>
        <v>29.693999999999999</v>
      </c>
      <c r="H55">
        <f>IF(ISNA(VLOOKUP(B55,Model!A:B,2,FALSE)),0,VLOOKUP(B55,Model!A:B,2,FALSE))</f>
        <v>33.317473085363801</v>
      </c>
      <c r="I55" s="4">
        <f t="shared" si="3"/>
        <v>0</v>
      </c>
      <c r="J55">
        <v>0</v>
      </c>
      <c r="K55">
        <f t="shared" si="4"/>
        <v>0</v>
      </c>
      <c r="L55">
        <f t="shared" si="0"/>
        <v>0</v>
      </c>
      <c r="M55">
        <f t="shared" si="10"/>
        <v>0</v>
      </c>
      <c r="N55">
        <f t="shared" si="10"/>
        <v>0</v>
      </c>
      <c r="O55">
        <f t="shared" si="10"/>
        <v>0</v>
      </c>
      <c r="P55">
        <f t="shared" si="10"/>
        <v>0</v>
      </c>
      <c r="Q55">
        <f t="shared" si="10"/>
        <v>0</v>
      </c>
      <c r="R55">
        <f t="shared" si="5"/>
        <v>0</v>
      </c>
    </row>
    <row r="56" spans="1:18" x14ac:dyDescent="0.45">
      <c r="A56" t="s">
        <v>9</v>
      </c>
      <c r="B56" t="s">
        <v>140</v>
      </c>
      <c r="C56">
        <v>5700</v>
      </c>
      <c r="D56" t="s">
        <v>496</v>
      </c>
      <c r="E56">
        <v>21</v>
      </c>
      <c r="F56">
        <f>IF(ISNA(VLOOKUP(DKSalaries!D56,OverUnder!$A$2:$C$13,3,FALSE)),1,VLOOKUP(DKSalaries!D56,OverUnder!$A$2:$C$13,3,FALSE))</f>
        <v>1</v>
      </c>
      <c r="G56">
        <f t="shared" si="2"/>
        <v>21</v>
      </c>
      <c r="H56">
        <f>IF(ISNA(VLOOKUP(B56,Model!A:B,2,FALSE)),0,VLOOKUP(B56,Model!A:B,2,FALSE))</f>
        <v>21.031074955737001</v>
      </c>
      <c r="I56" s="4">
        <f t="shared" si="3"/>
        <v>21.031074955737001</v>
      </c>
      <c r="J56">
        <v>0</v>
      </c>
      <c r="K56">
        <f t="shared" si="4"/>
        <v>0</v>
      </c>
      <c r="L56">
        <f t="shared" si="0"/>
        <v>0</v>
      </c>
      <c r="M56">
        <f t="shared" si="10"/>
        <v>0</v>
      </c>
      <c r="N56">
        <f t="shared" si="10"/>
        <v>0</v>
      </c>
      <c r="O56">
        <f t="shared" si="10"/>
        <v>0</v>
      </c>
      <c r="P56">
        <f t="shared" si="10"/>
        <v>0</v>
      </c>
      <c r="Q56">
        <f t="shared" si="10"/>
        <v>0</v>
      </c>
      <c r="R56">
        <f t="shared" si="5"/>
        <v>3.689662272936316</v>
      </c>
    </row>
    <row r="57" spans="1:18" x14ac:dyDescent="0.45">
      <c r="A57" t="s">
        <v>6</v>
      </c>
      <c r="B57" t="s">
        <v>253</v>
      </c>
      <c r="C57">
        <v>5700</v>
      </c>
      <c r="D57" t="s">
        <v>496</v>
      </c>
      <c r="E57">
        <v>21.25</v>
      </c>
      <c r="F57">
        <f>IF(ISNA(VLOOKUP(DKSalaries!D57,OverUnder!$A$2:$C$13,3,FALSE)),1,VLOOKUP(DKSalaries!D57,OverUnder!$A$2:$C$13,3,FALSE))</f>
        <v>1</v>
      </c>
      <c r="G57">
        <f t="shared" si="2"/>
        <v>21.25</v>
      </c>
      <c r="H57">
        <f>IF(ISNA(VLOOKUP(B57,Model!A:B,2,FALSE)),0,VLOOKUP(B57,Model!A:B,2,FALSE))</f>
        <v>18.6496543480988</v>
      </c>
      <c r="I57" s="4">
        <f t="shared" si="3"/>
        <v>18.6496543480988</v>
      </c>
      <c r="J57">
        <v>0</v>
      </c>
      <c r="K57">
        <f t="shared" si="4"/>
        <v>0</v>
      </c>
      <c r="L57">
        <f t="shared" si="0"/>
        <v>0</v>
      </c>
      <c r="M57">
        <f t="shared" si="10"/>
        <v>0</v>
      </c>
      <c r="N57">
        <f t="shared" si="10"/>
        <v>0</v>
      </c>
      <c r="O57">
        <f t="shared" si="10"/>
        <v>0</v>
      </c>
      <c r="P57">
        <f t="shared" si="10"/>
        <v>0</v>
      </c>
      <c r="Q57">
        <f t="shared" si="10"/>
        <v>0</v>
      </c>
      <c r="R57">
        <f t="shared" si="5"/>
        <v>3.2718691838769822</v>
      </c>
    </row>
    <row r="58" spans="1:18" x14ac:dyDescent="0.45">
      <c r="A58" t="s">
        <v>8</v>
      </c>
      <c r="B58" t="s">
        <v>99</v>
      </c>
      <c r="C58">
        <v>5600</v>
      </c>
      <c r="D58" t="s">
        <v>500</v>
      </c>
      <c r="E58">
        <v>23.082999999999998</v>
      </c>
      <c r="F58">
        <f>IF(ISNA(VLOOKUP(DKSalaries!D58,OverUnder!$A$2:$C$13,3,FALSE)),1,VLOOKUP(DKSalaries!D58,OverUnder!$A$2:$C$13,3,FALSE))</f>
        <v>1</v>
      </c>
      <c r="G58">
        <f t="shared" si="2"/>
        <v>23.082999999999998</v>
      </c>
      <c r="H58">
        <f>IF(ISNA(VLOOKUP(B58,Model!A:B,2,FALSE)),0,VLOOKUP(B58,Model!A:B,2,FALSE))</f>
        <v>16.540381807972</v>
      </c>
      <c r="I58" s="4">
        <f t="shared" si="3"/>
        <v>16.540381807972</v>
      </c>
      <c r="J58">
        <v>0</v>
      </c>
      <c r="K58">
        <f t="shared" si="4"/>
        <v>0</v>
      </c>
      <c r="L58">
        <f t="shared" si="0"/>
        <v>0</v>
      </c>
      <c r="M58">
        <f t="shared" si="10"/>
        <v>0</v>
      </c>
      <c r="N58">
        <f t="shared" si="10"/>
        <v>0</v>
      </c>
      <c r="O58">
        <f t="shared" si="10"/>
        <v>0</v>
      </c>
      <c r="P58">
        <f t="shared" si="10"/>
        <v>0</v>
      </c>
      <c r="Q58">
        <f t="shared" si="10"/>
        <v>0</v>
      </c>
      <c r="R58">
        <f t="shared" si="5"/>
        <v>2.9536396085664287</v>
      </c>
    </row>
    <row r="59" spans="1:18" x14ac:dyDescent="0.45">
      <c r="A59" t="s">
        <v>5</v>
      </c>
      <c r="B59" t="s">
        <v>247</v>
      </c>
      <c r="C59">
        <v>5600</v>
      </c>
      <c r="D59" t="s">
        <v>496</v>
      </c>
      <c r="E59">
        <v>34.832999999999998</v>
      </c>
      <c r="F59">
        <f>IF(ISNA(VLOOKUP(DKSalaries!D59,OverUnder!$A$2:$C$13,3,FALSE)),1,VLOOKUP(DKSalaries!D59,OverUnder!$A$2:$C$13,3,FALSE))</f>
        <v>1</v>
      </c>
      <c r="G59">
        <f t="shared" si="2"/>
        <v>34.832999999999998</v>
      </c>
      <c r="H59">
        <f>IF(ISNA(VLOOKUP(B59,Model!A:B,2,FALSE)),0,VLOOKUP(B59,Model!A:B,2,FALSE))</f>
        <v>26.697904497238302</v>
      </c>
      <c r="I59" s="4">
        <f t="shared" si="3"/>
        <v>26.697904497238302</v>
      </c>
      <c r="J59">
        <v>0</v>
      </c>
      <c r="K59">
        <f t="shared" si="4"/>
        <v>0</v>
      </c>
      <c r="L59">
        <f t="shared" si="0"/>
        <v>0</v>
      </c>
      <c r="M59">
        <f t="shared" si="10"/>
        <v>0</v>
      </c>
      <c r="N59">
        <f t="shared" si="10"/>
        <v>0</v>
      </c>
      <c r="O59">
        <f t="shared" si="10"/>
        <v>0</v>
      </c>
      <c r="P59">
        <f t="shared" si="10"/>
        <v>0</v>
      </c>
      <c r="Q59">
        <f t="shared" si="10"/>
        <v>0</v>
      </c>
      <c r="R59">
        <f t="shared" si="5"/>
        <v>4.7674829459354111</v>
      </c>
    </row>
    <row r="60" spans="1:18" x14ac:dyDescent="0.45">
      <c r="A60" t="s">
        <v>8</v>
      </c>
      <c r="B60" t="s">
        <v>259</v>
      </c>
      <c r="C60">
        <v>5600</v>
      </c>
      <c r="D60" t="s">
        <v>497</v>
      </c>
      <c r="E60">
        <v>23.385000000000002</v>
      </c>
      <c r="F60">
        <f>IF(ISNA(VLOOKUP(DKSalaries!D60,OverUnder!$A$2:$C$13,3,FALSE)),1,VLOOKUP(DKSalaries!D60,OverUnder!$A$2:$C$13,3,FALSE))</f>
        <v>1</v>
      </c>
      <c r="G60">
        <f t="shared" si="2"/>
        <v>23.385000000000002</v>
      </c>
      <c r="H60">
        <f>IF(ISNA(VLOOKUP(B60,Model!A:B,2,FALSE)),0,VLOOKUP(B60,Model!A:B,2,FALSE))</f>
        <v>27.372664656456202</v>
      </c>
      <c r="I60" s="4">
        <f t="shared" si="3"/>
        <v>27.372664656456202</v>
      </c>
      <c r="J60">
        <v>0</v>
      </c>
      <c r="K60">
        <f t="shared" si="4"/>
        <v>0</v>
      </c>
      <c r="L60">
        <f t="shared" si="0"/>
        <v>0</v>
      </c>
      <c r="M60">
        <f t="shared" si="10"/>
        <v>0</v>
      </c>
      <c r="N60">
        <f t="shared" si="10"/>
        <v>0</v>
      </c>
      <c r="O60">
        <f t="shared" si="10"/>
        <v>0</v>
      </c>
      <c r="P60">
        <f t="shared" si="10"/>
        <v>0</v>
      </c>
      <c r="Q60">
        <f t="shared" si="10"/>
        <v>0</v>
      </c>
      <c r="R60">
        <f t="shared" si="5"/>
        <v>4.8879758315100359</v>
      </c>
    </row>
    <row r="61" spans="1:18" x14ac:dyDescent="0.45">
      <c r="A61" t="s">
        <v>5</v>
      </c>
      <c r="B61" t="s">
        <v>502</v>
      </c>
      <c r="C61">
        <v>5500</v>
      </c>
      <c r="D61" t="s">
        <v>500</v>
      </c>
      <c r="E61">
        <v>0</v>
      </c>
      <c r="F61">
        <f>IF(ISNA(VLOOKUP(DKSalaries!D61,OverUnder!$A$2:$C$13,3,FALSE)),1,VLOOKUP(DKSalaries!D61,OverUnder!$A$2:$C$13,3,FALSE))</f>
        <v>1</v>
      </c>
      <c r="G61">
        <f t="shared" si="2"/>
        <v>0</v>
      </c>
      <c r="H61">
        <f>IF(ISNA(VLOOKUP(B61,Model!A:B,2,FALSE)),0,VLOOKUP(B61,Model!A:B,2,FALSE))</f>
        <v>0</v>
      </c>
      <c r="I61" s="4">
        <f t="shared" si="3"/>
        <v>0</v>
      </c>
      <c r="J61">
        <v>0</v>
      </c>
      <c r="K61">
        <f t="shared" si="4"/>
        <v>0</v>
      </c>
      <c r="L61">
        <f t="shared" si="0"/>
        <v>0</v>
      </c>
      <c r="M61">
        <f t="shared" si="10"/>
        <v>0</v>
      </c>
      <c r="N61">
        <f t="shared" si="10"/>
        <v>0</v>
      </c>
      <c r="O61">
        <f t="shared" si="10"/>
        <v>0</v>
      </c>
      <c r="P61">
        <f t="shared" si="10"/>
        <v>0</v>
      </c>
      <c r="Q61">
        <f t="shared" si="10"/>
        <v>0</v>
      </c>
      <c r="R61">
        <f t="shared" si="5"/>
        <v>0</v>
      </c>
    </row>
    <row r="62" spans="1:18" x14ac:dyDescent="0.45">
      <c r="A62" t="s">
        <v>5</v>
      </c>
      <c r="B62" t="s">
        <v>106</v>
      </c>
      <c r="C62">
        <v>5500</v>
      </c>
      <c r="D62" t="s">
        <v>500</v>
      </c>
      <c r="E62">
        <v>26.404</v>
      </c>
      <c r="F62">
        <f>IF(ISNA(VLOOKUP(DKSalaries!D62,OverUnder!$A$2:$C$13,3,FALSE)),1,VLOOKUP(DKSalaries!D62,OverUnder!$A$2:$C$13,3,FALSE))</f>
        <v>1</v>
      </c>
      <c r="G62">
        <f t="shared" si="2"/>
        <v>26.404</v>
      </c>
      <c r="H62">
        <f>IF(ISNA(VLOOKUP(B62,Model!A:B,2,FALSE)),0,VLOOKUP(B62,Model!A:B,2,FALSE))</f>
        <v>27.209530951565899</v>
      </c>
      <c r="I62" s="4">
        <f t="shared" si="3"/>
        <v>27.209530951565899</v>
      </c>
      <c r="J62">
        <v>0</v>
      </c>
      <c r="K62">
        <f t="shared" si="4"/>
        <v>0</v>
      </c>
      <c r="L62">
        <f t="shared" si="0"/>
        <v>0</v>
      </c>
      <c r="M62">
        <f t="shared" ref="M62:Q71" si="11">$J62*IF($A62=M$1,1,0)</f>
        <v>0</v>
      </c>
      <c r="N62">
        <f t="shared" si="11"/>
        <v>0</v>
      </c>
      <c r="O62">
        <f t="shared" si="11"/>
        <v>0</v>
      </c>
      <c r="P62">
        <f t="shared" si="11"/>
        <v>0</v>
      </c>
      <c r="Q62">
        <f t="shared" si="11"/>
        <v>0</v>
      </c>
      <c r="R62">
        <f t="shared" si="5"/>
        <v>4.947187445739254</v>
      </c>
    </row>
    <row r="63" spans="1:18" x14ac:dyDescent="0.45">
      <c r="A63" t="s">
        <v>7</v>
      </c>
      <c r="B63" t="s">
        <v>439</v>
      </c>
      <c r="C63">
        <v>5500</v>
      </c>
      <c r="D63" t="s">
        <v>493</v>
      </c>
      <c r="E63">
        <v>25.023</v>
      </c>
      <c r="F63">
        <f>IF(ISNA(VLOOKUP(DKSalaries!D63,OverUnder!$A$2:$C$13,3,FALSE)),1,VLOOKUP(DKSalaries!D63,OverUnder!$A$2:$C$13,3,FALSE))</f>
        <v>1</v>
      </c>
      <c r="G63">
        <f t="shared" si="2"/>
        <v>25.023</v>
      </c>
      <c r="H63">
        <f>IF(ISNA(VLOOKUP(B63,Model!A:B,2,FALSE)),0,VLOOKUP(B63,Model!A:B,2,FALSE))</f>
        <v>26.898496371388099</v>
      </c>
      <c r="I63" s="4">
        <f t="shared" si="3"/>
        <v>26.898496371388099</v>
      </c>
      <c r="J63">
        <v>0</v>
      </c>
      <c r="K63">
        <f t="shared" si="4"/>
        <v>0</v>
      </c>
      <c r="L63">
        <f t="shared" si="0"/>
        <v>0</v>
      </c>
      <c r="M63">
        <f t="shared" si="11"/>
        <v>0</v>
      </c>
      <c r="N63">
        <f t="shared" si="11"/>
        <v>0</v>
      </c>
      <c r="O63">
        <f t="shared" si="11"/>
        <v>0</v>
      </c>
      <c r="P63">
        <f t="shared" si="11"/>
        <v>0</v>
      </c>
      <c r="Q63">
        <f t="shared" si="11"/>
        <v>0</v>
      </c>
      <c r="R63">
        <f t="shared" si="5"/>
        <v>4.8906357038887451</v>
      </c>
    </row>
    <row r="64" spans="1:18" x14ac:dyDescent="0.45">
      <c r="A64" t="s">
        <v>5</v>
      </c>
      <c r="B64" t="s">
        <v>121</v>
      </c>
      <c r="C64">
        <v>5500</v>
      </c>
      <c r="D64" t="s">
        <v>492</v>
      </c>
      <c r="E64">
        <v>24.114999999999998</v>
      </c>
      <c r="F64">
        <f>IF(ISNA(VLOOKUP(DKSalaries!D64,OverUnder!$A$2:$C$13,3,FALSE)),1,VLOOKUP(DKSalaries!D64,OverUnder!$A$2:$C$13,3,FALSE))</f>
        <v>1</v>
      </c>
      <c r="G64">
        <f t="shared" si="2"/>
        <v>24.114999999999998</v>
      </c>
      <c r="H64">
        <f>IF(ISNA(VLOOKUP(B64,Model!A:B,2,FALSE)),0,VLOOKUP(B64,Model!A:B,2,FALSE))</f>
        <v>24.431521411425301</v>
      </c>
      <c r="I64" s="4">
        <f t="shared" si="3"/>
        <v>24.431521411425301</v>
      </c>
      <c r="J64">
        <v>0</v>
      </c>
      <c r="K64">
        <f t="shared" si="4"/>
        <v>0</v>
      </c>
      <c r="L64">
        <f t="shared" si="0"/>
        <v>0</v>
      </c>
      <c r="M64">
        <f t="shared" si="11"/>
        <v>0</v>
      </c>
      <c r="N64">
        <f t="shared" si="11"/>
        <v>0</v>
      </c>
      <c r="O64">
        <f t="shared" si="11"/>
        <v>0</v>
      </c>
      <c r="P64">
        <f t="shared" si="11"/>
        <v>0</v>
      </c>
      <c r="Q64">
        <f t="shared" si="11"/>
        <v>0</v>
      </c>
      <c r="R64">
        <f t="shared" si="5"/>
        <v>4.4420948020773272</v>
      </c>
    </row>
    <row r="65" spans="1:18" x14ac:dyDescent="0.45">
      <c r="A65" t="s">
        <v>8</v>
      </c>
      <c r="B65" t="s">
        <v>425</v>
      </c>
      <c r="C65">
        <v>5400</v>
      </c>
      <c r="D65" t="s">
        <v>497</v>
      </c>
      <c r="E65">
        <v>24.795000000000002</v>
      </c>
      <c r="F65">
        <f>IF(ISNA(VLOOKUP(DKSalaries!D65,OverUnder!$A$2:$C$13,3,FALSE)),1,VLOOKUP(DKSalaries!D65,OverUnder!$A$2:$C$13,3,FALSE))</f>
        <v>1</v>
      </c>
      <c r="G65">
        <f t="shared" si="2"/>
        <v>24.795000000000002</v>
      </c>
      <c r="H65">
        <f>IF(ISNA(VLOOKUP(B65,Model!A:B,2,FALSE)),0,VLOOKUP(B65,Model!A:B,2,FALSE))</f>
        <v>23.198413746283499</v>
      </c>
      <c r="I65" s="4">
        <f t="shared" si="3"/>
        <v>23.198413746283499</v>
      </c>
      <c r="J65">
        <v>0</v>
      </c>
      <c r="K65">
        <f t="shared" si="4"/>
        <v>0</v>
      </c>
      <c r="L65">
        <f t="shared" si="0"/>
        <v>0</v>
      </c>
      <c r="M65">
        <f t="shared" si="11"/>
        <v>0</v>
      </c>
      <c r="N65">
        <f t="shared" si="11"/>
        <v>0</v>
      </c>
      <c r="O65">
        <f t="shared" si="11"/>
        <v>0</v>
      </c>
      <c r="P65">
        <f t="shared" si="11"/>
        <v>0</v>
      </c>
      <c r="Q65">
        <f t="shared" si="11"/>
        <v>0</v>
      </c>
      <c r="R65">
        <f t="shared" si="5"/>
        <v>4.2960025456080553</v>
      </c>
    </row>
    <row r="66" spans="1:18" x14ac:dyDescent="0.45">
      <c r="A66" t="s">
        <v>8</v>
      </c>
      <c r="B66" t="s">
        <v>123</v>
      </c>
      <c r="C66">
        <v>5300</v>
      </c>
      <c r="D66" t="s">
        <v>500</v>
      </c>
      <c r="E66">
        <v>23.437999999999999</v>
      </c>
      <c r="F66">
        <f>IF(ISNA(VLOOKUP(DKSalaries!D66,OverUnder!$A$2:$C$13,3,FALSE)),1,VLOOKUP(DKSalaries!D66,OverUnder!$A$2:$C$13,3,FALSE))</f>
        <v>1</v>
      </c>
      <c r="G66">
        <f t="shared" si="2"/>
        <v>23.437999999999999</v>
      </c>
      <c r="H66">
        <f>IF(ISNA(VLOOKUP(B66,Model!A:B,2,FALSE)),0,VLOOKUP(B66,Model!A:B,2,FALSE))</f>
        <v>23.317798153998499</v>
      </c>
      <c r="I66" s="4">
        <f t="shared" si="3"/>
        <v>23.317798153998499</v>
      </c>
      <c r="J66">
        <v>0</v>
      </c>
      <c r="K66">
        <f t="shared" si="4"/>
        <v>0</v>
      </c>
      <c r="L66">
        <f t="shared" ref="L66:L129" si="12">J66*C66</f>
        <v>0</v>
      </c>
      <c r="M66">
        <f t="shared" si="11"/>
        <v>0</v>
      </c>
      <c r="N66">
        <f t="shared" si="11"/>
        <v>0</v>
      </c>
      <c r="O66">
        <f t="shared" si="11"/>
        <v>0</v>
      </c>
      <c r="P66">
        <f t="shared" si="11"/>
        <v>0</v>
      </c>
      <c r="Q66">
        <f t="shared" si="11"/>
        <v>0</v>
      </c>
      <c r="R66">
        <f t="shared" si="5"/>
        <v>4.3995845573582075</v>
      </c>
    </row>
    <row r="67" spans="1:18" x14ac:dyDescent="0.45">
      <c r="A67" t="s">
        <v>8</v>
      </c>
      <c r="B67" t="s">
        <v>149</v>
      </c>
      <c r="C67">
        <v>5200</v>
      </c>
      <c r="D67" t="s">
        <v>494</v>
      </c>
      <c r="E67">
        <v>20.204999999999998</v>
      </c>
      <c r="F67">
        <f>IF(ISNA(VLOOKUP(DKSalaries!D67,OverUnder!$A$2:$C$13,3,FALSE)),1,VLOOKUP(DKSalaries!D67,OverUnder!$A$2:$C$13,3,FALSE))</f>
        <v>1</v>
      </c>
      <c r="G67">
        <f t="shared" ref="G67:G130" si="13">E67*F67</f>
        <v>20.204999999999998</v>
      </c>
      <c r="H67">
        <f>IF(ISNA(VLOOKUP(B67,Model!A:B,2,FALSE)),0,VLOOKUP(B67,Model!A:B,2,FALSE))</f>
        <v>25.145508256983302</v>
      </c>
      <c r="I67" s="4">
        <f t="shared" ref="I67:I130" si="14">IF(ISNA(VLOOKUP(B67,$Y$2:$Z$26,2,FALSE)),H67,VLOOKUP(B67,$Y$2:$Z$26,2,FALSE))</f>
        <v>25.145508256983302</v>
      </c>
      <c r="J67">
        <v>0</v>
      </c>
      <c r="K67">
        <f t="shared" ref="K67:K130" si="15">J67*I67</f>
        <v>0</v>
      </c>
      <c r="L67">
        <f t="shared" si="12"/>
        <v>0</v>
      </c>
      <c r="M67">
        <f t="shared" si="11"/>
        <v>0</v>
      </c>
      <c r="N67">
        <f t="shared" si="11"/>
        <v>0</v>
      </c>
      <c r="O67">
        <f t="shared" si="11"/>
        <v>0</v>
      </c>
      <c r="P67">
        <f t="shared" si="11"/>
        <v>0</v>
      </c>
      <c r="Q67">
        <f t="shared" si="11"/>
        <v>0</v>
      </c>
      <c r="R67">
        <f t="shared" ref="R67:R130" si="16">I67/C67*1000</f>
        <v>4.8356746648044817</v>
      </c>
    </row>
    <row r="68" spans="1:18" x14ac:dyDescent="0.45">
      <c r="A68" t="s">
        <v>7</v>
      </c>
      <c r="B68" t="s">
        <v>257</v>
      </c>
      <c r="C68">
        <v>5200</v>
      </c>
      <c r="D68" t="s">
        <v>496</v>
      </c>
      <c r="E68">
        <v>20.292000000000002</v>
      </c>
      <c r="F68">
        <f>IF(ISNA(VLOOKUP(DKSalaries!D68,OverUnder!$A$2:$C$13,3,FALSE)),1,VLOOKUP(DKSalaries!D68,OverUnder!$A$2:$C$13,3,FALSE))</f>
        <v>1</v>
      </c>
      <c r="G68">
        <f t="shared" si="13"/>
        <v>20.292000000000002</v>
      </c>
      <c r="H68">
        <f>IF(ISNA(VLOOKUP(B68,Model!A:B,2,FALSE)),0,VLOOKUP(B68,Model!A:B,2,FALSE))</f>
        <v>21.157634640548999</v>
      </c>
      <c r="I68" s="4">
        <f t="shared" si="14"/>
        <v>21.157634640548999</v>
      </c>
      <c r="J68">
        <v>0</v>
      </c>
      <c r="K68">
        <f t="shared" si="15"/>
        <v>0</v>
      </c>
      <c r="L68">
        <f t="shared" si="12"/>
        <v>0</v>
      </c>
      <c r="M68">
        <f t="shared" si="11"/>
        <v>0</v>
      </c>
      <c r="N68">
        <f t="shared" si="11"/>
        <v>0</v>
      </c>
      <c r="O68">
        <f t="shared" si="11"/>
        <v>0</v>
      </c>
      <c r="P68">
        <f t="shared" si="11"/>
        <v>0</v>
      </c>
      <c r="Q68">
        <f t="shared" si="11"/>
        <v>0</v>
      </c>
      <c r="R68">
        <f t="shared" si="16"/>
        <v>4.0687758924132691</v>
      </c>
    </row>
    <row r="69" spans="1:18" x14ac:dyDescent="0.45">
      <c r="A69" t="s">
        <v>6</v>
      </c>
      <c r="B69" t="s">
        <v>46</v>
      </c>
      <c r="C69">
        <v>5100</v>
      </c>
      <c r="D69" t="s">
        <v>498</v>
      </c>
      <c r="E69">
        <v>22.596</v>
      </c>
      <c r="F69">
        <f>IF(ISNA(VLOOKUP(DKSalaries!D69,OverUnder!$A$2:$C$13,3,FALSE)),1,VLOOKUP(DKSalaries!D69,OverUnder!$A$2:$C$13,3,FALSE))</f>
        <v>1</v>
      </c>
      <c r="G69">
        <f t="shared" si="13"/>
        <v>22.596</v>
      </c>
      <c r="H69">
        <f>IF(ISNA(VLOOKUP(B69,Model!A:B,2,FALSE)),0,VLOOKUP(B69,Model!A:B,2,FALSE))</f>
        <v>22.284179072180699</v>
      </c>
      <c r="I69" s="4">
        <f t="shared" si="14"/>
        <v>26</v>
      </c>
      <c r="J69">
        <v>1</v>
      </c>
      <c r="K69">
        <f t="shared" si="15"/>
        <v>26</v>
      </c>
      <c r="L69">
        <f t="shared" si="12"/>
        <v>5100</v>
      </c>
      <c r="M69">
        <f t="shared" si="11"/>
        <v>0</v>
      </c>
      <c r="N69">
        <f t="shared" si="11"/>
        <v>0</v>
      </c>
      <c r="O69">
        <f t="shared" si="11"/>
        <v>0</v>
      </c>
      <c r="P69">
        <f t="shared" si="11"/>
        <v>1</v>
      </c>
      <c r="Q69">
        <f t="shared" si="11"/>
        <v>0</v>
      </c>
      <c r="R69">
        <f t="shared" si="16"/>
        <v>5.098039215686275</v>
      </c>
    </row>
    <row r="70" spans="1:18" x14ac:dyDescent="0.45">
      <c r="A70" t="s">
        <v>7</v>
      </c>
      <c r="B70" t="s">
        <v>254</v>
      </c>
      <c r="C70">
        <v>5100</v>
      </c>
      <c r="D70" t="s">
        <v>493</v>
      </c>
      <c r="E70">
        <v>23.454999999999998</v>
      </c>
      <c r="F70">
        <f>IF(ISNA(VLOOKUP(DKSalaries!D70,OverUnder!$A$2:$C$13,3,FALSE)),1,VLOOKUP(DKSalaries!D70,OverUnder!$A$2:$C$13,3,FALSE))</f>
        <v>1</v>
      </c>
      <c r="G70">
        <f t="shared" si="13"/>
        <v>23.454999999999998</v>
      </c>
      <c r="H70">
        <f>IF(ISNA(VLOOKUP(B70,Model!A:B,2,FALSE)),0,VLOOKUP(B70,Model!A:B,2,FALSE))</f>
        <v>25.962144227992301</v>
      </c>
      <c r="I70" s="4">
        <f t="shared" si="14"/>
        <v>25.962144227992301</v>
      </c>
      <c r="J70">
        <v>0</v>
      </c>
      <c r="K70">
        <f t="shared" si="15"/>
        <v>0</v>
      </c>
      <c r="L70">
        <f t="shared" si="12"/>
        <v>0</v>
      </c>
      <c r="M70">
        <f t="shared" si="11"/>
        <v>0</v>
      </c>
      <c r="N70">
        <f t="shared" si="11"/>
        <v>0</v>
      </c>
      <c r="O70">
        <f t="shared" si="11"/>
        <v>0</v>
      </c>
      <c r="P70">
        <f t="shared" si="11"/>
        <v>0</v>
      </c>
      <c r="Q70">
        <f t="shared" si="11"/>
        <v>0</v>
      </c>
      <c r="R70">
        <f t="shared" si="16"/>
        <v>5.0906165152926084</v>
      </c>
    </row>
    <row r="71" spans="1:18" x14ac:dyDescent="0.45">
      <c r="A71" t="s">
        <v>9</v>
      </c>
      <c r="B71" t="s">
        <v>118</v>
      </c>
      <c r="C71">
        <v>5100</v>
      </c>
      <c r="D71" t="s">
        <v>496</v>
      </c>
      <c r="E71">
        <v>24.396000000000001</v>
      </c>
      <c r="F71">
        <f>IF(ISNA(VLOOKUP(DKSalaries!D71,OverUnder!$A$2:$C$13,3,FALSE)),1,VLOOKUP(DKSalaries!D71,OverUnder!$A$2:$C$13,3,FALSE))</f>
        <v>1</v>
      </c>
      <c r="G71">
        <f t="shared" si="13"/>
        <v>24.396000000000001</v>
      </c>
      <c r="H71">
        <f>IF(ISNA(VLOOKUP(B71,Model!A:B,2,FALSE)),0,VLOOKUP(B71,Model!A:B,2,FALSE))</f>
        <v>22.952531227276801</v>
      </c>
      <c r="I71" s="4">
        <f t="shared" si="14"/>
        <v>22.952531227276801</v>
      </c>
      <c r="J71">
        <v>0</v>
      </c>
      <c r="K71">
        <f t="shared" si="15"/>
        <v>0</v>
      </c>
      <c r="L71">
        <f t="shared" si="12"/>
        <v>0</v>
      </c>
      <c r="M71">
        <f t="shared" si="11"/>
        <v>0</v>
      </c>
      <c r="N71">
        <f t="shared" si="11"/>
        <v>0</v>
      </c>
      <c r="O71">
        <f t="shared" si="11"/>
        <v>0</v>
      </c>
      <c r="P71">
        <f t="shared" si="11"/>
        <v>0</v>
      </c>
      <c r="Q71">
        <f t="shared" si="11"/>
        <v>0</v>
      </c>
      <c r="R71">
        <f t="shared" si="16"/>
        <v>4.500496319073882</v>
      </c>
    </row>
    <row r="72" spans="1:18" x14ac:dyDescent="0.45">
      <c r="A72" t="s">
        <v>9</v>
      </c>
      <c r="B72" t="s">
        <v>47</v>
      </c>
      <c r="C72">
        <v>5100</v>
      </c>
      <c r="D72" t="s">
        <v>498</v>
      </c>
      <c r="E72">
        <v>25.692</v>
      </c>
      <c r="F72">
        <f>IF(ISNA(VLOOKUP(DKSalaries!D72,OverUnder!$A$2:$C$13,3,FALSE)),1,VLOOKUP(DKSalaries!D72,OverUnder!$A$2:$C$13,3,FALSE))</f>
        <v>1</v>
      </c>
      <c r="G72">
        <f t="shared" si="13"/>
        <v>25.692</v>
      </c>
      <c r="H72">
        <f>IF(ISNA(VLOOKUP(B72,Model!A:B,2,FALSE)),0,VLOOKUP(B72,Model!A:B,2,FALSE))</f>
        <v>26.086673839399602</v>
      </c>
      <c r="I72" s="4">
        <f t="shared" si="14"/>
        <v>26.086673839399602</v>
      </c>
      <c r="J72">
        <v>1</v>
      </c>
      <c r="K72">
        <f t="shared" si="15"/>
        <v>26.086673839399602</v>
      </c>
      <c r="L72">
        <f t="shared" si="12"/>
        <v>5100</v>
      </c>
      <c r="M72">
        <f t="shared" ref="M72:Q81" si="17">$J72*IF($A72=M$1,1,0)</f>
        <v>0</v>
      </c>
      <c r="N72">
        <f t="shared" si="17"/>
        <v>1</v>
      </c>
      <c r="O72">
        <f t="shared" si="17"/>
        <v>0</v>
      </c>
      <c r="P72">
        <f t="shared" si="17"/>
        <v>0</v>
      </c>
      <c r="Q72">
        <f t="shared" si="17"/>
        <v>0</v>
      </c>
      <c r="R72">
        <f t="shared" si="16"/>
        <v>5.1150340861567853</v>
      </c>
    </row>
    <row r="73" spans="1:18" x14ac:dyDescent="0.45">
      <c r="A73" t="s">
        <v>9</v>
      </c>
      <c r="B73" t="s">
        <v>255</v>
      </c>
      <c r="C73">
        <v>5000</v>
      </c>
      <c r="D73" t="s">
        <v>499</v>
      </c>
      <c r="E73">
        <v>21.704999999999998</v>
      </c>
      <c r="F73">
        <f>IF(ISNA(VLOOKUP(DKSalaries!D73,OverUnder!$A$2:$C$13,3,FALSE)),1,VLOOKUP(DKSalaries!D73,OverUnder!$A$2:$C$13,3,FALSE))</f>
        <v>1</v>
      </c>
      <c r="G73">
        <f t="shared" si="13"/>
        <v>21.704999999999998</v>
      </c>
      <c r="H73">
        <f>IF(ISNA(VLOOKUP(B73,Model!A:B,2,FALSE)),0,VLOOKUP(B73,Model!A:B,2,FALSE))</f>
        <v>18.251477923278401</v>
      </c>
      <c r="I73" s="4">
        <f t="shared" si="14"/>
        <v>18.251477923278401</v>
      </c>
      <c r="J73">
        <v>0</v>
      </c>
      <c r="K73">
        <f t="shared" si="15"/>
        <v>0</v>
      </c>
      <c r="L73">
        <f t="shared" si="12"/>
        <v>0</v>
      </c>
      <c r="M73">
        <f t="shared" si="17"/>
        <v>0</v>
      </c>
      <c r="N73">
        <f t="shared" si="17"/>
        <v>0</v>
      </c>
      <c r="O73">
        <f t="shared" si="17"/>
        <v>0</v>
      </c>
      <c r="P73">
        <f t="shared" si="17"/>
        <v>0</v>
      </c>
      <c r="Q73">
        <f t="shared" si="17"/>
        <v>0</v>
      </c>
      <c r="R73">
        <f t="shared" si="16"/>
        <v>3.6502955846556802</v>
      </c>
    </row>
    <row r="74" spans="1:18" x14ac:dyDescent="0.45">
      <c r="A74" t="s">
        <v>6</v>
      </c>
      <c r="B74" t="s">
        <v>473</v>
      </c>
      <c r="C74">
        <v>5000</v>
      </c>
      <c r="D74" t="s">
        <v>497</v>
      </c>
      <c r="E74">
        <v>24.75</v>
      </c>
      <c r="F74">
        <f>IF(ISNA(VLOOKUP(DKSalaries!D74,OverUnder!$A$2:$C$13,3,FALSE)),1,VLOOKUP(DKSalaries!D74,OverUnder!$A$2:$C$13,3,FALSE))</f>
        <v>1</v>
      </c>
      <c r="G74">
        <f t="shared" si="13"/>
        <v>24.75</v>
      </c>
      <c r="H74">
        <f>IF(ISNA(VLOOKUP(B74,Model!A:B,2,FALSE)),0,VLOOKUP(B74,Model!A:B,2,FALSE))</f>
        <v>0</v>
      </c>
      <c r="I74" s="4">
        <f t="shared" si="14"/>
        <v>0</v>
      </c>
      <c r="J74">
        <v>0</v>
      </c>
      <c r="K74">
        <f t="shared" si="15"/>
        <v>0</v>
      </c>
      <c r="L74">
        <f t="shared" si="12"/>
        <v>0</v>
      </c>
      <c r="M74">
        <f t="shared" si="17"/>
        <v>0</v>
      </c>
      <c r="N74">
        <f t="shared" si="17"/>
        <v>0</v>
      </c>
      <c r="O74">
        <f t="shared" si="17"/>
        <v>0</v>
      </c>
      <c r="P74">
        <f t="shared" si="17"/>
        <v>0</v>
      </c>
      <c r="Q74">
        <f t="shared" si="17"/>
        <v>0</v>
      </c>
      <c r="R74">
        <f t="shared" si="16"/>
        <v>0</v>
      </c>
    </row>
    <row r="75" spans="1:18" x14ac:dyDescent="0.45">
      <c r="A75" t="s">
        <v>5</v>
      </c>
      <c r="B75" t="s">
        <v>343</v>
      </c>
      <c r="C75">
        <v>5000</v>
      </c>
      <c r="D75" t="s">
        <v>499</v>
      </c>
      <c r="E75">
        <v>20.771000000000001</v>
      </c>
      <c r="F75">
        <f>IF(ISNA(VLOOKUP(DKSalaries!D75,OverUnder!$A$2:$C$13,3,FALSE)),1,VLOOKUP(DKSalaries!D75,OverUnder!$A$2:$C$13,3,FALSE))</f>
        <v>1</v>
      </c>
      <c r="G75">
        <f t="shared" si="13"/>
        <v>20.771000000000001</v>
      </c>
      <c r="H75">
        <f>IF(ISNA(VLOOKUP(B75,Model!A:B,2,FALSE)),0,VLOOKUP(B75,Model!A:B,2,FALSE))</f>
        <v>26.252134806912402</v>
      </c>
      <c r="I75" s="4">
        <f t="shared" si="14"/>
        <v>26.252134806912402</v>
      </c>
      <c r="J75">
        <v>0</v>
      </c>
      <c r="K75">
        <f t="shared" si="15"/>
        <v>0</v>
      </c>
      <c r="L75">
        <f t="shared" si="12"/>
        <v>0</v>
      </c>
      <c r="M75">
        <f t="shared" si="17"/>
        <v>0</v>
      </c>
      <c r="N75">
        <f t="shared" si="17"/>
        <v>0</v>
      </c>
      <c r="O75">
        <f t="shared" si="17"/>
        <v>0</v>
      </c>
      <c r="P75">
        <f t="shared" si="17"/>
        <v>0</v>
      </c>
      <c r="Q75">
        <f t="shared" si="17"/>
        <v>0</v>
      </c>
      <c r="R75">
        <f t="shared" si="16"/>
        <v>5.2504269613824803</v>
      </c>
    </row>
    <row r="76" spans="1:18" x14ac:dyDescent="0.45">
      <c r="A76" t="s">
        <v>6</v>
      </c>
      <c r="B76" t="s">
        <v>263</v>
      </c>
      <c r="C76">
        <v>5000</v>
      </c>
      <c r="D76" t="s">
        <v>499</v>
      </c>
      <c r="E76">
        <v>23.207999999999998</v>
      </c>
      <c r="F76">
        <f>IF(ISNA(VLOOKUP(DKSalaries!D76,OverUnder!$A$2:$C$13,3,FALSE)),1,VLOOKUP(DKSalaries!D76,OverUnder!$A$2:$C$13,3,FALSE))</f>
        <v>1</v>
      </c>
      <c r="G76">
        <f t="shared" si="13"/>
        <v>23.207999999999998</v>
      </c>
      <c r="H76">
        <f>IF(ISNA(VLOOKUP(B76,Model!A:B,2,FALSE)),0,VLOOKUP(B76,Model!A:B,2,FALSE))</f>
        <v>26.590142512927098</v>
      </c>
      <c r="I76" s="4">
        <f t="shared" si="14"/>
        <v>26.590142512927098</v>
      </c>
      <c r="J76">
        <v>1</v>
      </c>
      <c r="K76">
        <f t="shared" si="15"/>
        <v>26.590142512927098</v>
      </c>
      <c r="L76">
        <f t="shared" si="12"/>
        <v>5000</v>
      </c>
      <c r="M76">
        <f t="shared" si="17"/>
        <v>0</v>
      </c>
      <c r="N76">
        <f t="shared" si="17"/>
        <v>0</v>
      </c>
      <c r="O76">
        <f t="shared" si="17"/>
        <v>0</v>
      </c>
      <c r="P76">
        <f t="shared" si="17"/>
        <v>1</v>
      </c>
      <c r="Q76">
        <f t="shared" si="17"/>
        <v>0</v>
      </c>
      <c r="R76">
        <f t="shared" si="16"/>
        <v>5.3180285025854195</v>
      </c>
    </row>
    <row r="77" spans="1:18" x14ac:dyDescent="0.45">
      <c r="A77" t="s">
        <v>9</v>
      </c>
      <c r="B77" t="s">
        <v>130</v>
      </c>
      <c r="C77">
        <v>5000</v>
      </c>
      <c r="D77" t="s">
        <v>500</v>
      </c>
      <c r="E77">
        <v>21.154</v>
      </c>
      <c r="F77">
        <f>IF(ISNA(VLOOKUP(DKSalaries!D77,OverUnder!$A$2:$C$13,3,FALSE)),1,VLOOKUP(DKSalaries!D77,OverUnder!$A$2:$C$13,3,FALSE))</f>
        <v>1</v>
      </c>
      <c r="G77">
        <f t="shared" si="13"/>
        <v>21.154</v>
      </c>
      <c r="H77">
        <f>IF(ISNA(VLOOKUP(B77,Model!A:B,2,FALSE)),0,VLOOKUP(B77,Model!A:B,2,FALSE))</f>
        <v>21.048716679299599</v>
      </c>
      <c r="I77" s="4">
        <f t="shared" si="14"/>
        <v>21.048716679299599</v>
      </c>
      <c r="J77">
        <v>0</v>
      </c>
      <c r="K77">
        <f t="shared" si="15"/>
        <v>0</v>
      </c>
      <c r="L77">
        <f t="shared" si="12"/>
        <v>0</v>
      </c>
      <c r="M77">
        <f t="shared" si="17"/>
        <v>0</v>
      </c>
      <c r="N77">
        <f t="shared" si="17"/>
        <v>0</v>
      </c>
      <c r="O77">
        <f t="shared" si="17"/>
        <v>0</v>
      </c>
      <c r="P77">
        <f t="shared" si="17"/>
        <v>0</v>
      </c>
      <c r="Q77">
        <f t="shared" si="17"/>
        <v>0</v>
      </c>
      <c r="R77">
        <f t="shared" si="16"/>
        <v>4.2097433358599199</v>
      </c>
    </row>
    <row r="78" spans="1:18" x14ac:dyDescent="0.45">
      <c r="A78" t="s">
        <v>6</v>
      </c>
      <c r="B78" t="s">
        <v>116</v>
      </c>
      <c r="C78">
        <v>4900</v>
      </c>
      <c r="D78" t="s">
        <v>496</v>
      </c>
      <c r="E78">
        <v>24.021000000000001</v>
      </c>
      <c r="F78">
        <f>IF(ISNA(VLOOKUP(DKSalaries!D78,OverUnder!$A$2:$C$13,3,FALSE)),1,VLOOKUP(DKSalaries!D78,OverUnder!$A$2:$C$13,3,FALSE))</f>
        <v>1</v>
      </c>
      <c r="G78">
        <f t="shared" si="13"/>
        <v>24.021000000000001</v>
      </c>
      <c r="H78">
        <f>IF(ISNA(VLOOKUP(B78,Model!A:B,2,FALSE)),0,VLOOKUP(B78,Model!A:B,2,FALSE))</f>
        <v>22.3098210806181</v>
      </c>
      <c r="I78" s="4">
        <f t="shared" si="14"/>
        <v>22.3098210806181</v>
      </c>
      <c r="J78">
        <v>0</v>
      </c>
      <c r="K78">
        <f t="shared" si="15"/>
        <v>0</v>
      </c>
      <c r="L78">
        <f t="shared" si="12"/>
        <v>0</v>
      </c>
      <c r="M78">
        <f t="shared" si="17"/>
        <v>0</v>
      </c>
      <c r="N78">
        <f t="shared" si="17"/>
        <v>0</v>
      </c>
      <c r="O78">
        <f t="shared" si="17"/>
        <v>0</v>
      </c>
      <c r="P78">
        <f t="shared" si="17"/>
        <v>0</v>
      </c>
      <c r="Q78">
        <f t="shared" si="17"/>
        <v>0</v>
      </c>
      <c r="R78">
        <f t="shared" si="16"/>
        <v>4.5530247103302246</v>
      </c>
    </row>
    <row r="79" spans="1:18" x14ac:dyDescent="0.45">
      <c r="A79" t="s">
        <v>6</v>
      </c>
      <c r="B79" t="s">
        <v>128</v>
      </c>
      <c r="C79">
        <v>4900</v>
      </c>
      <c r="D79" t="s">
        <v>500</v>
      </c>
      <c r="E79">
        <v>21.062999999999999</v>
      </c>
      <c r="F79">
        <f>IF(ISNA(VLOOKUP(DKSalaries!D79,OverUnder!$A$2:$C$13,3,FALSE)),1,VLOOKUP(DKSalaries!D79,OverUnder!$A$2:$C$13,3,FALSE))</f>
        <v>1</v>
      </c>
      <c r="G79">
        <f t="shared" si="13"/>
        <v>21.062999999999999</v>
      </c>
      <c r="H79">
        <f>IF(ISNA(VLOOKUP(B79,Model!A:B,2,FALSE)),0,VLOOKUP(B79,Model!A:B,2,FALSE))</f>
        <v>23.996417164128601</v>
      </c>
      <c r="I79" s="4">
        <f t="shared" si="14"/>
        <v>0</v>
      </c>
      <c r="J79">
        <v>0</v>
      </c>
      <c r="K79">
        <f t="shared" si="15"/>
        <v>0</v>
      </c>
      <c r="L79">
        <f t="shared" si="12"/>
        <v>0</v>
      </c>
      <c r="M79">
        <f t="shared" si="17"/>
        <v>0</v>
      </c>
      <c r="N79">
        <f t="shared" si="17"/>
        <v>0</v>
      </c>
      <c r="O79">
        <f t="shared" si="17"/>
        <v>0</v>
      </c>
      <c r="P79">
        <f t="shared" si="17"/>
        <v>0</v>
      </c>
      <c r="Q79">
        <f t="shared" si="17"/>
        <v>0</v>
      </c>
      <c r="R79">
        <f t="shared" si="16"/>
        <v>0</v>
      </c>
    </row>
    <row r="80" spans="1:18" x14ac:dyDescent="0.45">
      <c r="A80" t="s">
        <v>8</v>
      </c>
      <c r="B80" t="s">
        <v>129</v>
      </c>
      <c r="C80">
        <v>4900</v>
      </c>
      <c r="D80" t="s">
        <v>498</v>
      </c>
      <c r="E80">
        <v>22.687999999999999</v>
      </c>
      <c r="F80">
        <f>IF(ISNA(VLOOKUP(DKSalaries!D80,OverUnder!$A$2:$C$13,3,FALSE)),1,VLOOKUP(DKSalaries!D80,OverUnder!$A$2:$C$13,3,FALSE))</f>
        <v>1</v>
      </c>
      <c r="G80">
        <f t="shared" si="13"/>
        <v>22.687999999999999</v>
      </c>
      <c r="H80">
        <f>IF(ISNA(VLOOKUP(B80,Model!A:B,2,FALSE)),0,VLOOKUP(B80,Model!A:B,2,FALSE))</f>
        <v>20.8620347480249</v>
      </c>
      <c r="I80" s="4">
        <f t="shared" si="14"/>
        <v>20.8620347480249</v>
      </c>
      <c r="J80">
        <v>0</v>
      </c>
      <c r="K80">
        <f t="shared" si="15"/>
        <v>0</v>
      </c>
      <c r="L80">
        <f t="shared" si="12"/>
        <v>0</v>
      </c>
      <c r="M80">
        <f t="shared" si="17"/>
        <v>0</v>
      </c>
      <c r="N80">
        <f t="shared" si="17"/>
        <v>0</v>
      </c>
      <c r="O80">
        <f t="shared" si="17"/>
        <v>0</v>
      </c>
      <c r="P80">
        <f t="shared" si="17"/>
        <v>0</v>
      </c>
      <c r="Q80">
        <f t="shared" si="17"/>
        <v>0</v>
      </c>
      <c r="R80">
        <f t="shared" si="16"/>
        <v>4.2575581118418162</v>
      </c>
    </row>
    <row r="81" spans="1:18" x14ac:dyDescent="0.45">
      <c r="A81" t="s">
        <v>5</v>
      </c>
      <c r="B81" t="s">
        <v>114</v>
      </c>
      <c r="C81">
        <v>4900</v>
      </c>
      <c r="D81" t="s">
        <v>500</v>
      </c>
      <c r="E81">
        <v>27</v>
      </c>
      <c r="F81">
        <f>IF(ISNA(VLOOKUP(DKSalaries!D81,OverUnder!$A$2:$C$13,3,FALSE)),1,VLOOKUP(DKSalaries!D81,OverUnder!$A$2:$C$13,3,FALSE))</f>
        <v>1</v>
      </c>
      <c r="G81">
        <f t="shared" si="13"/>
        <v>27</v>
      </c>
      <c r="H81">
        <f>IF(ISNA(VLOOKUP(B81,Model!A:B,2,FALSE)),0,VLOOKUP(B81,Model!A:B,2,FALSE))</f>
        <v>25.1451415383344</v>
      </c>
      <c r="I81" s="4">
        <f t="shared" si="14"/>
        <v>25.1451415383344</v>
      </c>
      <c r="J81">
        <v>0</v>
      </c>
      <c r="K81">
        <f t="shared" si="15"/>
        <v>0</v>
      </c>
      <c r="L81">
        <f t="shared" si="12"/>
        <v>0</v>
      </c>
      <c r="M81">
        <f t="shared" si="17"/>
        <v>0</v>
      </c>
      <c r="N81">
        <f t="shared" si="17"/>
        <v>0</v>
      </c>
      <c r="O81">
        <f t="shared" si="17"/>
        <v>0</v>
      </c>
      <c r="P81">
        <f t="shared" si="17"/>
        <v>0</v>
      </c>
      <c r="Q81">
        <f t="shared" si="17"/>
        <v>0</v>
      </c>
      <c r="R81">
        <f t="shared" si="16"/>
        <v>5.1316615384355924</v>
      </c>
    </row>
    <row r="82" spans="1:18" x14ac:dyDescent="0.45">
      <c r="A82" t="s">
        <v>8</v>
      </c>
      <c r="B82" t="s">
        <v>456</v>
      </c>
      <c r="C82">
        <v>4900</v>
      </c>
      <c r="D82" t="s">
        <v>493</v>
      </c>
      <c r="E82">
        <v>20.125</v>
      </c>
      <c r="F82">
        <f>IF(ISNA(VLOOKUP(DKSalaries!D82,OverUnder!$A$2:$C$13,3,FALSE)),1,VLOOKUP(DKSalaries!D82,OverUnder!$A$2:$C$13,3,FALSE))</f>
        <v>1</v>
      </c>
      <c r="G82">
        <f t="shared" si="13"/>
        <v>20.125</v>
      </c>
      <c r="H82">
        <f>IF(ISNA(VLOOKUP(B82,Model!A:B,2,FALSE)),0,VLOOKUP(B82,Model!A:B,2,FALSE))</f>
        <v>21.102628162695702</v>
      </c>
      <c r="I82" s="4">
        <f t="shared" si="14"/>
        <v>21.102628162695702</v>
      </c>
      <c r="J82">
        <v>0</v>
      </c>
      <c r="K82">
        <f t="shared" si="15"/>
        <v>0</v>
      </c>
      <c r="L82">
        <f t="shared" si="12"/>
        <v>0</v>
      </c>
      <c r="M82">
        <f t="shared" ref="M82:Q91" si="18">$J82*IF($A82=M$1,1,0)</f>
        <v>0</v>
      </c>
      <c r="N82">
        <f t="shared" si="18"/>
        <v>0</v>
      </c>
      <c r="O82">
        <f t="shared" si="18"/>
        <v>0</v>
      </c>
      <c r="P82">
        <f t="shared" si="18"/>
        <v>0</v>
      </c>
      <c r="Q82">
        <f t="shared" si="18"/>
        <v>0</v>
      </c>
      <c r="R82">
        <f t="shared" si="16"/>
        <v>4.3066588087134088</v>
      </c>
    </row>
    <row r="83" spans="1:18" x14ac:dyDescent="0.45">
      <c r="A83" t="s">
        <v>6</v>
      </c>
      <c r="B83" t="s">
        <v>330</v>
      </c>
      <c r="C83">
        <v>4800</v>
      </c>
      <c r="D83" t="s">
        <v>499</v>
      </c>
      <c r="E83">
        <v>21.478999999999999</v>
      </c>
      <c r="F83">
        <f>IF(ISNA(VLOOKUP(DKSalaries!D83,OverUnder!$A$2:$C$13,3,FALSE)),1,VLOOKUP(DKSalaries!D83,OverUnder!$A$2:$C$13,3,FALSE))</f>
        <v>1</v>
      </c>
      <c r="G83">
        <f t="shared" si="13"/>
        <v>21.478999999999999</v>
      </c>
      <c r="H83">
        <f>IF(ISNA(VLOOKUP(B83,Model!A:B,2,FALSE)),0,VLOOKUP(B83,Model!A:B,2,FALSE))</f>
        <v>18.005079870626801</v>
      </c>
      <c r="I83" s="4">
        <f t="shared" si="14"/>
        <v>0</v>
      </c>
      <c r="J83">
        <v>0</v>
      </c>
      <c r="K83">
        <f t="shared" si="15"/>
        <v>0</v>
      </c>
      <c r="L83">
        <f t="shared" si="12"/>
        <v>0</v>
      </c>
      <c r="M83">
        <f t="shared" si="18"/>
        <v>0</v>
      </c>
      <c r="N83">
        <f t="shared" si="18"/>
        <v>0</v>
      </c>
      <c r="O83">
        <f t="shared" si="18"/>
        <v>0</v>
      </c>
      <c r="P83">
        <f t="shared" si="18"/>
        <v>0</v>
      </c>
      <c r="Q83">
        <f t="shared" si="18"/>
        <v>0</v>
      </c>
      <c r="R83">
        <f t="shared" si="16"/>
        <v>0</v>
      </c>
    </row>
    <row r="84" spans="1:18" x14ac:dyDescent="0.45">
      <c r="A84" t="s">
        <v>6</v>
      </c>
      <c r="B84" t="s">
        <v>401</v>
      </c>
      <c r="C84">
        <v>4800</v>
      </c>
      <c r="D84" t="s">
        <v>493</v>
      </c>
      <c r="E84">
        <v>22.222000000000001</v>
      </c>
      <c r="F84">
        <f>IF(ISNA(VLOOKUP(DKSalaries!D84,OverUnder!$A$2:$C$13,3,FALSE)),1,VLOOKUP(DKSalaries!D84,OverUnder!$A$2:$C$13,3,FALSE))</f>
        <v>1</v>
      </c>
      <c r="G84">
        <f t="shared" si="13"/>
        <v>22.222000000000001</v>
      </c>
      <c r="H84">
        <f>IF(ISNA(VLOOKUP(B84,Model!A:B,2,FALSE)),0,VLOOKUP(B84,Model!A:B,2,FALSE))</f>
        <v>21.282970380423802</v>
      </c>
      <c r="I84" s="4">
        <f t="shared" si="14"/>
        <v>21.282970380423802</v>
      </c>
      <c r="J84">
        <v>0</v>
      </c>
      <c r="K84">
        <f t="shared" si="15"/>
        <v>0</v>
      </c>
      <c r="L84">
        <f t="shared" si="12"/>
        <v>0</v>
      </c>
      <c r="M84">
        <f t="shared" si="18"/>
        <v>0</v>
      </c>
      <c r="N84">
        <f t="shared" si="18"/>
        <v>0</v>
      </c>
      <c r="O84">
        <f t="shared" si="18"/>
        <v>0</v>
      </c>
      <c r="P84">
        <f t="shared" si="18"/>
        <v>0</v>
      </c>
      <c r="Q84">
        <f t="shared" si="18"/>
        <v>0</v>
      </c>
      <c r="R84">
        <f t="shared" si="16"/>
        <v>4.4339521625882927</v>
      </c>
    </row>
    <row r="85" spans="1:18" x14ac:dyDescent="0.45">
      <c r="A85" t="s">
        <v>5</v>
      </c>
      <c r="B85" t="s">
        <v>141</v>
      </c>
      <c r="C85">
        <v>4800</v>
      </c>
      <c r="D85" t="s">
        <v>495</v>
      </c>
      <c r="E85">
        <v>23.042000000000002</v>
      </c>
      <c r="F85">
        <f>IF(ISNA(VLOOKUP(DKSalaries!D85,OverUnder!$A$2:$C$13,3,FALSE)),1,VLOOKUP(DKSalaries!D85,OverUnder!$A$2:$C$13,3,FALSE))</f>
        <v>1</v>
      </c>
      <c r="G85">
        <f t="shared" si="13"/>
        <v>23.042000000000002</v>
      </c>
      <c r="H85">
        <f>IF(ISNA(VLOOKUP(B85,Model!A:B,2,FALSE)),0,VLOOKUP(B85,Model!A:B,2,FALSE))</f>
        <v>24.737635262291199</v>
      </c>
      <c r="I85" s="4">
        <f t="shared" si="14"/>
        <v>24.737635262291199</v>
      </c>
      <c r="J85">
        <v>0</v>
      </c>
      <c r="K85">
        <f t="shared" si="15"/>
        <v>0</v>
      </c>
      <c r="L85">
        <f t="shared" si="12"/>
        <v>0</v>
      </c>
      <c r="M85">
        <f t="shared" si="18"/>
        <v>0</v>
      </c>
      <c r="N85">
        <f t="shared" si="18"/>
        <v>0</v>
      </c>
      <c r="O85">
        <f t="shared" si="18"/>
        <v>0</v>
      </c>
      <c r="P85">
        <f t="shared" si="18"/>
        <v>0</v>
      </c>
      <c r="Q85">
        <f t="shared" si="18"/>
        <v>0</v>
      </c>
      <c r="R85">
        <f t="shared" si="16"/>
        <v>5.1536740129773335</v>
      </c>
    </row>
    <row r="86" spans="1:18" x14ac:dyDescent="0.45">
      <c r="A86" t="s">
        <v>7</v>
      </c>
      <c r="B86" t="s">
        <v>102</v>
      </c>
      <c r="C86">
        <v>4800</v>
      </c>
      <c r="D86" t="s">
        <v>494</v>
      </c>
      <c r="E86">
        <v>24.806000000000001</v>
      </c>
      <c r="F86">
        <f>IF(ISNA(VLOOKUP(DKSalaries!D86,OverUnder!$A$2:$C$13,3,FALSE)),1,VLOOKUP(DKSalaries!D86,OverUnder!$A$2:$C$13,3,FALSE))</f>
        <v>1</v>
      </c>
      <c r="G86">
        <f t="shared" si="13"/>
        <v>24.806000000000001</v>
      </c>
      <c r="H86">
        <f>IF(ISNA(VLOOKUP(B86,Model!A:B,2,FALSE)),0,VLOOKUP(B86,Model!A:B,2,FALSE))</f>
        <v>19.683329092067101</v>
      </c>
      <c r="I86" s="4">
        <f t="shared" si="14"/>
        <v>19.683329092067101</v>
      </c>
      <c r="J86">
        <v>0</v>
      </c>
      <c r="K86">
        <f t="shared" si="15"/>
        <v>0</v>
      </c>
      <c r="L86">
        <f t="shared" si="12"/>
        <v>0</v>
      </c>
      <c r="M86">
        <f t="shared" si="18"/>
        <v>0</v>
      </c>
      <c r="N86">
        <f t="shared" si="18"/>
        <v>0</v>
      </c>
      <c r="O86">
        <f t="shared" si="18"/>
        <v>0</v>
      </c>
      <c r="P86">
        <f t="shared" si="18"/>
        <v>0</v>
      </c>
      <c r="Q86">
        <f t="shared" si="18"/>
        <v>0</v>
      </c>
      <c r="R86">
        <f t="shared" si="16"/>
        <v>4.1006935608473132</v>
      </c>
    </row>
    <row r="87" spans="1:18" x14ac:dyDescent="0.45">
      <c r="A87" t="s">
        <v>6</v>
      </c>
      <c r="B87" t="s">
        <v>137</v>
      </c>
      <c r="C87">
        <v>4800</v>
      </c>
      <c r="D87" t="s">
        <v>500</v>
      </c>
      <c r="E87">
        <v>19.922999999999998</v>
      </c>
      <c r="F87">
        <f>IF(ISNA(VLOOKUP(DKSalaries!D87,OverUnder!$A$2:$C$13,3,FALSE)),1,VLOOKUP(DKSalaries!D87,OverUnder!$A$2:$C$13,3,FALSE))</f>
        <v>1</v>
      </c>
      <c r="G87">
        <f t="shared" si="13"/>
        <v>19.922999999999998</v>
      </c>
      <c r="H87">
        <f>IF(ISNA(VLOOKUP(B87,Model!A:B,2,FALSE)),0,VLOOKUP(B87,Model!A:B,2,FALSE))</f>
        <v>18.6921194600299</v>
      </c>
      <c r="I87" s="4">
        <f t="shared" si="14"/>
        <v>18.6921194600299</v>
      </c>
      <c r="J87">
        <v>0</v>
      </c>
      <c r="K87">
        <f t="shared" si="15"/>
        <v>0</v>
      </c>
      <c r="L87">
        <f t="shared" si="12"/>
        <v>0</v>
      </c>
      <c r="M87">
        <f t="shared" si="18"/>
        <v>0</v>
      </c>
      <c r="N87">
        <f t="shared" si="18"/>
        <v>0</v>
      </c>
      <c r="O87">
        <f t="shared" si="18"/>
        <v>0</v>
      </c>
      <c r="P87">
        <f t="shared" si="18"/>
        <v>0</v>
      </c>
      <c r="Q87">
        <f t="shared" si="18"/>
        <v>0</v>
      </c>
      <c r="R87">
        <f t="shared" si="16"/>
        <v>3.8941915541728958</v>
      </c>
    </row>
    <row r="88" spans="1:18" x14ac:dyDescent="0.45">
      <c r="A88" t="s">
        <v>5</v>
      </c>
      <c r="B88" t="s">
        <v>133</v>
      </c>
      <c r="C88">
        <v>4700</v>
      </c>
      <c r="D88" t="s">
        <v>494</v>
      </c>
      <c r="E88">
        <v>19.568000000000001</v>
      </c>
      <c r="F88">
        <f>IF(ISNA(VLOOKUP(DKSalaries!D88,OverUnder!$A$2:$C$13,3,FALSE)),1,VLOOKUP(DKSalaries!D88,OverUnder!$A$2:$C$13,3,FALSE))</f>
        <v>1</v>
      </c>
      <c r="G88">
        <f t="shared" si="13"/>
        <v>19.568000000000001</v>
      </c>
      <c r="H88">
        <f>IF(ISNA(VLOOKUP(B88,Model!A:B,2,FALSE)),0,VLOOKUP(B88,Model!A:B,2,FALSE))</f>
        <v>23.3630428043687</v>
      </c>
      <c r="I88" s="4">
        <f t="shared" si="14"/>
        <v>23.3630428043687</v>
      </c>
      <c r="J88">
        <v>0</v>
      </c>
      <c r="K88">
        <f t="shared" si="15"/>
        <v>0</v>
      </c>
      <c r="L88">
        <f t="shared" si="12"/>
        <v>0</v>
      </c>
      <c r="M88">
        <f t="shared" si="18"/>
        <v>0</v>
      </c>
      <c r="N88">
        <f t="shared" si="18"/>
        <v>0</v>
      </c>
      <c r="O88">
        <f t="shared" si="18"/>
        <v>0</v>
      </c>
      <c r="P88">
        <f t="shared" si="18"/>
        <v>0</v>
      </c>
      <c r="Q88">
        <f t="shared" si="18"/>
        <v>0</v>
      </c>
      <c r="R88">
        <f t="shared" si="16"/>
        <v>4.9708601711422764</v>
      </c>
    </row>
    <row r="89" spans="1:18" x14ac:dyDescent="0.45">
      <c r="A89" t="s">
        <v>7</v>
      </c>
      <c r="B89" t="s">
        <v>132</v>
      </c>
      <c r="C89">
        <v>4700</v>
      </c>
      <c r="D89" t="s">
        <v>500</v>
      </c>
      <c r="E89">
        <v>17.75</v>
      </c>
      <c r="F89">
        <f>IF(ISNA(VLOOKUP(DKSalaries!D89,OverUnder!$A$2:$C$13,3,FALSE)),1,VLOOKUP(DKSalaries!D89,OverUnder!$A$2:$C$13,3,FALSE))</f>
        <v>1</v>
      </c>
      <c r="G89">
        <f t="shared" si="13"/>
        <v>17.75</v>
      </c>
      <c r="H89">
        <f>IF(ISNA(VLOOKUP(B89,Model!A:B,2,FALSE)),0,VLOOKUP(B89,Model!A:B,2,FALSE))</f>
        <v>14.9975400312372</v>
      </c>
      <c r="I89" s="4">
        <f t="shared" si="14"/>
        <v>14.9975400312372</v>
      </c>
      <c r="J89">
        <v>0</v>
      </c>
      <c r="K89">
        <f t="shared" si="15"/>
        <v>0</v>
      </c>
      <c r="L89">
        <f t="shared" si="12"/>
        <v>0</v>
      </c>
      <c r="M89">
        <f t="shared" si="18"/>
        <v>0</v>
      </c>
      <c r="N89">
        <f t="shared" si="18"/>
        <v>0</v>
      </c>
      <c r="O89">
        <f t="shared" si="18"/>
        <v>0</v>
      </c>
      <c r="P89">
        <f t="shared" si="18"/>
        <v>0</v>
      </c>
      <c r="Q89">
        <f t="shared" si="18"/>
        <v>0</v>
      </c>
      <c r="R89">
        <f t="shared" si="16"/>
        <v>3.1909659640930212</v>
      </c>
    </row>
    <row r="90" spans="1:18" x14ac:dyDescent="0.45">
      <c r="A90" t="s">
        <v>8</v>
      </c>
      <c r="B90" t="s">
        <v>347</v>
      </c>
      <c r="C90">
        <v>4700</v>
      </c>
      <c r="D90" t="s">
        <v>499</v>
      </c>
      <c r="E90">
        <v>16.853999999999999</v>
      </c>
      <c r="F90">
        <f>IF(ISNA(VLOOKUP(DKSalaries!D90,OverUnder!$A$2:$C$13,3,FALSE)),1,VLOOKUP(DKSalaries!D90,OverUnder!$A$2:$C$13,3,FALSE))</f>
        <v>1</v>
      </c>
      <c r="G90">
        <f t="shared" si="13"/>
        <v>16.853999999999999</v>
      </c>
      <c r="H90">
        <f>IF(ISNA(VLOOKUP(B90,Model!A:B,2,FALSE)),0,VLOOKUP(B90,Model!A:B,2,FALSE))</f>
        <v>16.120560900725501</v>
      </c>
      <c r="I90" s="4">
        <f t="shared" si="14"/>
        <v>16.120560900725501</v>
      </c>
      <c r="J90">
        <v>0</v>
      </c>
      <c r="K90">
        <f t="shared" si="15"/>
        <v>0</v>
      </c>
      <c r="L90">
        <f t="shared" si="12"/>
        <v>0</v>
      </c>
      <c r="M90">
        <f t="shared" si="18"/>
        <v>0</v>
      </c>
      <c r="N90">
        <f t="shared" si="18"/>
        <v>0</v>
      </c>
      <c r="O90">
        <f t="shared" si="18"/>
        <v>0</v>
      </c>
      <c r="P90">
        <f t="shared" si="18"/>
        <v>0</v>
      </c>
      <c r="Q90">
        <f t="shared" si="18"/>
        <v>0</v>
      </c>
      <c r="R90">
        <f t="shared" si="16"/>
        <v>3.4299065746224469</v>
      </c>
    </row>
    <row r="91" spans="1:18" x14ac:dyDescent="0.45">
      <c r="A91" t="s">
        <v>9</v>
      </c>
      <c r="B91" t="s">
        <v>261</v>
      </c>
      <c r="C91">
        <v>4600</v>
      </c>
      <c r="D91" t="s">
        <v>499</v>
      </c>
      <c r="E91">
        <v>21.625</v>
      </c>
      <c r="F91">
        <f>IF(ISNA(VLOOKUP(DKSalaries!D91,OverUnder!$A$2:$C$13,3,FALSE)),1,VLOOKUP(DKSalaries!D91,OverUnder!$A$2:$C$13,3,FALSE))</f>
        <v>1</v>
      </c>
      <c r="G91">
        <f t="shared" si="13"/>
        <v>21.625</v>
      </c>
      <c r="H91">
        <f>IF(ISNA(VLOOKUP(B91,Model!A:B,2,FALSE)),0,VLOOKUP(B91,Model!A:B,2,FALSE))</f>
        <v>25.715934117837801</v>
      </c>
      <c r="I91" s="4">
        <f t="shared" si="14"/>
        <v>0</v>
      </c>
      <c r="J91">
        <v>0</v>
      </c>
      <c r="K91">
        <f t="shared" si="15"/>
        <v>0</v>
      </c>
      <c r="L91">
        <f t="shared" si="12"/>
        <v>0</v>
      </c>
      <c r="M91">
        <f t="shared" si="18"/>
        <v>0</v>
      </c>
      <c r="N91">
        <f t="shared" si="18"/>
        <v>0</v>
      </c>
      <c r="O91">
        <f t="shared" si="18"/>
        <v>0</v>
      </c>
      <c r="P91">
        <f t="shared" si="18"/>
        <v>0</v>
      </c>
      <c r="Q91">
        <f t="shared" si="18"/>
        <v>0</v>
      </c>
      <c r="R91">
        <f t="shared" si="16"/>
        <v>0</v>
      </c>
    </row>
    <row r="92" spans="1:18" x14ac:dyDescent="0.45">
      <c r="A92" t="s">
        <v>9</v>
      </c>
      <c r="B92" t="s">
        <v>136</v>
      </c>
      <c r="C92">
        <v>4600</v>
      </c>
      <c r="D92" t="s">
        <v>492</v>
      </c>
      <c r="E92">
        <v>18.818000000000001</v>
      </c>
      <c r="F92">
        <f>IF(ISNA(VLOOKUP(DKSalaries!D92,OverUnder!$A$2:$C$13,3,FALSE)),1,VLOOKUP(DKSalaries!D92,OverUnder!$A$2:$C$13,3,FALSE))</f>
        <v>1</v>
      </c>
      <c r="G92">
        <f t="shared" si="13"/>
        <v>18.818000000000001</v>
      </c>
      <c r="H92">
        <f>IF(ISNA(VLOOKUP(B92,Model!A:B,2,FALSE)),0,VLOOKUP(B92,Model!A:B,2,FALSE))</f>
        <v>22.537256399008701</v>
      </c>
      <c r="I92" s="4">
        <f t="shared" si="14"/>
        <v>22.537256399008701</v>
      </c>
      <c r="J92">
        <v>0</v>
      </c>
      <c r="K92">
        <f t="shared" si="15"/>
        <v>0</v>
      </c>
      <c r="L92">
        <f t="shared" si="12"/>
        <v>0</v>
      </c>
      <c r="M92">
        <f t="shared" ref="M92:Q101" si="19">$J92*IF($A92=M$1,1,0)</f>
        <v>0</v>
      </c>
      <c r="N92">
        <f t="shared" si="19"/>
        <v>0</v>
      </c>
      <c r="O92">
        <f t="shared" si="19"/>
        <v>0</v>
      </c>
      <c r="P92">
        <f t="shared" si="19"/>
        <v>0</v>
      </c>
      <c r="Q92">
        <f t="shared" si="19"/>
        <v>0</v>
      </c>
      <c r="R92">
        <f t="shared" si="16"/>
        <v>4.8994035650018919</v>
      </c>
    </row>
    <row r="93" spans="1:18" x14ac:dyDescent="0.45">
      <c r="A93" t="s">
        <v>6</v>
      </c>
      <c r="B93" t="s">
        <v>260</v>
      </c>
      <c r="C93">
        <v>4600</v>
      </c>
      <c r="D93" t="s">
        <v>493</v>
      </c>
      <c r="E93">
        <v>19.068000000000001</v>
      </c>
      <c r="F93">
        <f>IF(ISNA(VLOOKUP(DKSalaries!D93,OverUnder!$A$2:$C$13,3,FALSE)),1,VLOOKUP(DKSalaries!D93,OverUnder!$A$2:$C$13,3,FALSE))</f>
        <v>1</v>
      </c>
      <c r="G93">
        <f t="shared" si="13"/>
        <v>19.068000000000001</v>
      </c>
      <c r="H93">
        <f>IF(ISNA(VLOOKUP(B93,Model!A:B,2,FALSE)),0,VLOOKUP(B93,Model!A:B,2,FALSE))</f>
        <v>17.690266852708699</v>
      </c>
      <c r="I93" s="4">
        <f t="shared" si="14"/>
        <v>17.690266852708699</v>
      </c>
      <c r="J93">
        <v>0</v>
      </c>
      <c r="K93">
        <f t="shared" si="15"/>
        <v>0</v>
      </c>
      <c r="L93">
        <f t="shared" si="12"/>
        <v>0</v>
      </c>
      <c r="M93">
        <f t="shared" si="19"/>
        <v>0</v>
      </c>
      <c r="N93">
        <f t="shared" si="19"/>
        <v>0</v>
      </c>
      <c r="O93">
        <f t="shared" si="19"/>
        <v>0</v>
      </c>
      <c r="P93">
        <f t="shared" si="19"/>
        <v>0</v>
      </c>
      <c r="Q93">
        <f t="shared" si="19"/>
        <v>0</v>
      </c>
      <c r="R93">
        <f t="shared" si="16"/>
        <v>3.8457101853714564</v>
      </c>
    </row>
    <row r="94" spans="1:18" x14ac:dyDescent="0.45">
      <c r="A94" t="s">
        <v>6</v>
      </c>
      <c r="B94" t="s">
        <v>339</v>
      </c>
      <c r="C94">
        <v>4600</v>
      </c>
      <c r="D94" t="s">
        <v>499</v>
      </c>
      <c r="E94">
        <v>21.625</v>
      </c>
      <c r="F94">
        <f>IF(ISNA(VLOOKUP(DKSalaries!D94,OverUnder!$A$2:$C$13,3,FALSE)),1,VLOOKUP(DKSalaries!D94,OverUnder!$A$2:$C$13,3,FALSE))</f>
        <v>1</v>
      </c>
      <c r="G94">
        <f t="shared" si="13"/>
        <v>21.625</v>
      </c>
      <c r="H94">
        <f>IF(ISNA(VLOOKUP(B94,Model!A:B,2,FALSE)),0,VLOOKUP(B94,Model!A:B,2,FALSE))</f>
        <v>21.938257605130001</v>
      </c>
      <c r="I94" s="4">
        <f t="shared" si="14"/>
        <v>21.938257605130001</v>
      </c>
      <c r="J94">
        <v>0</v>
      </c>
      <c r="K94">
        <f t="shared" si="15"/>
        <v>0</v>
      </c>
      <c r="L94">
        <f t="shared" si="12"/>
        <v>0</v>
      </c>
      <c r="M94">
        <f t="shared" si="19"/>
        <v>0</v>
      </c>
      <c r="N94">
        <f t="shared" si="19"/>
        <v>0</v>
      </c>
      <c r="O94">
        <f t="shared" si="19"/>
        <v>0</v>
      </c>
      <c r="P94">
        <f t="shared" si="19"/>
        <v>0</v>
      </c>
      <c r="Q94">
        <f t="shared" si="19"/>
        <v>0</v>
      </c>
      <c r="R94">
        <f t="shared" si="16"/>
        <v>4.7691864358978266</v>
      </c>
    </row>
    <row r="95" spans="1:18" x14ac:dyDescent="0.45">
      <c r="A95" t="s">
        <v>6</v>
      </c>
      <c r="B95" t="s">
        <v>416</v>
      </c>
      <c r="C95">
        <v>4500</v>
      </c>
      <c r="D95" t="s">
        <v>497</v>
      </c>
      <c r="E95">
        <v>14.074999999999999</v>
      </c>
      <c r="F95">
        <f>IF(ISNA(VLOOKUP(DKSalaries!D95,OverUnder!$A$2:$C$13,3,FALSE)),1,VLOOKUP(DKSalaries!D95,OverUnder!$A$2:$C$13,3,FALSE))</f>
        <v>1</v>
      </c>
      <c r="G95">
        <f t="shared" si="13"/>
        <v>14.074999999999999</v>
      </c>
      <c r="H95">
        <f>IF(ISNA(VLOOKUP(B95,Model!A:B,2,FALSE)),0,VLOOKUP(B95,Model!A:B,2,FALSE))</f>
        <v>17.371273950713199</v>
      </c>
      <c r="I95" s="4">
        <f t="shared" si="14"/>
        <v>17.371273950713199</v>
      </c>
      <c r="J95">
        <v>0</v>
      </c>
      <c r="K95">
        <f t="shared" si="15"/>
        <v>0</v>
      </c>
      <c r="L95">
        <f t="shared" si="12"/>
        <v>0</v>
      </c>
      <c r="M95">
        <f t="shared" si="19"/>
        <v>0</v>
      </c>
      <c r="N95">
        <f t="shared" si="19"/>
        <v>0</v>
      </c>
      <c r="O95">
        <f t="shared" si="19"/>
        <v>0</v>
      </c>
      <c r="P95">
        <f t="shared" si="19"/>
        <v>0</v>
      </c>
      <c r="Q95">
        <f t="shared" si="19"/>
        <v>0</v>
      </c>
      <c r="R95">
        <f t="shared" si="16"/>
        <v>3.8602831001584885</v>
      </c>
    </row>
    <row r="96" spans="1:18" x14ac:dyDescent="0.45">
      <c r="A96" t="s">
        <v>7</v>
      </c>
      <c r="B96" t="s">
        <v>274</v>
      </c>
      <c r="C96">
        <v>4500</v>
      </c>
      <c r="D96" t="s">
        <v>499</v>
      </c>
      <c r="E96">
        <v>14.5</v>
      </c>
      <c r="F96">
        <f>IF(ISNA(VLOOKUP(DKSalaries!D96,OverUnder!$A$2:$C$13,3,FALSE)),1,VLOOKUP(DKSalaries!D96,OverUnder!$A$2:$C$13,3,FALSE))</f>
        <v>1</v>
      </c>
      <c r="G96">
        <f t="shared" si="13"/>
        <v>14.5</v>
      </c>
      <c r="H96">
        <f>IF(ISNA(VLOOKUP(B96,Model!A:B,2,FALSE)),0,VLOOKUP(B96,Model!A:B,2,FALSE))</f>
        <v>14.5</v>
      </c>
      <c r="I96" s="4">
        <f t="shared" si="14"/>
        <v>14.5</v>
      </c>
      <c r="J96">
        <v>0</v>
      </c>
      <c r="K96">
        <f t="shared" si="15"/>
        <v>0</v>
      </c>
      <c r="L96">
        <f t="shared" si="12"/>
        <v>0</v>
      </c>
      <c r="M96">
        <f t="shared" si="19"/>
        <v>0</v>
      </c>
      <c r="N96">
        <f t="shared" si="19"/>
        <v>0</v>
      </c>
      <c r="O96">
        <f t="shared" si="19"/>
        <v>0</v>
      </c>
      <c r="P96">
        <f t="shared" si="19"/>
        <v>0</v>
      </c>
      <c r="Q96">
        <f t="shared" si="19"/>
        <v>0</v>
      </c>
      <c r="R96">
        <f t="shared" si="16"/>
        <v>3.2222222222222223</v>
      </c>
    </row>
    <row r="97" spans="1:18" x14ac:dyDescent="0.45">
      <c r="A97" t="s">
        <v>8</v>
      </c>
      <c r="B97" t="s">
        <v>152</v>
      </c>
      <c r="C97">
        <v>4500</v>
      </c>
      <c r="D97" t="s">
        <v>495</v>
      </c>
      <c r="E97">
        <v>15.063000000000001</v>
      </c>
      <c r="F97">
        <f>IF(ISNA(VLOOKUP(DKSalaries!D97,OverUnder!$A$2:$C$13,3,FALSE)),1,VLOOKUP(DKSalaries!D97,OverUnder!$A$2:$C$13,3,FALSE))</f>
        <v>1</v>
      </c>
      <c r="G97">
        <f t="shared" si="13"/>
        <v>15.063000000000001</v>
      </c>
      <c r="H97">
        <f>IF(ISNA(VLOOKUP(B97,Model!A:B,2,FALSE)),0,VLOOKUP(B97,Model!A:B,2,FALSE))</f>
        <v>15.9186175682291</v>
      </c>
      <c r="I97" s="4">
        <f t="shared" si="14"/>
        <v>15.9186175682291</v>
      </c>
      <c r="J97">
        <v>0</v>
      </c>
      <c r="K97">
        <f t="shared" si="15"/>
        <v>0</v>
      </c>
      <c r="L97">
        <f t="shared" si="12"/>
        <v>0</v>
      </c>
      <c r="M97">
        <f t="shared" si="19"/>
        <v>0</v>
      </c>
      <c r="N97">
        <f t="shared" si="19"/>
        <v>0</v>
      </c>
      <c r="O97">
        <f t="shared" si="19"/>
        <v>0</v>
      </c>
      <c r="P97">
        <f t="shared" si="19"/>
        <v>0</v>
      </c>
      <c r="Q97">
        <f t="shared" si="19"/>
        <v>0</v>
      </c>
      <c r="R97">
        <f t="shared" si="16"/>
        <v>3.537470570717578</v>
      </c>
    </row>
    <row r="98" spans="1:18" x14ac:dyDescent="0.45">
      <c r="A98" t="s">
        <v>8</v>
      </c>
      <c r="B98" t="s">
        <v>124</v>
      </c>
      <c r="C98">
        <v>4500</v>
      </c>
      <c r="D98" t="s">
        <v>494</v>
      </c>
      <c r="E98">
        <v>18.204999999999998</v>
      </c>
      <c r="F98">
        <f>IF(ISNA(VLOOKUP(DKSalaries!D98,OverUnder!$A$2:$C$13,3,FALSE)),1,VLOOKUP(DKSalaries!D98,OverUnder!$A$2:$C$13,3,FALSE))</f>
        <v>1</v>
      </c>
      <c r="G98">
        <f t="shared" si="13"/>
        <v>18.204999999999998</v>
      </c>
      <c r="H98">
        <f>IF(ISNA(VLOOKUP(B98,Model!A:B,2,FALSE)),0,VLOOKUP(B98,Model!A:B,2,FALSE))</f>
        <v>18.790010143787399</v>
      </c>
      <c r="I98" s="4">
        <f t="shared" si="14"/>
        <v>18.790010143787399</v>
      </c>
      <c r="J98">
        <v>0</v>
      </c>
      <c r="K98">
        <f t="shared" si="15"/>
        <v>0</v>
      </c>
      <c r="L98">
        <f t="shared" si="12"/>
        <v>0</v>
      </c>
      <c r="M98">
        <f t="shared" si="19"/>
        <v>0</v>
      </c>
      <c r="N98">
        <f t="shared" si="19"/>
        <v>0</v>
      </c>
      <c r="O98">
        <f t="shared" si="19"/>
        <v>0</v>
      </c>
      <c r="P98">
        <f t="shared" si="19"/>
        <v>0</v>
      </c>
      <c r="Q98">
        <f t="shared" si="19"/>
        <v>0</v>
      </c>
      <c r="R98">
        <f t="shared" si="16"/>
        <v>4.1755578097305337</v>
      </c>
    </row>
    <row r="99" spans="1:18" x14ac:dyDescent="0.45">
      <c r="A99" t="s">
        <v>6</v>
      </c>
      <c r="B99" t="s">
        <v>342</v>
      </c>
      <c r="C99">
        <v>4400</v>
      </c>
      <c r="D99" t="s">
        <v>495</v>
      </c>
      <c r="E99">
        <v>19.442</v>
      </c>
      <c r="F99">
        <f>IF(ISNA(VLOOKUP(DKSalaries!D99,OverUnder!$A$2:$C$13,3,FALSE)),1,VLOOKUP(DKSalaries!D99,OverUnder!$A$2:$C$13,3,FALSE))</f>
        <v>1</v>
      </c>
      <c r="G99">
        <f t="shared" si="13"/>
        <v>19.442</v>
      </c>
      <c r="H99">
        <f>IF(ISNA(VLOOKUP(B99,Model!A:B,2,FALSE)),0,VLOOKUP(B99,Model!A:B,2,FALSE))</f>
        <v>21.262707146959499</v>
      </c>
      <c r="I99" s="4">
        <f t="shared" si="14"/>
        <v>21.262707146959499</v>
      </c>
      <c r="J99">
        <v>0</v>
      </c>
      <c r="K99">
        <f t="shared" si="15"/>
        <v>0</v>
      </c>
      <c r="L99">
        <f t="shared" si="12"/>
        <v>0</v>
      </c>
      <c r="M99">
        <f t="shared" si="19"/>
        <v>0</v>
      </c>
      <c r="N99">
        <f t="shared" si="19"/>
        <v>0</v>
      </c>
      <c r="O99">
        <f t="shared" si="19"/>
        <v>0</v>
      </c>
      <c r="P99">
        <f t="shared" si="19"/>
        <v>0</v>
      </c>
      <c r="Q99">
        <f t="shared" si="19"/>
        <v>0</v>
      </c>
      <c r="R99">
        <f t="shared" si="16"/>
        <v>4.8324334424907951</v>
      </c>
    </row>
    <row r="100" spans="1:18" x14ac:dyDescent="0.45">
      <c r="A100" t="s">
        <v>9</v>
      </c>
      <c r="B100" t="s">
        <v>264</v>
      </c>
      <c r="C100">
        <v>4400</v>
      </c>
      <c r="D100" t="s">
        <v>497</v>
      </c>
      <c r="E100">
        <v>20.885000000000002</v>
      </c>
      <c r="F100">
        <f>IF(ISNA(VLOOKUP(DKSalaries!D100,OverUnder!$A$2:$C$13,3,FALSE)),1,VLOOKUP(DKSalaries!D100,OverUnder!$A$2:$C$13,3,FALSE))</f>
        <v>1</v>
      </c>
      <c r="G100">
        <f t="shared" si="13"/>
        <v>20.885000000000002</v>
      </c>
      <c r="H100">
        <f>IF(ISNA(VLOOKUP(B100,Model!A:B,2,FALSE)),0,VLOOKUP(B100,Model!A:B,2,FALSE))</f>
        <v>17.717706421507</v>
      </c>
      <c r="I100" s="4">
        <f t="shared" si="14"/>
        <v>17.717706421507</v>
      </c>
      <c r="J100">
        <v>0</v>
      </c>
      <c r="K100">
        <f t="shared" si="15"/>
        <v>0</v>
      </c>
      <c r="L100">
        <f t="shared" si="12"/>
        <v>0</v>
      </c>
      <c r="M100">
        <f t="shared" si="19"/>
        <v>0</v>
      </c>
      <c r="N100">
        <f t="shared" si="19"/>
        <v>0</v>
      </c>
      <c r="O100">
        <f t="shared" si="19"/>
        <v>0</v>
      </c>
      <c r="P100">
        <f t="shared" si="19"/>
        <v>0</v>
      </c>
      <c r="Q100">
        <f t="shared" si="19"/>
        <v>0</v>
      </c>
      <c r="R100">
        <f t="shared" si="16"/>
        <v>4.0267514594334095</v>
      </c>
    </row>
    <row r="101" spans="1:18" x14ac:dyDescent="0.45">
      <c r="A101" t="s">
        <v>9</v>
      </c>
      <c r="B101" t="s">
        <v>271</v>
      </c>
      <c r="C101">
        <v>4400</v>
      </c>
      <c r="D101" t="s">
        <v>493</v>
      </c>
      <c r="E101">
        <v>17.05</v>
      </c>
      <c r="F101">
        <f>IF(ISNA(VLOOKUP(DKSalaries!D101,OverUnder!$A$2:$C$13,3,FALSE)),1,VLOOKUP(DKSalaries!D101,OverUnder!$A$2:$C$13,3,FALSE))</f>
        <v>1</v>
      </c>
      <c r="G101">
        <f t="shared" si="13"/>
        <v>17.05</v>
      </c>
      <c r="H101">
        <f>IF(ISNA(VLOOKUP(B101,Model!A:B,2,FALSE)),0,VLOOKUP(B101,Model!A:B,2,FALSE))</f>
        <v>17.7268397649215</v>
      </c>
      <c r="I101" s="4">
        <f t="shared" si="14"/>
        <v>17.7268397649215</v>
      </c>
      <c r="J101">
        <v>0</v>
      </c>
      <c r="K101">
        <f t="shared" si="15"/>
        <v>0</v>
      </c>
      <c r="L101">
        <f t="shared" si="12"/>
        <v>0</v>
      </c>
      <c r="M101">
        <f t="shared" si="19"/>
        <v>0</v>
      </c>
      <c r="N101">
        <f t="shared" si="19"/>
        <v>0</v>
      </c>
      <c r="O101">
        <f t="shared" si="19"/>
        <v>0</v>
      </c>
      <c r="P101">
        <f t="shared" si="19"/>
        <v>0</v>
      </c>
      <c r="Q101">
        <f t="shared" si="19"/>
        <v>0</v>
      </c>
      <c r="R101">
        <f t="shared" si="16"/>
        <v>4.0288272193003412</v>
      </c>
    </row>
    <row r="102" spans="1:18" x14ac:dyDescent="0.45">
      <c r="A102" t="s">
        <v>8</v>
      </c>
      <c r="B102" t="s">
        <v>228</v>
      </c>
      <c r="C102">
        <v>4400</v>
      </c>
      <c r="D102" t="s">
        <v>494</v>
      </c>
      <c r="E102">
        <v>11.977</v>
      </c>
      <c r="F102">
        <f>IF(ISNA(VLOOKUP(DKSalaries!D102,OverUnder!$A$2:$C$13,3,FALSE)),1,VLOOKUP(DKSalaries!D102,OverUnder!$A$2:$C$13,3,FALSE))</f>
        <v>1</v>
      </c>
      <c r="G102">
        <f t="shared" si="13"/>
        <v>11.977</v>
      </c>
      <c r="H102">
        <f>IF(ISNA(VLOOKUP(B102,Model!A:B,2,FALSE)),0,VLOOKUP(B102,Model!A:B,2,FALSE))</f>
        <v>13.910047281921299</v>
      </c>
      <c r="I102" s="4">
        <f t="shared" si="14"/>
        <v>13.910047281921299</v>
      </c>
      <c r="J102">
        <v>0</v>
      </c>
      <c r="K102">
        <f t="shared" si="15"/>
        <v>0</v>
      </c>
      <c r="L102">
        <f t="shared" si="12"/>
        <v>0</v>
      </c>
      <c r="M102">
        <f t="shared" ref="M102:Q111" si="20">$J102*IF($A102=M$1,1,0)</f>
        <v>0</v>
      </c>
      <c r="N102">
        <f t="shared" si="20"/>
        <v>0</v>
      </c>
      <c r="O102">
        <f t="shared" si="20"/>
        <v>0</v>
      </c>
      <c r="P102">
        <f t="shared" si="20"/>
        <v>0</v>
      </c>
      <c r="Q102">
        <f t="shared" si="20"/>
        <v>0</v>
      </c>
      <c r="R102">
        <f t="shared" si="16"/>
        <v>3.161374382254841</v>
      </c>
    </row>
    <row r="103" spans="1:18" x14ac:dyDescent="0.45">
      <c r="A103" t="s">
        <v>5</v>
      </c>
      <c r="B103" t="s">
        <v>341</v>
      </c>
      <c r="C103">
        <v>4300</v>
      </c>
      <c r="D103" t="s">
        <v>495</v>
      </c>
      <c r="E103">
        <v>18.558</v>
      </c>
      <c r="F103">
        <f>IF(ISNA(VLOOKUP(DKSalaries!D103,OverUnder!$A$2:$C$13,3,FALSE)),1,VLOOKUP(DKSalaries!D103,OverUnder!$A$2:$C$13,3,FALSE))</f>
        <v>1</v>
      </c>
      <c r="G103">
        <f t="shared" si="13"/>
        <v>18.558</v>
      </c>
      <c r="H103">
        <f>IF(ISNA(VLOOKUP(B103,Model!A:B,2,FALSE)),0,VLOOKUP(B103,Model!A:B,2,FALSE))</f>
        <v>21.129272873032399</v>
      </c>
      <c r="I103" s="4">
        <f t="shared" si="14"/>
        <v>21.129272873032399</v>
      </c>
      <c r="J103">
        <v>0</v>
      </c>
      <c r="K103">
        <f t="shared" si="15"/>
        <v>0</v>
      </c>
      <c r="L103">
        <f t="shared" si="12"/>
        <v>0</v>
      </c>
      <c r="M103">
        <f t="shared" si="20"/>
        <v>0</v>
      </c>
      <c r="N103">
        <f t="shared" si="20"/>
        <v>0</v>
      </c>
      <c r="O103">
        <f t="shared" si="20"/>
        <v>0</v>
      </c>
      <c r="P103">
        <f t="shared" si="20"/>
        <v>0</v>
      </c>
      <c r="Q103">
        <f t="shared" si="20"/>
        <v>0</v>
      </c>
      <c r="R103">
        <f t="shared" si="16"/>
        <v>4.9137843890773016</v>
      </c>
    </row>
    <row r="104" spans="1:18" x14ac:dyDescent="0.45">
      <c r="A104" t="s">
        <v>7</v>
      </c>
      <c r="B104" t="s">
        <v>105</v>
      </c>
      <c r="C104">
        <v>4300</v>
      </c>
      <c r="D104" t="s">
        <v>492</v>
      </c>
      <c r="E104">
        <v>27.187999999999999</v>
      </c>
      <c r="F104">
        <f>IF(ISNA(VLOOKUP(DKSalaries!D104,OverUnder!$A$2:$C$13,3,FALSE)),1,VLOOKUP(DKSalaries!D104,OverUnder!$A$2:$C$13,3,FALSE))</f>
        <v>1</v>
      </c>
      <c r="G104">
        <f t="shared" si="13"/>
        <v>27.187999999999999</v>
      </c>
      <c r="H104">
        <f>IF(ISNA(VLOOKUP(B104,Model!A:B,2,FALSE)),0,VLOOKUP(B104,Model!A:B,2,FALSE))</f>
        <v>24.597681951614501</v>
      </c>
      <c r="I104" s="4">
        <f t="shared" si="14"/>
        <v>0</v>
      </c>
      <c r="J104">
        <v>0</v>
      </c>
      <c r="K104">
        <f t="shared" si="15"/>
        <v>0</v>
      </c>
      <c r="L104">
        <f t="shared" si="12"/>
        <v>0</v>
      </c>
      <c r="M104">
        <f t="shared" si="20"/>
        <v>0</v>
      </c>
      <c r="N104">
        <f t="shared" si="20"/>
        <v>0</v>
      </c>
      <c r="O104">
        <f t="shared" si="20"/>
        <v>0</v>
      </c>
      <c r="P104">
        <f t="shared" si="20"/>
        <v>0</v>
      </c>
      <c r="Q104">
        <f t="shared" si="20"/>
        <v>0</v>
      </c>
      <c r="R104">
        <f t="shared" si="16"/>
        <v>0</v>
      </c>
    </row>
    <row r="105" spans="1:18" x14ac:dyDescent="0.45">
      <c r="A105" t="s">
        <v>8</v>
      </c>
      <c r="B105" t="s">
        <v>293</v>
      </c>
      <c r="C105">
        <v>4300</v>
      </c>
      <c r="D105" t="s">
        <v>497</v>
      </c>
      <c r="E105">
        <v>17.45</v>
      </c>
      <c r="F105">
        <f>IF(ISNA(VLOOKUP(DKSalaries!D105,OverUnder!$A$2:$C$13,3,FALSE)),1,VLOOKUP(DKSalaries!D105,OverUnder!$A$2:$C$13,3,FALSE))</f>
        <v>1</v>
      </c>
      <c r="G105">
        <f t="shared" si="13"/>
        <v>17.45</v>
      </c>
      <c r="H105">
        <f>IF(ISNA(VLOOKUP(B105,Model!A:B,2,FALSE)),0,VLOOKUP(B105,Model!A:B,2,FALSE))</f>
        <v>13.992217751728401</v>
      </c>
      <c r="I105" s="4">
        <f t="shared" si="14"/>
        <v>13.992217751728401</v>
      </c>
      <c r="J105">
        <v>0</v>
      </c>
      <c r="K105">
        <f t="shared" si="15"/>
        <v>0</v>
      </c>
      <c r="L105">
        <f t="shared" si="12"/>
        <v>0</v>
      </c>
      <c r="M105">
        <f t="shared" si="20"/>
        <v>0</v>
      </c>
      <c r="N105">
        <f t="shared" si="20"/>
        <v>0</v>
      </c>
      <c r="O105">
        <f t="shared" si="20"/>
        <v>0</v>
      </c>
      <c r="P105">
        <f t="shared" si="20"/>
        <v>0</v>
      </c>
      <c r="Q105">
        <f t="shared" si="20"/>
        <v>0</v>
      </c>
      <c r="R105">
        <f t="shared" si="16"/>
        <v>3.2540041283089303</v>
      </c>
    </row>
    <row r="106" spans="1:18" x14ac:dyDescent="0.45">
      <c r="A106" t="s">
        <v>6</v>
      </c>
      <c r="B106" t="s">
        <v>211</v>
      </c>
      <c r="C106">
        <v>4300</v>
      </c>
      <c r="D106" t="s">
        <v>495</v>
      </c>
      <c r="E106">
        <v>9.65</v>
      </c>
      <c r="F106">
        <f>IF(ISNA(VLOOKUP(DKSalaries!D106,OverUnder!$A$2:$C$13,3,FALSE)),1,VLOOKUP(DKSalaries!D106,OverUnder!$A$2:$C$13,3,FALSE))</f>
        <v>1</v>
      </c>
      <c r="G106">
        <f t="shared" si="13"/>
        <v>9.65</v>
      </c>
      <c r="H106">
        <f>IF(ISNA(VLOOKUP(B106,Model!A:B,2,FALSE)),0,VLOOKUP(B106,Model!A:B,2,FALSE))</f>
        <v>13.5671534166318</v>
      </c>
      <c r="I106" s="4">
        <f t="shared" si="14"/>
        <v>13.5671534166318</v>
      </c>
      <c r="J106">
        <v>0</v>
      </c>
      <c r="K106">
        <f t="shared" si="15"/>
        <v>0</v>
      </c>
      <c r="L106">
        <f t="shared" si="12"/>
        <v>0</v>
      </c>
      <c r="M106">
        <f t="shared" si="20"/>
        <v>0</v>
      </c>
      <c r="N106">
        <f t="shared" si="20"/>
        <v>0</v>
      </c>
      <c r="O106">
        <f t="shared" si="20"/>
        <v>0</v>
      </c>
      <c r="P106">
        <f t="shared" si="20"/>
        <v>0</v>
      </c>
      <c r="Q106">
        <f t="shared" si="20"/>
        <v>0</v>
      </c>
      <c r="R106">
        <f t="shared" si="16"/>
        <v>3.1551519573562326</v>
      </c>
    </row>
    <row r="107" spans="1:18" x14ac:dyDescent="0.45">
      <c r="A107" t="s">
        <v>6</v>
      </c>
      <c r="B107" t="s">
        <v>270</v>
      </c>
      <c r="C107">
        <v>4200</v>
      </c>
      <c r="D107" t="s">
        <v>497</v>
      </c>
      <c r="E107">
        <v>14.673</v>
      </c>
      <c r="F107">
        <f>IF(ISNA(VLOOKUP(DKSalaries!D107,OverUnder!$A$2:$C$13,3,FALSE)),1,VLOOKUP(DKSalaries!D107,OverUnder!$A$2:$C$13,3,FALSE))</f>
        <v>1</v>
      </c>
      <c r="G107">
        <f t="shared" si="13"/>
        <v>14.673</v>
      </c>
      <c r="H107">
        <f>IF(ISNA(VLOOKUP(B107,Model!A:B,2,FALSE)),0,VLOOKUP(B107,Model!A:B,2,FALSE))</f>
        <v>19.511862744797501</v>
      </c>
      <c r="I107" s="4">
        <f t="shared" si="14"/>
        <v>19.511862744797501</v>
      </c>
      <c r="J107">
        <v>0</v>
      </c>
      <c r="K107">
        <f t="shared" si="15"/>
        <v>0</v>
      </c>
      <c r="L107">
        <f t="shared" si="12"/>
        <v>0</v>
      </c>
      <c r="M107">
        <f t="shared" si="20"/>
        <v>0</v>
      </c>
      <c r="N107">
        <f t="shared" si="20"/>
        <v>0</v>
      </c>
      <c r="O107">
        <f t="shared" si="20"/>
        <v>0</v>
      </c>
      <c r="P107">
        <f t="shared" si="20"/>
        <v>0</v>
      </c>
      <c r="Q107">
        <f t="shared" si="20"/>
        <v>0</v>
      </c>
      <c r="R107">
        <f t="shared" si="16"/>
        <v>4.6456816059041666</v>
      </c>
    </row>
    <row r="108" spans="1:18" x14ac:dyDescent="0.45">
      <c r="A108" t="s">
        <v>9</v>
      </c>
      <c r="B108" t="s">
        <v>289</v>
      </c>
      <c r="C108">
        <v>4200</v>
      </c>
      <c r="D108" t="s">
        <v>499</v>
      </c>
      <c r="E108">
        <v>12.688000000000001</v>
      </c>
      <c r="F108">
        <f>IF(ISNA(VLOOKUP(DKSalaries!D108,OverUnder!$A$2:$C$13,3,FALSE)),1,VLOOKUP(DKSalaries!D108,OverUnder!$A$2:$C$13,3,FALSE))</f>
        <v>1</v>
      </c>
      <c r="G108">
        <f t="shared" si="13"/>
        <v>12.688000000000001</v>
      </c>
      <c r="H108">
        <f>IF(ISNA(VLOOKUP(B108,Model!A:B,2,FALSE)),0,VLOOKUP(B108,Model!A:B,2,FALSE))</f>
        <v>10.123592342342301</v>
      </c>
      <c r="I108" s="4">
        <f t="shared" si="14"/>
        <v>10.123592342342301</v>
      </c>
      <c r="J108">
        <v>0</v>
      </c>
      <c r="K108">
        <f t="shared" si="15"/>
        <v>0</v>
      </c>
      <c r="L108">
        <f t="shared" si="12"/>
        <v>0</v>
      </c>
      <c r="M108">
        <f t="shared" si="20"/>
        <v>0</v>
      </c>
      <c r="N108">
        <f t="shared" si="20"/>
        <v>0</v>
      </c>
      <c r="O108">
        <f t="shared" si="20"/>
        <v>0</v>
      </c>
      <c r="P108">
        <f t="shared" si="20"/>
        <v>0</v>
      </c>
      <c r="Q108">
        <f t="shared" si="20"/>
        <v>0</v>
      </c>
      <c r="R108">
        <f t="shared" si="16"/>
        <v>2.4103791291291192</v>
      </c>
    </row>
    <row r="109" spans="1:18" x14ac:dyDescent="0.45">
      <c r="A109" t="s">
        <v>8</v>
      </c>
      <c r="B109" t="s">
        <v>400</v>
      </c>
      <c r="C109">
        <v>4200</v>
      </c>
      <c r="D109" t="s">
        <v>493</v>
      </c>
      <c r="E109">
        <v>19.600000000000001</v>
      </c>
      <c r="F109">
        <f>IF(ISNA(VLOOKUP(DKSalaries!D109,OverUnder!$A$2:$C$13,3,FALSE)),1,VLOOKUP(DKSalaries!D109,OverUnder!$A$2:$C$13,3,FALSE))</f>
        <v>1</v>
      </c>
      <c r="G109">
        <f t="shared" si="13"/>
        <v>19.600000000000001</v>
      </c>
      <c r="H109">
        <f>IF(ISNA(VLOOKUP(B109,Model!A:B,2,FALSE)),0,VLOOKUP(B109,Model!A:B,2,FALSE))</f>
        <v>22.358930145420899</v>
      </c>
      <c r="I109" s="4">
        <f t="shared" si="14"/>
        <v>22.358930145420899</v>
      </c>
      <c r="J109">
        <v>0</v>
      </c>
      <c r="K109">
        <f t="shared" si="15"/>
        <v>0</v>
      </c>
      <c r="L109">
        <f t="shared" si="12"/>
        <v>0</v>
      </c>
      <c r="M109">
        <f t="shared" si="20"/>
        <v>0</v>
      </c>
      <c r="N109">
        <f t="shared" si="20"/>
        <v>0</v>
      </c>
      <c r="O109">
        <f t="shared" si="20"/>
        <v>0</v>
      </c>
      <c r="P109">
        <f t="shared" si="20"/>
        <v>0</v>
      </c>
      <c r="Q109">
        <f t="shared" si="20"/>
        <v>0</v>
      </c>
      <c r="R109">
        <f t="shared" si="16"/>
        <v>5.3235547965287857</v>
      </c>
    </row>
    <row r="110" spans="1:18" x14ac:dyDescent="0.45">
      <c r="A110" t="s">
        <v>8</v>
      </c>
      <c r="B110" t="s">
        <v>474</v>
      </c>
      <c r="C110">
        <v>4200</v>
      </c>
      <c r="D110" t="s">
        <v>496</v>
      </c>
      <c r="E110">
        <v>17.667000000000002</v>
      </c>
      <c r="F110">
        <f>IF(ISNA(VLOOKUP(DKSalaries!D110,OverUnder!$A$2:$C$13,3,FALSE)),1,VLOOKUP(DKSalaries!D110,OverUnder!$A$2:$C$13,3,FALSE))</f>
        <v>1</v>
      </c>
      <c r="G110">
        <f t="shared" si="13"/>
        <v>17.667000000000002</v>
      </c>
      <c r="H110">
        <f>IF(ISNA(VLOOKUP(B110,Model!A:B,2,FALSE)),0,VLOOKUP(B110,Model!A:B,2,FALSE))</f>
        <v>0</v>
      </c>
      <c r="I110" s="4">
        <f t="shared" si="14"/>
        <v>0</v>
      </c>
      <c r="J110">
        <v>0</v>
      </c>
      <c r="K110">
        <f t="shared" si="15"/>
        <v>0</v>
      </c>
      <c r="L110">
        <f t="shared" si="12"/>
        <v>0</v>
      </c>
      <c r="M110">
        <f t="shared" si="20"/>
        <v>0</v>
      </c>
      <c r="N110">
        <f t="shared" si="20"/>
        <v>0</v>
      </c>
      <c r="O110">
        <f t="shared" si="20"/>
        <v>0</v>
      </c>
      <c r="P110">
        <f t="shared" si="20"/>
        <v>0</v>
      </c>
      <c r="Q110">
        <f t="shared" si="20"/>
        <v>0</v>
      </c>
      <c r="R110">
        <f t="shared" si="16"/>
        <v>0</v>
      </c>
    </row>
    <row r="111" spans="1:18" x14ac:dyDescent="0.45">
      <c r="A111" t="s">
        <v>7</v>
      </c>
      <c r="B111" t="s">
        <v>151</v>
      </c>
      <c r="C111">
        <v>4100</v>
      </c>
      <c r="D111" t="s">
        <v>496</v>
      </c>
      <c r="E111">
        <v>13.692</v>
      </c>
      <c r="F111">
        <f>IF(ISNA(VLOOKUP(DKSalaries!D111,OverUnder!$A$2:$C$13,3,FALSE)),1,VLOOKUP(DKSalaries!D111,OverUnder!$A$2:$C$13,3,FALSE))</f>
        <v>1</v>
      </c>
      <c r="G111">
        <f t="shared" si="13"/>
        <v>13.692</v>
      </c>
      <c r="H111">
        <f>IF(ISNA(VLOOKUP(B111,Model!A:B,2,FALSE)),0,VLOOKUP(B111,Model!A:B,2,FALSE))</f>
        <v>12.6291860028689</v>
      </c>
      <c r="I111" s="4">
        <f t="shared" si="14"/>
        <v>12.6291860028689</v>
      </c>
      <c r="J111">
        <v>0</v>
      </c>
      <c r="K111">
        <f t="shared" si="15"/>
        <v>0</v>
      </c>
      <c r="L111">
        <f t="shared" si="12"/>
        <v>0</v>
      </c>
      <c r="M111">
        <f t="shared" si="20"/>
        <v>0</v>
      </c>
      <c r="N111">
        <f t="shared" si="20"/>
        <v>0</v>
      </c>
      <c r="O111">
        <f t="shared" si="20"/>
        <v>0</v>
      </c>
      <c r="P111">
        <f t="shared" si="20"/>
        <v>0</v>
      </c>
      <c r="Q111">
        <f t="shared" si="20"/>
        <v>0</v>
      </c>
      <c r="R111">
        <f t="shared" si="16"/>
        <v>3.0802892689924146</v>
      </c>
    </row>
    <row r="112" spans="1:18" x14ac:dyDescent="0.45">
      <c r="A112" t="s">
        <v>5</v>
      </c>
      <c r="B112" t="s">
        <v>335</v>
      </c>
      <c r="C112">
        <v>4100</v>
      </c>
      <c r="D112" t="s">
        <v>495</v>
      </c>
      <c r="E112">
        <v>20.477</v>
      </c>
      <c r="F112">
        <f>IF(ISNA(VLOOKUP(DKSalaries!D112,OverUnder!$A$2:$C$13,3,FALSE)),1,VLOOKUP(DKSalaries!D112,OverUnder!$A$2:$C$13,3,FALSE))</f>
        <v>1</v>
      </c>
      <c r="G112">
        <f t="shared" si="13"/>
        <v>20.477</v>
      </c>
      <c r="H112">
        <f>IF(ISNA(VLOOKUP(B112,Model!A:B,2,FALSE)),0,VLOOKUP(B112,Model!A:B,2,FALSE))</f>
        <v>16.391816904843601</v>
      </c>
      <c r="I112" s="4">
        <f t="shared" si="14"/>
        <v>16.391816904843601</v>
      </c>
      <c r="J112">
        <v>0</v>
      </c>
      <c r="K112">
        <f t="shared" si="15"/>
        <v>0</v>
      </c>
      <c r="L112">
        <f t="shared" si="12"/>
        <v>0</v>
      </c>
      <c r="M112">
        <f t="shared" ref="M112:Q121" si="21">$J112*IF($A112=M$1,1,0)</f>
        <v>0</v>
      </c>
      <c r="N112">
        <f t="shared" si="21"/>
        <v>0</v>
      </c>
      <c r="O112">
        <f t="shared" si="21"/>
        <v>0</v>
      </c>
      <c r="P112">
        <f t="shared" si="21"/>
        <v>0</v>
      </c>
      <c r="Q112">
        <f t="shared" si="21"/>
        <v>0</v>
      </c>
      <c r="R112">
        <f t="shared" si="16"/>
        <v>3.9980041231325862</v>
      </c>
    </row>
    <row r="113" spans="1:18" x14ac:dyDescent="0.45">
      <c r="A113" t="s">
        <v>5</v>
      </c>
      <c r="B113" t="s">
        <v>158</v>
      </c>
      <c r="C113">
        <v>4100</v>
      </c>
      <c r="D113" t="s">
        <v>498</v>
      </c>
      <c r="E113">
        <v>17.603999999999999</v>
      </c>
      <c r="F113">
        <f>IF(ISNA(VLOOKUP(DKSalaries!D113,OverUnder!$A$2:$C$13,3,FALSE)),1,VLOOKUP(DKSalaries!D113,OverUnder!$A$2:$C$13,3,FALSE))</f>
        <v>1</v>
      </c>
      <c r="G113">
        <f t="shared" si="13"/>
        <v>17.603999999999999</v>
      </c>
      <c r="H113">
        <f>IF(ISNA(VLOOKUP(B113,Model!A:B,2,FALSE)),0,VLOOKUP(B113,Model!A:B,2,FALSE))</f>
        <v>15.468279315142301</v>
      </c>
      <c r="I113" s="4">
        <f t="shared" si="14"/>
        <v>0</v>
      </c>
      <c r="J113">
        <v>0</v>
      </c>
      <c r="K113">
        <f t="shared" si="15"/>
        <v>0</v>
      </c>
      <c r="L113">
        <f t="shared" si="12"/>
        <v>0</v>
      </c>
      <c r="M113">
        <f t="shared" si="21"/>
        <v>0</v>
      </c>
      <c r="N113">
        <f t="shared" si="21"/>
        <v>0</v>
      </c>
      <c r="O113">
        <f t="shared" si="21"/>
        <v>0</v>
      </c>
      <c r="P113">
        <f t="shared" si="21"/>
        <v>0</v>
      </c>
      <c r="Q113">
        <f t="shared" si="21"/>
        <v>0</v>
      </c>
      <c r="R113">
        <f t="shared" si="16"/>
        <v>0</v>
      </c>
    </row>
    <row r="114" spans="1:18" x14ac:dyDescent="0.45">
      <c r="A114" t="s">
        <v>7</v>
      </c>
      <c r="B114" t="s">
        <v>344</v>
      </c>
      <c r="C114">
        <v>4100</v>
      </c>
      <c r="D114" t="s">
        <v>499</v>
      </c>
      <c r="E114">
        <v>15.271000000000001</v>
      </c>
      <c r="F114">
        <f>IF(ISNA(VLOOKUP(DKSalaries!D114,OverUnder!$A$2:$C$13,3,FALSE)),1,VLOOKUP(DKSalaries!D114,OverUnder!$A$2:$C$13,3,FALSE))</f>
        <v>1</v>
      </c>
      <c r="G114">
        <f t="shared" si="13"/>
        <v>15.271000000000001</v>
      </c>
      <c r="H114">
        <f>IF(ISNA(VLOOKUP(B114,Model!A:B,2,FALSE)),0,VLOOKUP(B114,Model!A:B,2,FALSE))</f>
        <v>11.004977909749</v>
      </c>
      <c r="I114" s="4">
        <f t="shared" si="14"/>
        <v>11.004977909749</v>
      </c>
      <c r="J114">
        <v>0</v>
      </c>
      <c r="K114">
        <f t="shared" si="15"/>
        <v>0</v>
      </c>
      <c r="L114">
        <f t="shared" si="12"/>
        <v>0</v>
      </c>
      <c r="M114">
        <f t="shared" si="21"/>
        <v>0</v>
      </c>
      <c r="N114">
        <f t="shared" si="21"/>
        <v>0</v>
      </c>
      <c r="O114">
        <f t="shared" si="21"/>
        <v>0</v>
      </c>
      <c r="P114">
        <f t="shared" si="21"/>
        <v>0</v>
      </c>
      <c r="Q114">
        <f t="shared" si="21"/>
        <v>0</v>
      </c>
      <c r="R114">
        <f t="shared" si="16"/>
        <v>2.6841409535973173</v>
      </c>
    </row>
    <row r="115" spans="1:18" x14ac:dyDescent="0.45">
      <c r="A115" t="s">
        <v>9</v>
      </c>
      <c r="B115" t="s">
        <v>422</v>
      </c>
      <c r="C115">
        <v>4100</v>
      </c>
      <c r="D115" t="s">
        <v>494</v>
      </c>
      <c r="E115">
        <v>16.167000000000002</v>
      </c>
      <c r="F115">
        <f>IF(ISNA(VLOOKUP(DKSalaries!D115,OverUnder!$A$2:$C$13,3,FALSE)),1,VLOOKUP(DKSalaries!D115,OverUnder!$A$2:$C$13,3,FALSE))</f>
        <v>1</v>
      </c>
      <c r="G115">
        <f t="shared" si="13"/>
        <v>16.167000000000002</v>
      </c>
      <c r="H115">
        <f>IF(ISNA(VLOOKUP(B115,Model!A:B,2,FALSE)),0,VLOOKUP(B115,Model!A:B,2,FALSE))</f>
        <v>15.7956488782797</v>
      </c>
      <c r="I115" s="4">
        <f t="shared" si="14"/>
        <v>15.7956488782797</v>
      </c>
      <c r="J115">
        <v>0</v>
      </c>
      <c r="K115">
        <f t="shared" si="15"/>
        <v>0</v>
      </c>
      <c r="L115">
        <f t="shared" si="12"/>
        <v>0</v>
      </c>
      <c r="M115">
        <f t="shared" si="21"/>
        <v>0</v>
      </c>
      <c r="N115">
        <f t="shared" si="21"/>
        <v>0</v>
      </c>
      <c r="O115">
        <f t="shared" si="21"/>
        <v>0</v>
      </c>
      <c r="P115">
        <f t="shared" si="21"/>
        <v>0</v>
      </c>
      <c r="Q115">
        <f t="shared" si="21"/>
        <v>0</v>
      </c>
      <c r="R115">
        <f t="shared" si="16"/>
        <v>3.8525972873852927</v>
      </c>
    </row>
    <row r="116" spans="1:18" x14ac:dyDescent="0.45">
      <c r="A116" t="s">
        <v>7</v>
      </c>
      <c r="B116" t="s">
        <v>272</v>
      </c>
      <c r="C116">
        <v>4000</v>
      </c>
      <c r="D116" t="s">
        <v>497</v>
      </c>
      <c r="E116">
        <v>16.771000000000001</v>
      </c>
      <c r="F116">
        <f>IF(ISNA(VLOOKUP(DKSalaries!D116,OverUnder!$A$2:$C$13,3,FALSE)),1,VLOOKUP(DKSalaries!D116,OverUnder!$A$2:$C$13,3,FALSE))</f>
        <v>1</v>
      </c>
      <c r="G116">
        <f t="shared" si="13"/>
        <v>16.771000000000001</v>
      </c>
      <c r="H116">
        <f>IF(ISNA(VLOOKUP(B116,Model!A:B,2,FALSE)),0,VLOOKUP(B116,Model!A:B,2,FALSE))</f>
        <v>18.3660570012009</v>
      </c>
      <c r="I116" s="4">
        <f t="shared" si="14"/>
        <v>18.3660570012009</v>
      </c>
      <c r="J116">
        <v>0</v>
      </c>
      <c r="K116">
        <f t="shared" si="15"/>
        <v>0</v>
      </c>
      <c r="L116">
        <f t="shared" si="12"/>
        <v>0</v>
      </c>
      <c r="M116">
        <f t="shared" si="21"/>
        <v>0</v>
      </c>
      <c r="N116">
        <f t="shared" si="21"/>
        <v>0</v>
      </c>
      <c r="O116">
        <f t="shared" si="21"/>
        <v>0</v>
      </c>
      <c r="P116">
        <f t="shared" si="21"/>
        <v>0</v>
      </c>
      <c r="Q116">
        <f t="shared" si="21"/>
        <v>0</v>
      </c>
      <c r="R116">
        <f t="shared" si="16"/>
        <v>4.5915142503002251</v>
      </c>
    </row>
    <row r="117" spans="1:18" x14ac:dyDescent="0.45">
      <c r="A117" t="s">
        <v>6</v>
      </c>
      <c r="B117" t="s">
        <v>503</v>
      </c>
      <c r="C117">
        <v>4000</v>
      </c>
      <c r="D117" t="s">
        <v>496</v>
      </c>
      <c r="E117">
        <v>0</v>
      </c>
      <c r="F117">
        <f>IF(ISNA(VLOOKUP(DKSalaries!D117,OverUnder!$A$2:$C$13,3,FALSE)),1,VLOOKUP(DKSalaries!D117,OverUnder!$A$2:$C$13,3,FALSE))</f>
        <v>1</v>
      </c>
      <c r="G117">
        <f t="shared" si="13"/>
        <v>0</v>
      </c>
      <c r="H117">
        <f>IF(ISNA(VLOOKUP(B117,Model!A:B,2,FALSE)),0,VLOOKUP(B117,Model!A:B,2,FALSE))</f>
        <v>0</v>
      </c>
      <c r="I117" s="4">
        <f t="shared" si="14"/>
        <v>0</v>
      </c>
      <c r="J117">
        <v>0</v>
      </c>
      <c r="K117">
        <f t="shared" si="15"/>
        <v>0</v>
      </c>
      <c r="L117">
        <f t="shared" si="12"/>
        <v>0</v>
      </c>
      <c r="M117">
        <f t="shared" si="21"/>
        <v>0</v>
      </c>
      <c r="N117">
        <f t="shared" si="21"/>
        <v>0</v>
      </c>
      <c r="O117">
        <f t="shared" si="21"/>
        <v>0</v>
      </c>
      <c r="P117">
        <f t="shared" si="21"/>
        <v>0</v>
      </c>
      <c r="Q117">
        <f t="shared" si="21"/>
        <v>0</v>
      </c>
      <c r="R117">
        <f t="shared" si="16"/>
        <v>0</v>
      </c>
    </row>
    <row r="118" spans="1:18" x14ac:dyDescent="0.45">
      <c r="A118" t="s">
        <v>6</v>
      </c>
      <c r="B118" t="s">
        <v>453</v>
      </c>
      <c r="C118">
        <v>3900</v>
      </c>
      <c r="D118" t="s">
        <v>494</v>
      </c>
      <c r="E118">
        <v>14.228999999999999</v>
      </c>
      <c r="F118">
        <f>IF(ISNA(VLOOKUP(DKSalaries!D118,OverUnder!$A$2:$C$13,3,FALSE)),1,VLOOKUP(DKSalaries!D118,OverUnder!$A$2:$C$13,3,FALSE))</f>
        <v>1</v>
      </c>
      <c r="G118">
        <f t="shared" si="13"/>
        <v>14.228999999999999</v>
      </c>
      <c r="H118">
        <f>IF(ISNA(VLOOKUP(B118,Model!A:B,2,FALSE)),0,VLOOKUP(B118,Model!A:B,2,FALSE))</f>
        <v>16.280534513192102</v>
      </c>
      <c r="I118" s="4">
        <f t="shared" si="14"/>
        <v>16.280534513192102</v>
      </c>
      <c r="J118">
        <v>0</v>
      </c>
      <c r="K118">
        <f t="shared" si="15"/>
        <v>0</v>
      </c>
      <c r="L118">
        <f t="shared" si="12"/>
        <v>0</v>
      </c>
      <c r="M118">
        <f t="shared" si="21"/>
        <v>0</v>
      </c>
      <c r="N118">
        <f t="shared" si="21"/>
        <v>0</v>
      </c>
      <c r="O118">
        <f t="shared" si="21"/>
        <v>0</v>
      </c>
      <c r="P118">
        <f t="shared" si="21"/>
        <v>0</v>
      </c>
      <c r="Q118">
        <f t="shared" si="21"/>
        <v>0</v>
      </c>
      <c r="R118">
        <f t="shared" si="16"/>
        <v>4.1744960290236159</v>
      </c>
    </row>
    <row r="119" spans="1:18" x14ac:dyDescent="0.45">
      <c r="A119" t="s">
        <v>7</v>
      </c>
      <c r="B119" t="s">
        <v>256</v>
      </c>
      <c r="C119">
        <v>3900</v>
      </c>
      <c r="D119" t="s">
        <v>497</v>
      </c>
      <c r="E119">
        <v>21.021000000000001</v>
      </c>
      <c r="F119">
        <f>IF(ISNA(VLOOKUP(DKSalaries!D119,OverUnder!$A$2:$C$13,3,FALSE)),1,VLOOKUP(DKSalaries!D119,OverUnder!$A$2:$C$13,3,FALSE))</f>
        <v>1</v>
      </c>
      <c r="G119">
        <f t="shared" si="13"/>
        <v>21.021000000000001</v>
      </c>
      <c r="H119">
        <f>IF(ISNA(VLOOKUP(B119,Model!A:B,2,FALSE)),0,VLOOKUP(B119,Model!A:B,2,FALSE))</f>
        <v>15.796888780814101</v>
      </c>
      <c r="I119" s="4">
        <f t="shared" si="14"/>
        <v>15.796888780814101</v>
      </c>
      <c r="J119">
        <v>0</v>
      </c>
      <c r="K119">
        <f t="shared" si="15"/>
        <v>0</v>
      </c>
      <c r="L119">
        <f t="shared" si="12"/>
        <v>0</v>
      </c>
      <c r="M119">
        <f t="shared" si="21"/>
        <v>0</v>
      </c>
      <c r="N119">
        <f t="shared" si="21"/>
        <v>0</v>
      </c>
      <c r="O119">
        <f t="shared" si="21"/>
        <v>0</v>
      </c>
      <c r="P119">
        <f t="shared" si="21"/>
        <v>0</v>
      </c>
      <c r="Q119">
        <f t="shared" si="21"/>
        <v>0</v>
      </c>
      <c r="R119">
        <f t="shared" si="16"/>
        <v>4.0504843027728459</v>
      </c>
    </row>
    <row r="120" spans="1:18" x14ac:dyDescent="0.45">
      <c r="A120" t="s">
        <v>6</v>
      </c>
      <c r="B120" t="s">
        <v>230</v>
      </c>
      <c r="C120">
        <v>3900</v>
      </c>
      <c r="D120" t="s">
        <v>494</v>
      </c>
      <c r="E120">
        <v>14.75</v>
      </c>
      <c r="F120">
        <f>IF(ISNA(VLOOKUP(DKSalaries!D120,OverUnder!$A$2:$C$13,3,FALSE)),1,VLOOKUP(DKSalaries!D120,OverUnder!$A$2:$C$13,3,FALSE))</f>
        <v>1</v>
      </c>
      <c r="G120">
        <f t="shared" si="13"/>
        <v>14.75</v>
      </c>
      <c r="H120">
        <f>IF(ISNA(VLOOKUP(B120,Model!A:B,2,FALSE)),0,VLOOKUP(B120,Model!A:B,2,FALSE))</f>
        <v>18.9338339632634</v>
      </c>
      <c r="I120" s="4">
        <f t="shared" si="14"/>
        <v>18.9338339632634</v>
      </c>
      <c r="J120">
        <v>0</v>
      </c>
      <c r="K120">
        <f t="shared" si="15"/>
        <v>0</v>
      </c>
      <c r="L120">
        <f t="shared" si="12"/>
        <v>0</v>
      </c>
      <c r="M120">
        <f t="shared" si="21"/>
        <v>0</v>
      </c>
      <c r="N120">
        <f t="shared" si="21"/>
        <v>0</v>
      </c>
      <c r="O120">
        <f t="shared" si="21"/>
        <v>0</v>
      </c>
      <c r="P120">
        <f t="shared" si="21"/>
        <v>0</v>
      </c>
      <c r="Q120">
        <f t="shared" si="21"/>
        <v>0</v>
      </c>
      <c r="R120">
        <f t="shared" si="16"/>
        <v>4.8548292213495898</v>
      </c>
    </row>
    <row r="121" spans="1:18" x14ac:dyDescent="0.45">
      <c r="A121" t="s">
        <v>8</v>
      </c>
      <c r="B121" t="s">
        <v>284</v>
      </c>
      <c r="C121">
        <v>3800</v>
      </c>
      <c r="D121" t="s">
        <v>497</v>
      </c>
      <c r="E121">
        <v>9.673</v>
      </c>
      <c r="F121">
        <f>IF(ISNA(VLOOKUP(DKSalaries!D121,OverUnder!$A$2:$C$13,3,FALSE)),1,VLOOKUP(DKSalaries!D121,OverUnder!$A$2:$C$13,3,FALSE))</f>
        <v>1</v>
      </c>
      <c r="G121">
        <f t="shared" si="13"/>
        <v>9.673</v>
      </c>
      <c r="H121">
        <f>IF(ISNA(VLOOKUP(B121,Model!A:B,2,FALSE)),0,VLOOKUP(B121,Model!A:B,2,FALSE))</f>
        <v>10.1681599754773</v>
      </c>
      <c r="I121" s="4">
        <f t="shared" si="14"/>
        <v>10.1681599754773</v>
      </c>
      <c r="J121">
        <v>0</v>
      </c>
      <c r="K121">
        <f t="shared" si="15"/>
        <v>0</v>
      </c>
      <c r="L121">
        <f t="shared" si="12"/>
        <v>0</v>
      </c>
      <c r="M121">
        <f t="shared" si="21"/>
        <v>0</v>
      </c>
      <c r="N121">
        <f t="shared" si="21"/>
        <v>0</v>
      </c>
      <c r="O121">
        <f t="shared" si="21"/>
        <v>0</v>
      </c>
      <c r="P121">
        <f t="shared" si="21"/>
        <v>0</v>
      </c>
      <c r="Q121">
        <f t="shared" si="21"/>
        <v>0</v>
      </c>
      <c r="R121">
        <f t="shared" si="16"/>
        <v>2.675831572494026</v>
      </c>
    </row>
    <row r="122" spans="1:18" x14ac:dyDescent="0.45">
      <c r="A122" t="s">
        <v>6</v>
      </c>
      <c r="B122" t="s">
        <v>437</v>
      </c>
      <c r="C122">
        <v>3800</v>
      </c>
      <c r="D122" t="s">
        <v>493</v>
      </c>
      <c r="E122">
        <v>18.375</v>
      </c>
      <c r="F122">
        <f>IF(ISNA(VLOOKUP(DKSalaries!D122,OverUnder!$A$2:$C$13,3,FALSE)),1,VLOOKUP(DKSalaries!D122,OverUnder!$A$2:$C$13,3,FALSE))</f>
        <v>1</v>
      </c>
      <c r="G122">
        <f t="shared" si="13"/>
        <v>18.375</v>
      </c>
      <c r="H122">
        <f>IF(ISNA(VLOOKUP(B122,Model!A:B,2,FALSE)),0,VLOOKUP(B122,Model!A:B,2,FALSE))</f>
        <v>17.997033856568699</v>
      </c>
      <c r="I122" s="4">
        <f t="shared" si="14"/>
        <v>17.997033856568699</v>
      </c>
      <c r="J122">
        <v>0</v>
      </c>
      <c r="K122">
        <f t="shared" si="15"/>
        <v>0</v>
      </c>
      <c r="L122">
        <f t="shared" si="12"/>
        <v>0</v>
      </c>
      <c r="M122">
        <f t="shared" ref="M122:Q131" si="22">$J122*IF($A122=M$1,1,0)</f>
        <v>0</v>
      </c>
      <c r="N122">
        <f t="shared" si="22"/>
        <v>0</v>
      </c>
      <c r="O122">
        <f t="shared" si="22"/>
        <v>0</v>
      </c>
      <c r="P122">
        <f t="shared" si="22"/>
        <v>0</v>
      </c>
      <c r="Q122">
        <f t="shared" si="22"/>
        <v>0</v>
      </c>
      <c r="R122">
        <f t="shared" si="16"/>
        <v>4.7360615412022895</v>
      </c>
    </row>
    <row r="123" spans="1:18" x14ac:dyDescent="0.45">
      <c r="A123" t="s">
        <v>9</v>
      </c>
      <c r="B123" t="s">
        <v>142</v>
      </c>
      <c r="C123">
        <v>3800</v>
      </c>
      <c r="D123" t="s">
        <v>496</v>
      </c>
      <c r="E123">
        <v>13.962</v>
      </c>
      <c r="F123">
        <f>IF(ISNA(VLOOKUP(DKSalaries!D123,OverUnder!$A$2:$C$13,3,FALSE)),1,VLOOKUP(DKSalaries!D123,OverUnder!$A$2:$C$13,3,FALSE))</f>
        <v>1</v>
      </c>
      <c r="G123">
        <f t="shared" si="13"/>
        <v>13.962</v>
      </c>
      <c r="H123">
        <f>IF(ISNA(VLOOKUP(B123,Model!A:B,2,FALSE)),0,VLOOKUP(B123,Model!A:B,2,FALSE))</f>
        <v>14.674163090477601</v>
      </c>
      <c r="I123" s="4">
        <f t="shared" si="14"/>
        <v>14.674163090477601</v>
      </c>
      <c r="J123">
        <v>0</v>
      </c>
      <c r="K123">
        <f t="shared" si="15"/>
        <v>0</v>
      </c>
      <c r="L123">
        <f t="shared" si="12"/>
        <v>0</v>
      </c>
      <c r="M123">
        <f t="shared" si="22"/>
        <v>0</v>
      </c>
      <c r="N123">
        <f t="shared" si="22"/>
        <v>0</v>
      </c>
      <c r="O123">
        <f t="shared" si="22"/>
        <v>0</v>
      </c>
      <c r="P123">
        <f t="shared" si="22"/>
        <v>0</v>
      </c>
      <c r="Q123">
        <f t="shared" si="22"/>
        <v>0</v>
      </c>
      <c r="R123">
        <f t="shared" si="16"/>
        <v>3.8616218659151582</v>
      </c>
    </row>
    <row r="124" spans="1:18" x14ac:dyDescent="0.45">
      <c r="A124" t="s">
        <v>8</v>
      </c>
      <c r="B124" t="s">
        <v>262</v>
      </c>
      <c r="C124">
        <v>3700</v>
      </c>
      <c r="D124" t="s">
        <v>493</v>
      </c>
      <c r="E124">
        <v>14.340999999999999</v>
      </c>
      <c r="F124">
        <f>IF(ISNA(VLOOKUP(DKSalaries!D124,OverUnder!$A$2:$C$13,3,FALSE)),1,VLOOKUP(DKSalaries!D124,OverUnder!$A$2:$C$13,3,FALSE))</f>
        <v>1</v>
      </c>
      <c r="G124">
        <f t="shared" si="13"/>
        <v>14.340999999999999</v>
      </c>
      <c r="H124">
        <f>IF(ISNA(VLOOKUP(B124,Model!A:B,2,FALSE)),0,VLOOKUP(B124,Model!A:B,2,FALSE))</f>
        <v>15.573382942139</v>
      </c>
      <c r="I124" s="4">
        <f t="shared" si="14"/>
        <v>15.573382942139</v>
      </c>
      <c r="J124">
        <v>0</v>
      </c>
      <c r="K124">
        <f t="shared" si="15"/>
        <v>0</v>
      </c>
      <c r="L124">
        <f t="shared" si="12"/>
        <v>0</v>
      </c>
      <c r="M124">
        <f t="shared" si="22"/>
        <v>0</v>
      </c>
      <c r="N124">
        <f t="shared" si="22"/>
        <v>0</v>
      </c>
      <c r="O124">
        <f t="shared" si="22"/>
        <v>0</v>
      </c>
      <c r="P124">
        <f t="shared" si="22"/>
        <v>0</v>
      </c>
      <c r="Q124">
        <f t="shared" si="22"/>
        <v>0</v>
      </c>
      <c r="R124">
        <f t="shared" si="16"/>
        <v>4.2090224167943244</v>
      </c>
    </row>
    <row r="125" spans="1:18" x14ac:dyDescent="0.45">
      <c r="A125" t="s">
        <v>8</v>
      </c>
      <c r="B125" t="s">
        <v>352</v>
      </c>
      <c r="C125">
        <v>3700</v>
      </c>
      <c r="D125" t="s">
        <v>499</v>
      </c>
      <c r="E125">
        <v>2.286</v>
      </c>
      <c r="F125">
        <f>IF(ISNA(VLOOKUP(DKSalaries!D125,OverUnder!$A$2:$C$13,3,FALSE)),1,VLOOKUP(DKSalaries!D125,OverUnder!$A$2:$C$13,3,FALSE))</f>
        <v>1</v>
      </c>
      <c r="G125">
        <f t="shared" si="13"/>
        <v>2.286</v>
      </c>
      <c r="H125">
        <f>IF(ISNA(VLOOKUP(B125,Model!A:B,2,FALSE)),0,VLOOKUP(B125,Model!A:B,2,FALSE))</f>
        <v>1.05645423104888</v>
      </c>
      <c r="I125" s="4">
        <f t="shared" si="14"/>
        <v>1.05645423104888</v>
      </c>
      <c r="J125">
        <v>0</v>
      </c>
      <c r="K125">
        <f t="shared" si="15"/>
        <v>0</v>
      </c>
      <c r="L125">
        <f t="shared" si="12"/>
        <v>0</v>
      </c>
      <c r="M125">
        <f t="shared" si="22"/>
        <v>0</v>
      </c>
      <c r="N125">
        <f t="shared" si="22"/>
        <v>0</v>
      </c>
      <c r="O125">
        <f t="shared" si="22"/>
        <v>0</v>
      </c>
      <c r="P125">
        <f t="shared" si="22"/>
        <v>0</v>
      </c>
      <c r="Q125">
        <f t="shared" si="22"/>
        <v>0</v>
      </c>
      <c r="R125">
        <f t="shared" si="16"/>
        <v>0.28552817055375135</v>
      </c>
    </row>
    <row r="126" spans="1:18" x14ac:dyDescent="0.45">
      <c r="A126" t="s">
        <v>5</v>
      </c>
      <c r="B126" t="s">
        <v>160</v>
      </c>
      <c r="C126">
        <v>3700</v>
      </c>
      <c r="D126" t="s">
        <v>492</v>
      </c>
      <c r="E126">
        <v>13.538</v>
      </c>
      <c r="F126">
        <f>IF(ISNA(VLOOKUP(DKSalaries!D126,OverUnder!$A$2:$C$13,3,FALSE)),1,VLOOKUP(DKSalaries!D126,OverUnder!$A$2:$C$13,3,FALSE))</f>
        <v>1</v>
      </c>
      <c r="G126">
        <f t="shared" si="13"/>
        <v>13.538</v>
      </c>
      <c r="H126">
        <f>IF(ISNA(VLOOKUP(B126,Model!A:B,2,FALSE)),0,VLOOKUP(B126,Model!A:B,2,FALSE))</f>
        <v>14.4029975792751</v>
      </c>
      <c r="I126" s="4">
        <f t="shared" si="14"/>
        <v>14.4029975792751</v>
      </c>
      <c r="J126">
        <v>0</v>
      </c>
      <c r="K126">
        <f t="shared" si="15"/>
        <v>0</v>
      </c>
      <c r="L126">
        <f t="shared" si="12"/>
        <v>0</v>
      </c>
      <c r="M126">
        <f t="shared" si="22"/>
        <v>0</v>
      </c>
      <c r="N126">
        <f t="shared" si="22"/>
        <v>0</v>
      </c>
      <c r="O126">
        <f t="shared" si="22"/>
        <v>0</v>
      </c>
      <c r="P126">
        <f t="shared" si="22"/>
        <v>0</v>
      </c>
      <c r="Q126">
        <f t="shared" si="22"/>
        <v>0</v>
      </c>
      <c r="R126">
        <f t="shared" si="16"/>
        <v>3.8927020484527297</v>
      </c>
    </row>
    <row r="127" spans="1:18" x14ac:dyDescent="0.45">
      <c r="A127" t="s">
        <v>5</v>
      </c>
      <c r="B127" t="s">
        <v>454</v>
      </c>
      <c r="C127">
        <v>3600</v>
      </c>
      <c r="D127" t="s">
        <v>497</v>
      </c>
      <c r="E127">
        <v>10.159000000000001</v>
      </c>
      <c r="F127">
        <f>IF(ISNA(VLOOKUP(DKSalaries!D127,OverUnder!$A$2:$C$13,3,FALSE)),1,VLOOKUP(DKSalaries!D127,OverUnder!$A$2:$C$13,3,FALSE))</f>
        <v>1</v>
      </c>
      <c r="G127">
        <f t="shared" si="13"/>
        <v>10.159000000000001</v>
      </c>
      <c r="H127">
        <f>IF(ISNA(VLOOKUP(B127,Model!A:B,2,FALSE)),0,VLOOKUP(B127,Model!A:B,2,FALSE))</f>
        <v>10.6956840424865</v>
      </c>
      <c r="I127" s="4">
        <f t="shared" si="14"/>
        <v>10.6956840424865</v>
      </c>
      <c r="J127">
        <v>0</v>
      </c>
      <c r="K127">
        <f t="shared" si="15"/>
        <v>0</v>
      </c>
      <c r="L127">
        <f t="shared" si="12"/>
        <v>0</v>
      </c>
      <c r="M127">
        <f t="shared" si="22"/>
        <v>0</v>
      </c>
      <c r="N127">
        <f t="shared" si="22"/>
        <v>0</v>
      </c>
      <c r="O127">
        <f t="shared" si="22"/>
        <v>0</v>
      </c>
      <c r="P127">
        <f t="shared" si="22"/>
        <v>0</v>
      </c>
      <c r="Q127">
        <f t="shared" si="22"/>
        <v>0</v>
      </c>
      <c r="R127">
        <f t="shared" si="16"/>
        <v>2.9710233451351389</v>
      </c>
    </row>
    <row r="128" spans="1:18" x14ac:dyDescent="0.45">
      <c r="A128" t="s">
        <v>8</v>
      </c>
      <c r="B128" t="s">
        <v>475</v>
      </c>
      <c r="C128">
        <v>3600</v>
      </c>
      <c r="D128" t="s">
        <v>500</v>
      </c>
      <c r="E128">
        <v>19.611000000000001</v>
      </c>
      <c r="F128">
        <f>IF(ISNA(VLOOKUP(DKSalaries!D128,OverUnder!$A$2:$C$13,3,FALSE)),1,VLOOKUP(DKSalaries!D128,OverUnder!$A$2:$C$13,3,FALSE))</f>
        <v>1</v>
      </c>
      <c r="G128">
        <f t="shared" si="13"/>
        <v>19.611000000000001</v>
      </c>
      <c r="H128">
        <f>IF(ISNA(VLOOKUP(B128,Model!A:B,2,FALSE)),0,VLOOKUP(B128,Model!A:B,2,FALSE))</f>
        <v>0</v>
      </c>
      <c r="I128" s="4">
        <f t="shared" si="14"/>
        <v>0</v>
      </c>
      <c r="J128">
        <v>0</v>
      </c>
      <c r="K128">
        <f t="shared" si="15"/>
        <v>0</v>
      </c>
      <c r="L128">
        <f t="shared" si="12"/>
        <v>0</v>
      </c>
      <c r="M128">
        <f t="shared" si="22"/>
        <v>0</v>
      </c>
      <c r="N128">
        <f t="shared" si="22"/>
        <v>0</v>
      </c>
      <c r="O128">
        <f t="shared" si="22"/>
        <v>0</v>
      </c>
      <c r="P128">
        <f t="shared" si="22"/>
        <v>0</v>
      </c>
      <c r="Q128">
        <f t="shared" si="22"/>
        <v>0</v>
      </c>
      <c r="R128">
        <f t="shared" si="16"/>
        <v>0</v>
      </c>
    </row>
    <row r="129" spans="1:18" x14ac:dyDescent="0.45">
      <c r="A129" t="s">
        <v>7</v>
      </c>
      <c r="B129" t="s">
        <v>131</v>
      </c>
      <c r="C129">
        <v>3600</v>
      </c>
      <c r="D129" t="s">
        <v>500</v>
      </c>
      <c r="E129">
        <v>20.937999999999999</v>
      </c>
      <c r="F129">
        <f>IF(ISNA(VLOOKUP(DKSalaries!D129,OverUnder!$A$2:$C$13,3,FALSE)),1,VLOOKUP(DKSalaries!D129,OverUnder!$A$2:$C$13,3,FALSE))</f>
        <v>1</v>
      </c>
      <c r="G129">
        <f t="shared" si="13"/>
        <v>20.937999999999999</v>
      </c>
      <c r="H129">
        <f>IF(ISNA(VLOOKUP(B129,Model!A:B,2,FALSE)),0,VLOOKUP(B129,Model!A:B,2,FALSE))</f>
        <v>19.878082396425199</v>
      </c>
      <c r="I129" s="4">
        <f t="shared" si="14"/>
        <v>0</v>
      </c>
      <c r="J129">
        <v>0</v>
      </c>
      <c r="K129">
        <f t="shared" si="15"/>
        <v>0</v>
      </c>
      <c r="L129">
        <f t="shared" si="12"/>
        <v>0</v>
      </c>
      <c r="M129">
        <f t="shared" si="22"/>
        <v>0</v>
      </c>
      <c r="N129">
        <f t="shared" si="22"/>
        <v>0</v>
      </c>
      <c r="O129">
        <f t="shared" si="22"/>
        <v>0</v>
      </c>
      <c r="P129">
        <f t="shared" si="22"/>
        <v>0</v>
      </c>
      <c r="Q129">
        <f t="shared" si="22"/>
        <v>0</v>
      </c>
      <c r="R129">
        <f t="shared" si="16"/>
        <v>0</v>
      </c>
    </row>
    <row r="130" spans="1:18" x14ac:dyDescent="0.45">
      <c r="A130" t="s">
        <v>6</v>
      </c>
      <c r="B130" t="s">
        <v>276</v>
      </c>
      <c r="C130">
        <v>3600</v>
      </c>
      <c r="D130" t="s">
        <v>497</v>
      </c>
      <c r="E130">
        <v>11.481</v>
      </c>
      <c r="F130">
        <f>IF(ISNA(VLOOKUP(DKSalaries!D130,OverUnder!$A$2:$C$13,3,FALSE)),1,VLOOKUP(DKSalaries!D130,OverUnder!$A$2:$C$13,3,FALSE))</f>
        <v>1</v>
      </c>
      <c r="G130">
        <f t="shared" si="13"/>
        <v>11.481</v>
      </c>
      <c r="H130">
        <f>IF(ISNA(VLOOKUP(B130,Model!A:B,2,FALSE)),0,VLOOKUP(B130,Model!A:B,2,FALSE))</f>
        <v>10.95798449536</v>
      </c>
      <c r="I130" s="4">
        <f t="shared" si="14"/>
        <v>10.95798449536</v>
      </c>
      <c r="J130">
        <v>0</v>
      </c>
      <c r="K130">
        <f t="shared" si="15"/>
        <v>0</v>
      </c>
      <c r="L130">
        <f t="shared" ref="L130:L193" si="23">J130*C130</f>
        <v>0</v>
      </c>
      <c r="M130">
        <f t="shared" si="22"/>
        <v>0</v>
      </c>
      <c r="N130">
        <f t="shared" si="22"/>
        <v>0</v>
      </c>
      <c r="O130">
        <f t="shared" si="22"/>
        <v>0</v>
      </c>
      <c r="P130">
        <f t="shared" si="22"/>
        <v>0</v>
      </c>
      <c r="Q130">
        <f t="shared" si="22"/>
        <v>0</v>
      </c>
      <c r="R130">
        <f t="shared" si="16"/>
        <v>3.0438845820444445</v>
      </c>
    </row>
    <row r="131" spans="1:18" x14ac:dyDescent="0.45">
      <c r="A131" t="s">
        <v>5</v>
      </c>
      <c r="B131" t="s">
        <v>300</v>
      </c>
      <c r="C131">
        <v>3600</v>
      </c>
      <c r="D131" t="s">
        <v>499</v>
      </c>
      <c r="E131">
        <v>15.103999999999999</v>
      </c>
      <c r="F131">
        <f>IF(ISNA(VLOOKUP(DKSalaries!D131,OverUnder!$A$2:$C$13,3,FALSE)),1,VLOOKUP(DKSalaries!D131,OverUnder!$A$2:$C$13,3,FALSE))</f>
        <v>1</v>
      </c>
      <c r="G131">
        <f t="shared" ref="G131:G194" si="24">E131*F131</f>
        <v>15.103999999999999</v>
      </c>
      <c r="H131">
        <f>IF(ISNA(VLOOKUP(B131,Model!A:B,2,FALSE)),0,VLOOKUP(B131,Model!A:B,2,FALSE))</f>
        <v>14.621811992703099</v>
      </c>
      <c r="I131" s="4">
        <f t="shared" ref="I131:I194" si="25">IF(ISNA(VLOOKUP(B131,$Y$2:$Z$26,2,FALSE)),H131,VLOOKUP(B131,$Y$2:$Z$26,2,FALSE))</f>
        <v>14.621811992703099</v>
      </c>
      <c r="J131">
        <v>0</v>
      </c>
      <c r="K131">
        <f t="shared" ref="K131:K194" si="26">J131*I131</f>
        <v>0</v>
      </c>
      <c r="L131">
        <f t="shared" si="23"/>
        <v>0</v>
      </c>
      <c r="M131">
        <f t="shared" si="22"/>
        <v>0</v>
      </c>
      <c r="N131">
        <f t="shared" si="22"/>
        <v>0</v>
      </c>
      <c r="O131">
        <f t="shared" si="22"/>
        <v>0</v>
      </c>
      <c r="P131">
        <f t="shared" si="22"/>
        <v>0</v>
      </c>
      <c r="Q131">
        <f t="shared" si="22"/>
        <v>0</v>
      </c>
      <c r="R131">
        <f t="shared" ref="R131:R194" si="27">I131/C131*1000</f>
        <v>4.061614442417528</v>
      </c>
    </row>
    <row r="132" spans="1:18" x14ac:dyDescent="0.45">
      <c r="A132" t="s">
        <v>8</v>
      </c>
      <c r="B132" t="s">
        <v>504</v>
      </c>
      <c r="C132">
        <v>3500</v>
      </c>
      <c r="D132" t="s">
        <v>500</v>
      </c>
      <c r="E132">
        <v>12.792</v>
      </c>
      <c r="F132">
        <f>IF(ISNA(VLOOKUP(DKSalaries!D132,OverUnder!$A$2:$C$13,3,FALSE)),1,VLOOKUP(DKSalaries!D132,OverUnder!$A$2:$C$13,3,FALSE))</f>
        <v>1</v>
      </c>
      <c r="G132">
        <f t="shared" si="24"/>
        <v>12.792</v>
      </c>
      <c r="H132">
        <f>IF(ISNA(VLOOKUP(B132,Model!A:B,2,FALSE)),0,VLOOKUP(B132,Model!A:B,2,FALSE))</f>
        <v>0</v>
      </c>
      <c r="I132" s="4">
        <f t="shared" si="25"/>
        <v>0</v>
      </c>
      <c r="J132">
        <v>0</v>
      </c>
      <c r="K132">
        <f t="shared" si="26"/>
        <v>0</v>
      </c>
      <c r="L132">
        <f t="shared" si="23"/>
        <v>0</v>
      </c>
      <c r="M132">
        <f t="shared" ref="M132:Q141" si="28">$J132*IF($A132=M$1,1,0)</f>
        <v>0</v>
      </c>
      <c r="N132">
        <f t="shared" si="28"/>
        <v>0</v>
      </c>
      <c r="O132">
        <f t="shared" si="28"/>
        <v>0</v>
      </c>
      <c r="P132">
        <f t="shared" si="28"/>
        <v>0</v>
      </c>
      <c r="Q132">
        <f t="shared" si="28"/>
        <v>0</v>
      </c>
      <c r="R132">
        <f t="shared" si="27"/>
        <v>0</v>
      </c>
    </row>
    <row r="133" spans="1:18" x14ac:dyDescent="0.45">
      <c r="A133" t="s">
        <v>8</v>
      </c>
      <c r="B133" t="s">
        <v>218</v>
      </c>
      <c r="C133">
        <v>3500</v>
      </c>
      <c r="D133" t="s">
        <v>492</v>
      </c>
      <c r="E133">
        <v>9.0960000000000001</v>
      </c>
      <c r="F133">
        <f>IF(ISNA(VLOOKUP(DKSalaries!D133,OverUnder!$A$2:$C$13,3,FALSE)),1,VLOOKUP(DKSalaries!D133,OverUnder!$A$2:$C$13,3,FALSE))</f>
        <v>1</v>
      </c>
      <c r="G133">
        <f t="shared" si="24"/>
        <v>9.0960000000000001</v>
      </c>
      <c r="H133">
        <f>IF(ISNA(VLOOKUP(B133,Model!A:B,2,FALSE)),0,VLOOKUP(B133,Model!A:B,2,FALSE))</f>
        <v>13.7535221758341</v>
      </c>
      <c r="I133" s="4">
        <f t="shared" si="25"/>
        <v>13.7535221758341</v>
      </c>
      <c r="J133">
        <v>0</v>
      </c>
      <c r="K133">
        <f t="shared" si="26"/>
        <v>0</v>
      </c>
      <c r="L133">
        <f t="shared" si="23"/>
        <v>0</v>
      </c>
      <c r="M133">
        <f t="shared" si="28"/>
        <v>0</v>
      </c>
      <c r="N133">
        <f t="shared" si="28"/>
        <v>0</v>
      </c>
      <c r="O133">
        <f t="shared" si="28"/>
        <v>0</v>
      </c>
      <c r="P133">
        <f t="shared" si="28"/>
        <v>0</v>
      </c>
      <c r="Q133">
        <f t="shared" si="28"/>
        <v>0</v>
      </c>
      <c r="R133">
        <f t="shared" si="27"/>
        <v>3.9295777645240282</v>
      </c>
    </row>
    <row r="134" spans="1:18" x14ac:dyDescent="0.45">
      <c r="A134" t="s">
        <v>8</v>
      </c>
      <c r="B134" t="s">
        <v>144</v>
      </c>
      <c r="C134">
        <v>3500</v>
      </c>
      <c r="D134" t="s">
        <v>495</v>
      </c>
      <c r="E134">
        <v>18.625</v>
      </c>
      <c r="F134">
        <f>IF(ISNA(VLOOKUP(DKSalaries!D134,OverUnder!$A$2:$C$13,3,FALSE)),1,VLOOKUP(DKSalaries!D134,OverUnder!$A$2:$C$13,3,FALSE))</f>
        <v>1</v>
      </c>
      <c r="G134">
        <f t="shared" si="24"/>
        <v>18.625</v>
      </c>
      <c r="H134">
        <f>IF(ISNA(VLOOKUP(B134,Model!A:B,2,FALSE)),0,VLOOKUP(B134,Model!A:B,2,FALSE))</f>
        <v>21.170286284777301</v>
      </c>
      <c r="I134" s="4">
        <f t="shared" si="25"/>
        <v>21.170286284777301</v>
      </c>
      <c r="J134">
        <v>1</v>
      </c>
      <c r="K134">
        <f t="shared" si="26"/>
        <v>21.170286284777301</v>
      </c>
      <c r="L134">
        <f t="shared" si="23"/>
        <v>3500</v>
      </c>
      <c r="M134">
        <f t="shared" si="28"/>
        <v>0</v>
      </c>
      <c r="N134">
        <f t="shared" si="28"/>
        <v>0</v>
      </c>
      <c r="O134">
        <f t="shared" si="28"/>
        <v>1</v>
      </c>
      <c r="P134">
        <f t="shared" si="28"/>
        <v>0</v>
      </c>
      <c r="Q134">
        <f t="shared" si="28"/>
        <v>0</v>
      </c>
      <c r="R134">
        <f t="shared" si="27"/>
        <v>6.0486532242220861</v>
      </c>
    </row>
    <row r="135" spans="1:18" x14ac:dyDescent="0.45">
      <c r="A135" t="s">
        <v>5</v>
      </c>
      <c r="B135" t="s">
        <v>157</v>
      </c>
      <c r="C135">
        <v>3500</v>
      </c>
      <c r="D135" t="s">
        <v>494</v>
      </c>
      <c r="E135">
        <v>12.75</v>
      </c>
      <c r="F135">
        <f>IF(ISNA(VLOOKUP(DKSalaries!D135,OverUnder!$A$2:$C$13,3,FALSE)),1,VLOOKUP(DKSalaries!D135,OverUnder!$A$2:$C$13,3,FALSE))</f>
        <v>1</v>
      </c>
      <c r="G135">
        <f t="shared" si="24"/>
        <v>12.75</v>
      </c>
      <c r="H135">
        <f>IF(ISNA(VLOOKUP(B135,Model!A:B,2,FALSE)),0,VLOOKUP(B135,Model!A:B,2,FALSE))</f>
        <v>13.076299882996</v>
      </c>
      <c r="I135" s="4">
        <f t="shared" si="25"/>
        <v>13.076299882996</v>
      </c>
      <c r="J135">
        <v>0</v>
      </c>
      <c r="K135">
        <f t="shared" si="26"/>
        <v>0</v>
      </c>
      <c r="L135">
        <f t="shared" si="23"/>
        <v>0</v>
      </c>
      <c r="M135">
        <f t="shared" si="28"/>
        <v>0</v>
      </c>
      <c r="N135">
        <f t="shared" si="28"/>
        <v>0</v>
      </c>
      <c r="O135">
        <f t="shared" si="28"/>
        <v>0</v>
      </c>
      <c r="P135">
        <f t="shared" si="28"/>
        <v>0</v>
      </c>
      <c r="Q135">
        <f t="shared" si="28"/>
        <v>0</v>
      </c>
      <c r="R135">
        <f t="shared" si="27"/>
        <v>3.7360856808560001</v>
      </c>
    </row>
    <row r="136" spans="1:18" x14ac:dyDescent="0.45">
      <c r="A136" t="s">
        <v>6</v>
      </c>
      <c r="B136" t="s">
        <v>452</v>
      </c>
      <c r="C136">
        <v>3400</v>
      </c>
      <c r="D136" t="s">
        <v>494</v>
      </c>
      <c r="E136">
        <v>16.457999999999998</v>
      </c>
      <c r="F136">
        <f>IF(ISNA(VLOOKUP(DKSalaries!D136,OverUnder!$A$2:$C$13,3,FALSE)),1,VLOOKUP(DKSalaries!D136,OverUnder!$A$2:$C$13,3,FALSE))</f>
        <v>1</v>
      </c>
      <c r="G136">
        <f t="shared" si="24"/>
        <v>16.457999999999998</v>
      </c>
      <c r="H136">
        <f>IF(ISNA(VLOOKUP(B136,Model!A:B,2,FALSE)),0,VLOOKUP(B136,Model!A:B,2,FALSE))</f>
        <v>16.681422901283799</v>
      </c>
      <c r="I136" s="4">
        <f t="shared" si="25"/>
        <v>16.681422901283799</v>
      </c>
      <c r="J136">
        <v>0</v>
      </c>
      <c r="K136">
        <f t="shared" si="26"/>
        <v>0</v>
      </c>
      <c r="L136">
        <f t="shared" si="23"/>
        <v>0</v>
      </c>
      <c r="M136">
        <f t="shared" si="28"/>
        <v>0</v>
      </c>
      <c r="N136">
        <f t="shared" si="28"/>
        <v>0</v>
      </c>
      <c r="O136">
        <f t="shared" si="28"/>
        <v>0</v>
      </c>
      <c r="P136">
        <f t="shared" si="28"/>
        <v>0</v>
      </c>
      <c r="Q136">
        <f t="shared" si="28"/>
        <v>0</v>
      </c>
      <c r="R136">
        <f t="shared" si="27"/>
        <v>4.906300853318764</v>
      </c>
    </row>
    <row r="137" spans="1:18" x14ac:dyDescent="0.45">
      <c r="A137" t="s">
        <v>8</v>
      </c>
      <c r="B137" t="s">
        <v>476</v>
      </c>
      <c r="C137">
        <v>3400</v>
      </c>
      <c r="D137" t="s">
        <v>496</v>
      </c>
      <c r="E137">
        <v>19.523</v>
      </c>
      <c r="F137">
        <f>IF(ISNA(VLOOKUP(DKSalaries!D137,OverUnder!$A$2:$C$13,3,FALSE)),1,VLOOKUP(DKSalaries!D137,OverUnder!$A$2:$C$13,3,FALSE))</f>
        <v>1</v>
      </c>
      <c r="G137">
        <f t="shared" si="24"/>
        <v>19.523</v>
      </c>
      <c r="H137">
        <f>IF(ISNA(VLOOKUP(B137,Model!A:B,2,FALSE)),0,VLOOKUP(B137,Model!A:B,2,FALSE))</f>
        <v>0</v>
      </c>
      <c r="I137" s="4">
        <f t="shared" si="25"/>
        <v>0</v>
      </c>
      <c r="J137">
        <v>0</v>
      </c>
      <c r="K137">
        <f t="shared" si="26"/>
        <v>0</v>
      </c>
      <c r="L137">
        <f t="shared" si="23"/>
        <v>0</v>
      </c>
      <c r="M137">
        <f t="shared" si="28"/>
        <v>0</v>
      </c>
      <c r="N137">
        <f t="shared" si="28"/>
        <v>0</v>
      </c>
      <c r="O137">
        <f t="shared" si="28"/>
        <v>0</v>
      </c>
      <c r="P137">
        <f t="shared" si="28"/>
        <v>0</v>
      </c>
      <c r="Q137">
        <f t="shared" si="28"/>
        <v>0</v>
      </c>
      <c r="R137">
        <f t="shared" si="27"/>
        <v>0</v>
      </c>
    </row>
    <row r="138" spans="1:18" x14ac:dyDescent="0.45">
      <c r="A138" t="s">
        <v>6</v>
      </c>
      <c r="B138" t="s">
        <v>180</v>
      </c>
      <c r="C138">
        <v>3400</v>
      </c>
      <c r="D138" t="s">
        <v>498</v>
      </c>
      <c r="E138">
        <v>7.2190000000000003</v>
      </c>
      <c r="F138">
        <f>IF(ISNA(VLOOKUP(DKSalaries!D138,OverUnder!$A$2:$C$13,3,FALSE)),1,VLOOKUP(DKSalaries!D138,OverUnder!$A$2:$C$13,3,FALSE))</f>
        <v>1</v>
      </c>
      <c r="G138">
        <f t="shared" si="24"/>
        <v>7.2190000000000003</v>
      </c>
      <c r="H138">
        <f>IF(ISNA(VLOOKUP(B138,Model!A:B,2,FALSE)),0,VLOOKUP(B138,Model!A:B,2,FALSE))</f>
        <v>8.5331819240754196</v>
      </c>
      <c r="I138" s="4">
        <f t="shared" si="25"/>
        <v>8.5331819240754196</v>
      </c>
      <c r="J138">
        <v>0</v>
      </c>
      <c r="K138">
        <f t="shared" si="26"/>
        <v>0</v>
      </c>
      <c r="L138">
        <f t="shared" si="23"/>
        <v>0</v>
      </c>
      <c r="M138">
        <f t="shared" si="28"/>
        <v>0</v>
      </c>
      <c r="N138">
        <f t="shared" si="28"/>
        <v>0</v>
      </c>
      <c r="O138">
        <f t="shared" si="28"/>
        <v>0</v>
      </c>
      <c r="P138">
        <f t="shared" si="28"/>
        <v>0</v>
      </c>
      <c r="Q138">
        <f t="shared" si="28"/>
        <v>0</v>
      </c>
      <c r="R138">
        <f t="shared" si="27"/>
        <v>2.5097593894339467</v>
      </c>
    </row>
    <row r="139" spans="1:18" x14ac:dyDescent="0.45">
      <c r="A139" t="s">
        <v>5</v>
      </c>
      <c r="B139" t="s">
        <v>429</v>
      </c>
      <c r="C139">
        <v>3400</v>
      </c>
      <c r="D139" t="s">
        <v>493</v>
      </c>
      <c r="E139">
        <v>16</v>
      </c>
      <c r="F139">
        <f>IF(ISNA(VLOOKUP(DKSalaries!D139,OverUnder!$A$2:$C$13,3,FALSE)),1,VLOOKUP(DKSalaries!D139,OverUnder!$A$2:$C$13,3,FALSE))</f>
        <v>1</v>
      </c>
      <c r="G139">
        <f t="shared" si="24"/>
        <v>16</v>
      </c>
      <c r="H139">
        <f>IF(ISNA(VLOOKUP(B139,Model!A:B,2,FALSE)),0,VLOOKUP(B139,Model!A:B,2,FALSE))</f>
        <v>16.5854828669017</v>
      </c>
      <c r="I139" s="4">
        <f t="shared" si="25"/>
        <v>16.5854828669017</v>
      </c>
      <c r="J139">
        <v>0</v>
      </c>
      <c r="K139">
        <f t="shared" si="26"/>
        <v>0</v>
      </c>
      <c r="L139">
        <f t="shared" si="23"/>
        <v>0</v>
      </c>
      <c r="M139">
        <f t="shared" si="28"/>
        <v>0</v>
      </c>
      <c r="N139">
        <f t="shared" si="28"/>
        <v>0</v>
      </c>
      <c r="O139">
        <f t="shared" si="28"/>
        <v>0</v>
      </c>
      <c r="P139">
        <f t="shared" si="28"/>
        <v>0</v>
      </c>
      <c r="Q139">
        <f t="shared" si="28"/>
        <v>0</v>
      </c>
      <c r="R139">
        <f t="shared" si="27"/>
        <v>4.8780831961475579</v>
      </c>
    </row>
    <row r="140" spans="1:18" x14ac:dyDescent="0.45">
      <c r="A140" t="s">
        <v>8</v>
      </c>
      <c r="B140" t="s">
        <v>349</v>
      </c>
      <c r="C140">
        <v>3400</v>
      </c>
      <c r="D140" t="s">
        <v>495</v>
      </c>
      <c r="E140">
        <v>15.058</v>
      </c>
      <c r="F140">
        <f>IF(ISNA(VLOOKUP(DKSalaries!D140,OverUnder!$A$2:$C$13,3,FALSE)),1,VLOOKUP(DKSalaries!D140,OverUnder!$A$2:$C$13,3,FALSE))</f>
        <v>1</v>
      </c>
      <c r="G140">
        <f t="shared" si="24"/>
        <v>15.058</v>
      </c>
      <c r="H140">
        <f>IF(ISNA(VLOOKUP(B140,Model!A:B,2,FALSE)),0,VLOOKUP(B140,Model!A:B,2,FALSE))</f>
        <v>18.395228026602801</v>
      </c>
      <c r="I140" s="4">
        <f t="shared" si="25"/>
        <v>18.395228026602801</v>
      </c>
      <c r="J140">
        <v>0</v>
      </c>
      <c r="K140">
        <f t="shared" si="26"/>
        <v>0</v>
      </c>
      <c r="L140">
        <f t="shared" si="23"/>
        <v>0</v>
      </c>
      <c r="M140">
        <f t="shared" si="28"/>
        <v>0</v>
      </c>
      <c r="N140">
        <f t="shared" si="28"/>
        <v>0</v>
      </c>
      <c r="O140">
        <f t="shared" si="28"/>
        <v>0</v>
      </c>
      <c r="P140">
        <f t="shared" si="28"/>
        <v>0</v>
      </c>
      <c r="Q140">
        <f t="shared" si="28"/>
        <v>0</v>
      </c>
      <c r="R140">
        <f t="shared" si="27"/>
        <v>5.4103611842949411</v>
      </c>
    </row>
    <row r="141" spans="1:18" x14ac:dyDescent="0.45">
      <c r="A141" t="s">
        <v>6</v>
      </c>
      <c r="B141" t="s">
        <v>199</v>
      </c>
      <c r="C141">
        <v>3400</v>
      </c>
      <c r="D141" t="s">
        <v>496</v>
      </c>
      <c r="E141">
        <v>14.324999999999999</v>
      </c>
      <c r="F141">
        <f>IF(ISNA(VLOOKUP(DKSalaries!D141,OverUnder!$A$2:$C$13,3,FALSE)),1,VLOOKUP(DKSalaries!D141,OverUnder!$A$2:$C$13,3,FALSE))</f>
        <v>1</v>
      </c>
      <c r="G141">
        <f t="shared" si="24"/>
        <v>14.324999999999999</v>
      </c>
      <c r="H141">
        <f>IF(ISNA(VLOOKUP(B141,Model!A:B,2,FALSE)),0,VLOOKUP(B141,Model!A:B,2,FALSE))</f>
        <v>15.981309363324799</v>
      </c>
      <c r="I141" s="4">
        <f t="shared" si="25"/>
        <v>15.981309363324799</v>
      </c>
      <c r="J141">
        <v>0</v>
      </c>
      <c r="K141">
        <f t="shared" si="26"/>
        <v>0</v>
      </c>
      <c r="L141">
        <f t="shared" si="23"/>
        <v>0</v>
      </c>
      <c r="M141">
        <f t="shared" si="28"/>
        <v>0</v>
      </c>
      <c r="N141">
        <f t="shared" si="28"/>
        <v>0</v>
      </c>
      <c r="O141">
        <f t="shared" si="28"/>
        <v>0</v>
      </c>
      <c r="P141">
        <f t="shared" si="28"/>
        <v>0</v>
      </c>
      <c r="Q141">
        <f t="shared" si="28"/>
        <v>0</v>
      </c>
      <c r="R141">
        <f t="shared" si="27"/>
        <v>4.7003851068602351</v>
      </c>
    </row>
    <row r="142" spans="1:18" x14ac:dyDescent="0.45">
      <c r="A142" t="s">
        <v>5</v>
      </c>
      <c r="B142" t="s">
        <v>215</v>
      </c>
      <c r="C142">
        <v>3400</v>
      </c>
      <c r="D142" t="s">
        <v>496</v>
      </c>
      <c r="E142">
        <v>13.818</v>
      </c>
      <c r="F142">
        <f>IF(ISNA(VLOOKUP(DKSalaries!D142,OverUnder!$A$2:$C$13,3,FALSE)),1,VLOOKUP(DKSalaries!D142,OverUnder!$A$2:$C$13,3,FALSE))</f>
        <v>1</v>
      </c>
      <c r="G142">
        <f t="shared" si="24"/>
        <v>13.818</v>
      </c>
      <c r="H142">
        <f>IF(ISNA(VLOOKUP(B142,Model!A:B,2,FALSE)),0,VLOOKUP(B142,Model!A:B,2,FALSE))</f>
        <v>16.132495265806799</v>
      </c>
      <c r="I142" s="4">
        <f t="shared" si="25"/>
        <v>16.132495265806799</v>
      </c>
      <c r="J142">
        <v>0</v>
      </c>
      <c r="K142">
        <f t="shared" si="26"/>
        <v>0</v>
      </c>
      <c r="L142">
        <f t="shared" si="23"/>
        <v>0</v>
      </c>
      <c r="M142">
        <f t="shared" ref="M142:Q151" si="29">$J142*IF($A142=M$1,1,0)</f>
        <v>0</v>
      </c>
      <c r="N142">
        <f t="shared" si="29"/>
        <v>0</v>
      </c>
      <c r="O142">
        <f t="shared" si="29"/>
        <v>0</v>
      </c>
      <c r="P142">
        <f t="shared" si="29"/>
        <v>0</v>
      </c>
      <c r="Q142">
        <f t="shared" si="29"/>
        <v>0</v>
      </c>
      <c r="R142">
        <f t="shared" si="27"/>
        <v>4.7448515487667056</v>
      </c>
    </row>
    <row r="143" spans="1:18" x14ac:dyDescent="0.45">
      <c r="A143" t="s">
        <v>5</v>
      </c>
      <c r="B143" t="s">
        <v>216</v>
      </c>
      <c r="C143">
        <v>3400</v>
      </c>
      <c r="D143" t="s">
        <v>498</v>
      </c>
      <c r="E143">
        <v>14.958</v>
      </c>
      <c r="F143">
        <f>IF(ISNA(VLOOKUP(DKSalaries!D143,OverUnder!$A$2:$C$13,3,FALSE)),1,VLOOKUP(DKSalaries!D143,OverUnder!$A$2:$C$13,3,FALSE))</f>
        <v>1</v>
      </c>
      <c r="G143">
        <f t="shared" si="24"/>
        <v>14.958</v>
      </c>
      <c r="H143">
        <f>IF(ISNA(VLOOKUP(B143,Model!A:B,2,FALSE)),0,VLOOKUP(B143,Model!A:B,2,FALSE))</f>
        <v>18.939950231216802</v>
      </c>
      <c r="I143" s="4">
        <f t="shared" si="25"/>
        <v>18.939950231216802</v>
      </c>
      <c r="J143">
        <v>0</v>
      </c>
      <c r="K143">
        <f t="shared" si="26"/>
        <v>0</v>
      </c>
      <c r="L143">
        <f t="shared" si="23"/>
        <v>0</v>
      </c>
      <c r="M143">
        <f t="shared" si="29"/>
        <v>0</v>
      </c>
      <c r="N143">
        <f t="shared" si="29"/>
        <v>0</v>
      </c>
      <c r="O143">
        <f t="shared" si="29"/>
        <v>0</v>
      </c>
      <c r="P143">
        <f t="shared" si="29"/>
        <v>0</v>
      </c>
      <c r="Q143">
        <f t="shared" si="29"/>
        <v>0</v>
      </c>
      <c r="R143">
        <f t="shared" si="27"/>
        <v>5.5705735974167059</v>
      </c>
    </row>
    <row r="144" spans="1:18" x14ac:dyDescent="0.45">
      <c r="A144" t="s">
        <v>7</v>
      </c>
      <c r="B144" t="s">
        <v>227</v>
      </c>
      <c r="C144">
        <v>3400</v>
      </c>
      <c r="D144" t="s">
        <v>500</v>
      </c>
      <c r="E144">
        <v>15.538</v>
      </c>
      <c r="F144">
        <f>IF(ISNA(VLOOKUP(DKSalaries!D144,OverUnder!$A$2:$C$13,3,FALSE)),1,VLOOKUP(DKSalaries!D144,OverUnder!$A$2:$C$13,3,FALSE))</f>
        <v>1</v>
      </c>
      <c r="G144">
        <f t="shared" si="24"/>
        <v>15.538</v>
      </c>
      <c r="H144">
        <f>IF(ISNA(VLOOKUP(B144,Model!A:B,2,FALSE)),0,VLOOKUP(B144,Model!A:B,2,FALSE))</f>
        <v>16.614014080387602</v>
      </c>
      <c r="I144" s="4">
        <f t="shared" si="25"/>
        <v>16.614014080387602</v>
      </c>
      <c r="J144">
        <v>0</v>
      </c>
      <c r="K144">
        <f t="shared" si="26"/>
        <v>0</v>
      </c>
      <c r="L144">
        <f t="shared" si="23"/>
        <v>0</v>
      </c>
      <c r="M144">
        <f t="shared" si="29"/>
        <v>0</v>
      </c>
      <c r="N144">
        <f t="shared" si="29"/>
        <v>0</v>
      </c>
      <c r="O144">
        <f t="shared" si="29"/>
        <v>0</v>
      </c>
      <c r="P144">
        <f t="shared" si="29"/>
        <v>0</v>
      </c>
      <c r="Q144">
        <f t="shared" si="29"/>
        <v>0</v>
      </c>
      <c r="R144">
        <f t="shared" si="27"/>
        <v>4.8864747295257658</v>
      </c>
    </row>
    <row r="145" spans="1:18" x14ac:dyDescent="0.45">
      <c r="A145" t="s">
        <v>5</v>
      </c>
      <c r="B145" t="s">
        <v>477</v>
      </c>
      <c r="C145">
        <v>3300</v>
      </c>
      <c r="D145" t="s">
        <v>495</v>
      </c>
      <c r="E145">
        <v>19.187999999999999</v>
      </c>
      <c r="F145">
        <f>IF(ISNA(VLOOKUP(DKSalaries!D145,OverUnder!$A$2:$C$13,3,FALSE)),1,VLOOKUP(DKSalaries!D145,OverUnder!$A$2:$C$13,3,FALSE))</f>
        <v>1</v>
      </c>
      <c r="G145">
        <f t="shared" si="24"/>
        <v>19.187999999999999</v>
      </c>
      <c r="H145">
        <f>IF(ISNA(VLOOKUP(B145,Model!A:B,2,FALSE)),0,VLOOKUP(B145,Model!A:B,2,FALSE))</f>
        <v>0</v>
      </c>
      <c r="I145" s="4">
        <f t="shared" si="25"/>
        <v>0</v>
      </c>
      <c r="J145">
        <v>0</v>
      </c>
      <c r="K145">
        <f t="shared" si="26"/>
        <v>0</v>
      </c>
      <c r="L145">
        <f t="shared" si="23"/>
        <v>0</v>
      </c>
      <c r="M145">
        <f t="shared" si="29"/>
        <v>0</v>
      </c>
      <c r="N145">
        <f t="shared" si="29"/>
        <v>0</v>
      </c>
      <c r="O145">
        <f t="shared" si="29"/>
        <v>0</v>
      </c>
      <c r="P145">
        <f t="shared" si="29"/>
        <v>0</v>
      </c>
      <c r="Q145">
        <f t="shared" si="29"/>
        <v>0</v>
      </c>
      <c r="R145">
        <f t="shared" si="27"/>
        <v>0</v>
      </c>
    </row>
    <row r="146" spans="1:18" x14ac:dyDescent="0.45">
      <c r="A146" t="s">
        <v>9</v>
      </c>
      <c r="B146" t="s">
        <v>178</v>
      </c>
      <c r="C146">
        <v>3300</v>
      </c>
      <c r="D146" t="s">
        <v>500</v>
      </c>
      <c r="E146">
        <v>15.15</v>
      </c>
      <c r="F146">
        <f>IF(ISNA(VLOOKUP(DKSalaries!D146,OverUnder!$A$2:$C$13,3,FALSE)),1,VLOOKUP(DKSalaries!D146,OverUnder!$A$2:$C$13,3,FALSE))</f>
        <v>1</v>
      </c>
      <c r="G146">
        <f t="shared" si="24"/>
        <v>15.15</v>
      </c>
      <c r="H146">
        <f>IF(ISNA(VLOOKUP(B146,Model!A:B,2,FALSE)),0,VLOOKUP(B146,Model!A:B,2,FALSE))</f>
        <v>13.712724747843801</v>
      </c>
      <c r="I146" s="4">
        <f t="shared" si="25"/>
        <v>13.712724747843801</v>
      </c>
      <c r="J146">
        <v>0</v>
      </c>
      <c r="K146">
        <f t="shared" si="26"/>
        <v>0</v>
      </c>
      <c r="L146">
        <f t="shared" si="23"/>
        <v>0</v>
      </c>
      <c r="M146">
        <f t="shared" si="29"/>
        <v>0</v>
      </c>
      <c r="N146">
        <f t="shared" si="29"/>
        <v>0</v>
      </c>
      <c r="O146">
        <f t="shared" si="29"/>
        <v>0</v>
      </c>
      <c r="P146">
        <f t="shared" si="29"/>
        <v>0</v>
      </c>
      <c r="Q146">
        <f t="shared" si="29"/>
        <v>0</v>
      </c>
      <c r="R146">
        <f t="shared" si="27"/>
        <v>4.1553711357102419</v>
      </c>
    </row>
    <row r="147" spans="1:18" x14ac:dyDescent="0.45">
      <c r="A147" t="s">
        <v>5</v>
      </c>
      <c r="B147" t="s">
        <v>146</v>
      </c>
      <c r="C147">
        <v>3300</v>
      </c>
      <c r="D147" t="s">
        <v>495</v>
      </c>
      <c r="E147">
        <v>15.5</v>
      </c>
      <c r="F147">
        <f>IF(ISNA(VLOOKUP(DKSalaries!D147,OverUnder!$A$2:$C$13,3,FALSE)),1,VLOOKUP(DKSalaries!D147,OverUnder!$A$2:$C$13,3,FALSE))</f>
        <v>1</v>
      </c>
      <c r="G147">
        <f t="shared" si="24"/>
        <v>15.5</v>
      </c>
      <c r="H147">
        <f>IF(ISNA(VLOOKUP(B147,Model!A:B,2,FALSE)),0,VLOOKUP(B147,Model!A:B,2,FALSE))</f>
        <v>16.0184886727723</v>
      </c>
      <c r="I147" s="4">
        <f t="shared" si="25"/>
        <v>16.0184886727723</v>
      </c>
      <c r="J147">
        <v>0</v>
      </c>
      <c r="K147">
        <f t="shared" si="26"/>
        <v>0</v>
      </c>
      <c r="L147">
        <f t="shared" si="23"/>
        <v>0</v>
      </c>
      <c r="M147">
        <f t="shared" si="29"/>
        <v>0</v>
      </c>
      <c r="N147">
        <f t="shared" si="29"/>
        <v>0</v>
      </c>
      <c r="O147">
        <f t="shared" si="29"/>
        <v>0</v>
      </c>
      <c r="P147">
        <f t="shared" si="29"/>
        <v>0</v>
      </c>
      <c r="Q147">
        <f t="shared" si="29"/>
        <v>0</v>
      </c>
      <c r="R147">
        <f t="shared" si="27"/>
        <v>4.8540874765976669</v>
      </c>
    </row>
    <row r="148" spans="1:18" x14ac:dyDescent="0.45">
      <c r="A148" t="s">
        <v>5</v>
      </c>
      <c r="B148" t="s">
        <v>44</v>
      </c>
      <c r="C148">
        <v>3300</v>
      </c>
      <c r="D148" t="s">
        <v>498</v>
      </c>
      <c r="E148">
        <v>19.713999999999999</v>
      </c>
      <c r="F148">
        <f>IF(ISNA(VLOOKUP(DKSalaries!D148,OverUnder!$A$2:$C$13,3,FALSE)),1,VLOOKUP(DKSalaries!D148,OverUnder!$A$2:$C$13,3,FALSE))</f>
        <v>1</v>
      </c>
      <c r="G148">
        <f t="shared" si="24"/>
        <v>19.713999999999999</v>
      </c>
      <c r="H148">
        <f>IF(ISNA(VLOOKUP(B148,Model!A:B,2,FALSE)),0,VLOOKUP(B148,Model!A:B,2,FALSE))</f>
        <v>18.1377510892071</v>
      </c>
      <c r="I148" s="4">
        <f t="shared" si="25"/>
        <v>18.1377510892071</v>
      </c>
      <c r="J148">
        <v>0</v>
      </c>
      <c r="K148">
        <f t="shared" si="26"/>
        <v>0</v>
      </c>
      <c r="L148">
        <f t="shared" si="23"/>
        <v>0</v>
      </c>
      <c r="M148">
        <f t="shared" si="29"/>
        <v>0</v>
      </c>
      <c r="N148">
        <f t="shared" si="29"/>
        <v>0</v>
      </c>
      <c r="O148">
        <f t="shared" si="29"/>
        <v>0</v>
      </c>
      <c r="P148">
        <f t="shared" si="29"/>
        <v>0</v>
      </c>
      <c r="Q148">
        <f t="shared" si="29"/>
        <v>0</v>
      </c>
      <c r="R148">
        <f t="shared" si="27"/>
        <v>5.4962882088506371</v>
      </c>
    </row>
    <row r="149" spans="1:18" x14ac:dyDescent="0.45">
      <c r="A149" t="s">
        <v>8</v>
      </c>
      <c r="B149" t="s">
        <v>458</v>
      </c>
      <c r="C149">
        <v>3300</v>
      </c>
      <c r="D149" t="s">
        <v>497</v>
      </c>
      <c r="E149">
        <v>16.477</v>
      </c>
      <c r="F149">
        <f>IF(ISNA(VLOOKUP(DKSalaries!D149,OverUnder!$A$2:$C$13,3,FALSE)),1,VLOOKUP(DKSalaries!D149,OverUnder!$A$2:$C$13,3,FALSE))</f>
        <v>1</v>
      </c>
      <c r="G149">
        <f t="shared" si="24"/>
        <v>16.477</v>
      </c>
      <c r="H149">
        <f>IF(ISNA(VLOOKUP(B149,Model!A:B,2,FALSE)),0,VLOOKUP(B149,Model!A:B,2,FALSE))</f>
        <v>15.074425856031301</v>
      </c>
      <c r="I149" s="4">
        <f t="shared" si="25"/>
        <v>15.074425856031301</v>
      </c>
      <c r="J149">
        <v>0</v>
      </c>
      <c r="K149">
        <f t="shared" si="26"/>
        <v>0</v>
      </c>
      <c r="L149">
        <f t="shared" si="23"/>
        <v>0</v>
      </c>
      <c r="M149">
        <f t="shared" si="29"/>
        <v>0</v>
      </c>
      <c r="N149">
        <f t="shared" si="29"/>
        <v>0</v>
      </c>
      <c r="O149">
        <f t="shared" si="29"/>
        <v>0</v>
      </c>
      <c r="P149">
        <f t="shared" si="29"/>
        <v>0</v>
      </c>
      <c r="Q149">
        <f t="shared" si="29"/>
        <v>0</v>
      </c>
      <c r="R149">
        <f t="shared" si="27"/>
        <v>4.5680078351609996</v>
      </c>
    </row>
    <row r="150" spans="1:18" x14ac:dyDescent="0.45">
      <c r="A150" t="s">
        <v>7</v>
      </c>
      <c r="B150" t="s">
        <v>233</v>
      </c>
      <c r="C150">
        <v>3300</v>
      </c>
      <c r="D150" t="s">
        <v>492</v>
      </c>
      <c r="E150">
        <v>15.519</v>
      </c>
      <c r="F150">
        <f>IF(ISNA(VLOOKUP(DKSalaries!D150,OverUnder!$A$2:$C$13,3,FALSE)),1,VLOOKUP(DKSalaries!D150,OverUnder!$A$2:$C$13,3,FALSE))</f>
        <v>1</v>
      </c>
      <c r="G150">
        <f t="shared" si="24"/>
        <v>15.519</v>
      </c>
      <c r="H150">
        <f>IF(ISNA(VLOOKUP(B150,Model!A:B,2,FALSE)),0,VLOOKUP(B150,Model!A:B,2,FALSE))</f>
        <v>18.511248557981901</v>
      </c>
      <c r="I150" s="4">
        <f t="shared" si="25"/>
        <v>18.511248557981901</v>
      </c>
      <c r="J150">
        <v>0</v>
      </c>
      <c r="K150">
        <f t="shared" si="26"/>
        <v>0</v>
      </c>
      <c r="L150">
        <f t="shared" si="23"/>
        <v>0</v>
      </c>
      <c r="M150">
        <f t="shared" si="29"/>
        <v>0</v>
      </c>
      <c r="N150">
        <f t="shared" si="29"/>
        <v>0</v>
      </c>
      <c r="O150">
        <f t="shared" si="29"/>
        <v>0</v>
      </c>
      <c r="P150">
        <f t="shared" si="29"/>
        <v>0</v>
      </c>
      <c r="Q150">
        <f t="shared" si="29"/>
        <v>0</v>
      </c>
      <c r="R150">
        <f t="shared" si="27"/>
        <v>5.6094692599945155</v>
      </c>
    </row>
    <row r="151" spans="1:18" x14ac:dyDescent="0.45">
      <c r="A151" t="s">
        <v>9</v>
      </c>
      <c r="B151" t="s">
        <v>148</v>
      </c>
      <c r="C151">
        <v>3200</v>
      </c>
      <c r="D151" t="s">
        <v>495</v>
      </c>
      <c r="E151">
        <v>13.478999999999999</v>
      </c>
      <c r="F151">
        <f>IF(ISNA(VLOOKUP(DKSalaries!D151,OverUnder!$A$2:$C$13,3,FALSE)),1,VLOOKUP(DKSalaries!D151,OverUnder!$A$2:$C$13,3,FALSE))</f>
        <v>1</v>
      </c>
      <c r="G151">
        <f t="shared" si="24"/>
        <v>13.478999999999999</v>
      </c>
      <c r="H151">
        <f>IF(ISNA(VLOOKUP(B151,Model!A:B,2,FALSE)),0,VLOOKUP(B151,Model!A:B,2,FALSE))</f>
        <v>12.4001427565768</v>
      </c>
      <c r="I151" s="4">
        <f t="shared" si="25"/>
        <v>12.4001427565768</v>
      </c>
      <c r="J151">
        <v>0</v>
      </c>
      <c r="K151">
        <f t="shared" si="26"/>
        <v>0</v>
      </c>
      <c r="L151">
        <f t="shared" si="23"/>
        <v>0</v>
      </c>
      <c r="M151">
        <f t="shared" si="29"/>
        <v>0</v>
      </c>
      <c r="N151">
        <f t="shared" si="29"/>
        <v>0</v>
      </c>
      <c r="O151">
        <f t="shared" si="29"/>
        <v>0</v>
      </c>
      <c r="P151">
        <f t="shared" si="29"/>
        <v>0</v>
      </c>
      <c r="Q151">
        <f t="shared" si="29"/>
        <v>0</v>
      </c>
      <c r="R151">
        <f t="shared" si="27"/>
        <v>3.8750446114302499</v>
      </c>
    </row>
    <row r="152" spans="1:18" x14ac:dyDescent="0.45">
      <c r="A152" t="s">
        <v>8</v>
      </c>
      <c r="B152" t="s">
        <v>478</v>
      </c>
      <c r="C152">
        <v>3200</v>
      </c>
      <c r="D152" t="s">
        <v>497</v>
      </c>
      <c r="E152">
        <v>0</v>
      </c>
      <c r="F152">
        <f>IF(ISNA(VLOOKUP(DKSalaries!D152,OverUnder!$A$2:$C$13,3,FALSE)),1,VLOOKUP(DKSalaries!D152,OverUnder!$A$2:$C$13,3,FALSE))</f>
        <v>1</v>
      </c>
      <c r="G152">
        <f t="shared" si="24"/>
        <v>0</v>
      </c>
      <c r="H152">
        <f>IF(ISNA(VLOOKUP(B152,Model!A:B,2,FALSE)),0,VLOOKUP(B152,Model!A:B,2,FALSE))</f>
        <v>0</v>
      </c>
      <c r="I152" s="4">
        <f t="shared" si="25"/>
        <v>0</v>
      </c>
      <c r="J152">
        <v>0</v>
      </c>
      <c r="K152">
        <f t="shared" si="26"/>
        <v>0</v>
      </c>
      <c r="L152">
        <f t="shared" si="23"/>
        <v>0</v>
      </c>
      <c r="M152">
        <f t="shared" ref="M152:Q161" si="30">$J152*IF($A152=M$1,1,0)</f>
        <v>0</v>
      </c>
      <c r="N152">
        <f t="shared" si="30"/>
        <v>0</v>
      </c>
      <c r="O152">
        <f t="shared" si="30"/>
        <v>0</v>
      </c>
      <c r="P152">
        <f t="shared" si="30"/>
        <v>0</v>
      </c>
      <c r="Q152">
        <f t="shared" si="30"/>
        <v>0</v>
      </c>
      <c r="R152">
        <f t="shared" si="27"/>
        <v>0</v>
      </c>
    </row>
    <row r="153" spans="1:18" x14ac:dyDescent="0.45">
      <c r="A153" t="s">
        <v>8</v>
      </c>
      <c r="B153" t="s">
        <v>162</v>
      </c>
      <c r="C153">
        <v>3100</v>
      </c>
      <c r="D153" t="s">
        <v>498</v>
      </c>
      <c r="E153">
        <v>6</v>
      </c>
      <c r="F153">
        <f>IF(ISNA(VLOOKUP(DKSalaries!D153,OverUnder!$A$2:$C$13,3,FALSE)),1,VLOOKUP(DKSalaries!D153,OverUnder!$A$2:$C$13,3,FALSE))</f>
        <v>1</v>
      </c>
      <c r="G153">
        <f t="shared" si="24"/>
        <v>6</v>
      </c>
      <c r="H153">
        <f>IF(ISNA(VLOOKUP(B153,Model!A:B,2,FALSE)),0,VLOOKUP(B153,Model!A:B,2,FALSE))</f>
        <v>6.0833333333333304</v>
      </c>
      <c r="I153" s="4">
        <f t="shared" si="25"/>
        <v>6.0833333333333304</v>
      </c>
      <c r="J153">
        <v>0</v>
      </c>
      <c r="K153">
        <f t="shared" si="26"/>
        <v>0</v>
      </c>
      <c r="L153">
        <f t="shared" si="23"/>
        <v>0</v>
      </c>
      <c r="M153">
        <f t="shared" si="30"/>
        <v>0</v>
      </c>
      <c r="N153">
        <f t="shared" si="30"/>
        <v>0</v>
      </c>
      <c r="O153">
        <f t="shared" si="30"/>
        <v>0</v>
      </c>
      <c r="P153">
        <f t="shared" si="30"/>
        <v>0</v>
      </c>
      <c r="Q153">
        <f t="shared" si="30"/>
        <v>0</v>
      </c>
      <c r="R153">
        <f t="shared" si="27"/>
        <v>1.9623655913978484</v>
      </c>
    </row>
    <row r="154" spans="1:18" x14ac:dyDescent="0.45">
      <c r="A154" t="s">
        <v>5</v>
      </c>
      <c r="B154" t="s">
        <v>505</v>
      </c>
      <c r="C154">
        <v>3100</v>
      </c>
      <c r="D154" t="s">
        <v>500</v>
      </c>
      <c r="E154">
        <v>0</v>
      </c>
      <c r="F154">
        <f>IF(ISNA(VLOOKUP(DKSalaries!D154,OverUnder!$A$2:$C$13,3,FALSE)),1,VLOOKUP(DKSalaries!D154,OverUnder!$A$2:$C$13,3,FALSE))</f>
        <v>1</v>
      </c>
      <c r="G154">
        <f t="shared" si="24"/>
        <v>0</v>
      </c>
      <c r="H154">
        <f>IF(ISNA(VLOOKUP(B154,Model!A:B,2,FALSE)),0,VLOOKUP(B154,Model!A:B,2,FALSE))</f>
        <v>0</v>
      </c>
      <c r="I154" s="4">
        <f t="shared" si="25"/>
        <v>0</v>
      </c>
      <c r="J154">
        <v>0</v>
      </c>
      <c r="K154">
        <f t="shared" si="26"/>
        <v>0</v>
      </c>
      <c r="L154">
        <f t="shared" si="23"/>
        <v>0</v>
      </c>
      <c r="M154">
        <f t="shared" si="30"/>
        <v>0</v>
      </c>
      <c r="N154">
        <f t="shared" si="30"/>
        <v>0</v>
      </c>
      <c r="O154">
        <f t="shared" si="30"/>
        <v>0</v>
      </c>
      <c r="P154">
        <f t="shared" si="30"/>
        <v>0</v>
      </c>
      <c r="Q154">
        <f t="shared" si="30"/>
        <v>0</v>
      </c>
      <c r="R154">
        <f t="shared" si="27"/>
        <v>0</v>
      </c>
    </row>
    <row r="155" spans="1:18" x14ac:dyDescent="0.45">
      <c r="A155" t="s">
        <v>5</v>
      </c>
      <c r="B155" t="s">
        <v>445</v>
      </c>
      <c r="C155">
        <v>3100</v>
      </c>
      <c r="D155" t="s">
        <v>493</v>
      </c>
      <c r="E155">
        <v>16.832999999999998</v>
      </c>
      <c r="F155">
        <f>IF(ISNA(VLOOKUP(DKSalaries!D155,OverUnder!$A$2:$C$13,3,FALSE)),1,VLOOKUP(DKSalaries!D155,OverUnder!$A$2:$C$13,3,FALSE))</f>
        <v>1</v>
      </c>
      <c r="G155">
        <f t="shared" si="24"/>
        <v>16.832999999999998</v>
      </c>
      <c r="H155">
        <f>IF(ISNA(VLOOKUP(B155,Model!A:B,2,FALSE)),0,VLOOKUP(B155,Model!A:B,2,FALSE))</f>
        <v>21.738903022030598</v>
      </c>
      <c r="I155" s="4">
        <f t="shared" si="25"/>
        <v>0</v>
      </c>
      <c r="J155">
        <v>0</v>
      </c>
      <c r="K155">
        <f t="shared" si="26"/>
        <v>0</v>
      </c>
      <c r="L155">
        <f t="shared" si="23"/>
        <v>0</v>
      </c>
      <c r="M155">
        <f t="shared" si="30"/>
        <v>0</v>
      </c>
      <c r="N155">
        <f t="shared" si="30"/>
        <v>0</v>
      </c>
      <c r="O155">
        <f t="shared" si="30"/>
        <v>0</v>
      </c>
      <c r="P155">
        <f t="shared" si="30"/>
        <v>0</v>
      </c>
      <c r="Q155">
        <f t="shared" si="30"/>
        <v>0</v>
      </c>
      <c r="R155">
        <f t="shared" si="27"/>
        <v>0</v>
      </c>
    </row>
    <row r="156" spans="1:18" x14ac:dyDescent="0.45">
      <c r="A156" t="s">
        <v>8</v>
      </c>
      <c r="B156" t="s">
        <v>184</v>
      </c>
      <c r="C156">
        <v>3100</v>
      </c>
      <c r="D156" t="s">
        <v>494</v>
      </c>
      <c r="E156">
        <v>6.5</v>
      </c>
      <c r="F156">
        <f>IF(ISNA(VLOOKUP(DKSalaries!D156,OverUnder!$A$2:$C$13,3,FALSE)),1,VLOOKUP(DKSalaries!D156,OverUnder!$A$2:$C$13,3,FALSE))</f>
        <v>1</v>
      </c>
      <c r="G156">
        <f t="shared" si="24"/>
        <v>6.5</v>
      </c>
      <c r="H156">
        <f>IF(ISNA(VLOOKUP(B156,Model!A:B,2,FALSE)),0,VLOOKUP(B156,Model!A:B,2,FALSE))</f>
        <v>9.6893579877460905</v>
      </c>
      <c r="I156" s="4">
        <f t="shared" si="25"/>
        <v>9.6893579877460905</v>
      </c>
      <c r="J156">
        <v>0</v>
      </c>
      <c r="K156">
        <f t="shared" si="26"/>
        <v>0</v>
      </c>
      <c r="L156">
        <f t="shared" si="23"/>
        <v>0</v>
      </c>
      <c r="M156">
        <f t="shared" si="30"/>
        <v>0</v>
      </c>
      <c r="N156">
        <f t="shared" si="30"/>
        <v>0</v>
      </c>
      <c r="O156">
        <f t="shared" si="30"/>
        <v>0</v>
      </c>
      <c r="P156">
        <f t="shared" si="30"/>
        <v>0</v>
      </c>
      <c r="Q156">
        <f t="shared" si="30"/>
        <v>0</v>
      </c>
      <c r="R156">
        <f t="shared" si="27"/>
        <v>3.1255993508858357</v>
      </c>
    </row>
    <row r="157" spans="1:18" x14ac:dyDescent="0.45">
      <c r="A157" t="s">
        <v>8</v>
      </c>
      <c r="B157" t="s">
        <v>278</v>
      </c>
      <c r="C157">
        <v>3000</v>
      </c>
      <c r="D157" t="s">
        <v>493</v>
      </c>
      <c r="E157">
        <v>3.6</v>
      </c>
      <c r="F157">
        <f>IF(ISNA(VLOOKUP(DKSalaries!D157,OverUnder!$A$2:$C$13,3,FALSE)),1,VLOOKUP(DKSalaries!D157,OverUnder!$A$2:$C$13,3,FALSE))</f>
        <v>1</v>
      </c>
      <c r="G157">
        <f t="shared" si="24"/>
        <v>3.6</v>
      </c>
      <c r="H157">
        <f>IF(ISNA(VLOOKUP(B157,Model!A:B,2,FALSE)),0,VLOOKUP(B157,Model!A:B,2,FALSE))</f>
        <v>3.62581138317289</v>
      </c>
      <c r="I157" s="4">
        <f t="shared" si="25"/>
        <v>3.62581138317289</v>
      </c>
      <c r="J157">
        <v>0</v>
      </c>
      <c r="K157">
        <f t="shared" si="26"/>
        <v>0</v>
      </c>
      <c r="L157">
        <f t="shared" si="23"/>
        <v>0</v>
      </c>
      <c r="M157">
        <f t="shared" si="30"/>
        <v>0</v>
      </c>
      <c r="N157">
        <f t="shared" si="30"/>
        <v>0</v>
      </c>
      <c r="O157">
        <f t="shared" si="30"/>
        <v>0</v>
      </c>
      <c r="P157">
        <f t="shared" si="30"/>
        <v>0</v>
      </c>
      <c r="Q157">
        <f t="shared" si="30"/>
        <v>0</v>
      </c>
      <c r="R157">
        <f t="shared" si="27"/>
        <v>1.2086037943909633</v>
      </c>
    </row>
    <row r="158" spans="1:18" x14ac:dyDescent="0.45">
      <c r="A158" t="s">
        <v>9</v>
      </c>
      <c r="B158" t="s">
        <v>479</v>
      </c>
      <c r="C158">
        <v>3000</v>
      </c>
      <c r="D158" t="s">
        <v>496</v>
      </c>
      <c r="E158">
        <v>0</v>
      </c>
      <c r="F158">
        <f>IF(ISNA(VLOOKUP(DKSalaries!D158,OverUnder!$A$2:$C$13,3,FALSE)),1,VLOOKUP(DKSalaries!D158,OverUnder!$A$2:$C$13,3,FALSE))</f>
        <v>1</v>
      </c>
      <c r="G158">
        <f t="shared" si="24"/>
        <v>0</v>
      </c>
      <c r="H158">
        <f>IF(ISNA(VLOOKUP(B158,Model!A:B,2,FALSE)),0,VLOOKUP(B158,Model!A:B,2,FALSE))</f>
        <v>0</v>
      </c>
      <c r="I158" s="4">
        <f t="shared" si="25"/>
        <v>0</v>
      </c>
      <c r="J158">
        <v>0</v>
      </c>
      <c r="K158">
        <f t="shared" si="26"/>
        <v>0</v>
      </c>
      <c r="L158">
        <f t="shared" si="23"/>
        <v>0</v>
      </c>
      <c r="M158">
        <f t="shared" si="30"/>
        <v>0</v>
      </c>
      <c r="N158">
        <f t="shared" si="30"/>
        <v>0</v>
      </c>
      <c r="O158">
        <f t="shared" si="30"/>
        <v>0</v>
      </c>
      <c r="P158">
        <f t="shared" si="30"/>
        <v>0</v>
      </c>
      <c r="Q158">
        <f t="shared" si="30"/>
        <v>0</v>
      </c>
      <c r="R158">
        <f t="shared" si="27"/>
        <v>0</v>
      </c>
    </row>
    <row r="159" spans="1:18" x14ac:dyDescent="0.45">
      <c r="A159" t="s">
        <v>8</v>
      </c>
      <c r="B159" t="s">
        <v>354</v>
      </c>
      <c r="C159">
        <v>3000</v>
      </c>
      <c r="D159" t="s">
        <v>495</v>
      </c>
      <c r="E159">
        <v>8.1140000000000008</v>
      </c>
      <c r="F159">
        <f>IF(ISNA(VLOOKUP(DKSalaries!D159,OverUnder!$A$2:$C$13,3,FALSE)),1,VLOOKUP(DKSalaries!D159,OverUnder!$A$2:$C$13,3,FALSE))</f>
        <v>1</v>
      </c>
      <c r="G159">
        <f t="shared" si="24"/>
        <v>8.1140000000000008</v>
      </c>
      <c r="H159">
        <f>IF(ISNA(VLOOKUP(B159,Model!A:B,2,FALSE)),0,VLOOKUP(B159,Model!A:B,2,FALSE))</f>
        <v>8.6504406717184299</v>
      </c>
      <c r="I159" s="4">
        <f t="shared" si="25"/>
        <v>8.6504406717184299</v>
      </c>
      <c r="J159">
        <v>0</v>
      </c>
      <c r="K159">
        <f t="shared" si="26"/>
        <v>0</v>
      </c>
      <c r="L159">
        <f t="shared" si="23"/>
        <v>0</v>
      </c>
      <c r="M159">
        <f t="shared" si="30"/>
        <v>0</v>
      </c>
      <c r="N159">
        <f t="shared" si="30"/>
        <v>0</v>
      </c>
      <c r="O159">
        <f t="shared" si="30"/>
        <v>0</v>
      </c>
      <c r="P159">
        <f t="shared" si="30"/>
        <v>0</v>
      </c>
      <c r="Q159">
        <f t="shared" si="30"/>
        <v>0</v>
      </c>
      <c r="R159">
        <f t="shared" si="27"/>
        <v>2.883480223906143</v>
      </c>
    </row>
    <row r="160" spans="1:18" x14ac:dyDescent="0.45">
      <c r="A160" t="s">
        <v>7</v>
      </c>
      <c r="B160" t="s">
        <v>279</v>
      </c>
      <c r="C160">
        <v>3000</v>
      </c>
      <c r="D160" t="s">
        <v>493</v>
      </c>
      <c r="E160">
        <v>3.25</v>
      </c>
      <c r="F160">
        <f>IF(ISNA(VLOOKUP(DKSalaries!D160,OverUnder!$A$2:$C$13,3,FALSE)),1,VLOOKUP(DKSalaries!D160,OverUnder!$A$2:$C$13,3,FALSE))</f>
        <v>1</v>
      </c>
      <c r="G160">
        <f t="shared" si="24"/>
        <v>3.25</v>
      </c>
      <c r="H160">
        <f>IF(ISNA(VLOOKUP(B160,Model!A:B,2,FALSE)),0,VLOOKUP(B160,Model!A:B,2,FALSE))</f>
        <v>3.29128440366972</v>
      </c>
      <c r="I160" s="4">
        <f t="shared" si="25"/>
        <v>3.29128440366972</v>
      </c>
      <c r="J160">
        <v>0</v>
      </c>
      <c r="K160">
        <f t="shared" si="26"/>
        <v>0</v>
      </c>
      <c r="L160">
        <f t="shared" si="23"/>
        <v>0</v>
      </c>
      <c r="M160">
        <f t="shared" si="30"/>
        <v>0</v>
      </c>
      <c r="N160">
        <f t="shared" si="30"/>
        <v>0</v>
      </c>
      <c r="O160">
        <f t="shared" si="30"/>
        <v>0</v>
      </c>
      <c r="P160">
        <f t="shared" si="30"/>
        <v>0</v>
      </c>
      <c r="Q160">
        <f t="shared" si="30"/>
        <v>0</v>
      </c>
      <c r="R160">
        <f t="shared" si="27"/>
        <v>1.09709480122324</v>
      </c>
    </row>
    <row r="161" spans="1:18" x14ac:dyDescent="0.45">
      <c r="A161" t="s">
        <v>6</v>
      </c>
      <c r="B161" t="s">
        <v>280</v>
      </c>
      <c r="C161">
        <v>3000</v>
      </c>
      <c r="D161" t="s">
        <v>499</v>
      </c>
      <c r="E161">
        <v>12.179</v>
      </c>
      <c r="F161">
        <f>IF(ISNA(VLOOKUP(DKSalaries!D161,OverUnder!$A$2:$C$13,3,FALSE)),1,VLOOKUP(DKSalaries!D161,OverUnder!$A$2:$C$13,3,FALSE))</f>
        <v>1</v>
      </c>
      <c r="G161">
        <f t="shared" si="24"/>
        <v>12.179</v>
      </c>
      <c r="H161">
        <f>IF(ISNA(VLOOKUP(B161,Model!A:B,2,FALSE)),0,VLOOKUP(B161,Model!A:B,2,FALSE))</f>
        <v>15.7638579964529</v>
      </c>
      <c r="I161" s="4">
        <f t="shared" si="25"/>
        <v>15.7638579964529</v>
      </c>
      <c r="J161">
        <v>0</v>
      </c>
      <c r="K161">
        <f t="shared" si="26"/>
        <v>0</v>
      </c>
      <c r="L161">
        <f t="shared" si="23"/>
        <v>0</v>
      </c>
      <c r="M161">
        <f t="shared" si="30"/>
        <v>0</v>
      </c>
      <c r="N161">
        <f t="shared" si="30"/>
        <v>0</v>
      </c>
      <c r="O161">
        <f t="shared" si="30"/>
        <v>0</v>
      </c>
      <c r="P161">
        <f t="shared" si="30"/>
        <v>0</v>
      </c>
      <c r="Q161">
        <f t="shared" si="30"/>
        <v>0</v>
      </c>
      <c r="R161">
        <f t="shared" si="27"/>
        <v>5.2546193321509671</v>
      </c>
    </row>
    <row r="162" spans="1:18" x14ac:dyDescent="0.45">
      <c r="A162" t="s">
        <v>9</v>
      </c>
      <c r="B162" t="s">
        <v>281</v>
      </c>
      <c r="C162">
        <v>3000</v>
      </c>
      <c r="D162" t="s">
        <v>493</v>
      </c>
      <c r="E162">
        <v>2.375</v>
      </c>
      <c r="F162">
        <f>IF(ISNA(VLOOKUP(DKSalaries!D162,OverUnder!$A$2:$C$13,3,FALSE)),1,VLOOKUP(DKSalaries!D162,OverUnder!$A$2:$C$13,3,FALSE))</f>
        <v>1</v>
      </c>
      <c r="G162">
        <f t="shared" si="24"/>
        <v>2.375</v>
      </c>
      <c r="H162">
        <f>IF(ISNA(VLOOKUP(B162,Model!A:B,2,FALSE)),0,VLOOKUP(B162,Model!A:B,2,FALSE))</f>
        <v>2.7708333333333299</v>
      </c>
      <c r="I162" s="4">
        <f t="shared" si="25"/>
        <v>2.7708333333333299</v>
      </c>
      <c r="J162">
        <v>0</v>
      </c>
      <c r="K162">
        <f t="shared" si="26"/>
        <v>0</v>
      </c>
      <c r="L162">
        <f t="shared" si="23"/>
        <v>0</v>
      </c>
      <c r="M162">
        <f t="shared" ref="M162:Q171" si="31">$J162*IF($A162=M$1,1,0)</f>
        <v>0</v>
      </c>
      <c r="N162">
        <f t="shared" si="31"/>
        <v>0</v>
      </c>
      <c r="O162">
        <f t="shared" si="31"/>
        <v>0</v>
      </c>
      <c r="P162">
        <f t="shared" si="31"/>
        <v>0</v>
      </c>
      <c r="Q162">
        <f t="shared" si="31"/>
        <v>0</v>
      </c>
      <c r="R162">
        <f t="shared" si="27"/>
        <v>0.92361111111110994</v>
      </c>
    </row>
    <row r="163" spans="1:18" x14ac:dyDescent="0.45">
      <c r="A163" t="s">
        <v>9</v>
      </c>
      <c r="B163" t="s">
        <v>58</v>
      </c>
      <c r="C163">
        <v>3000</v>
      </c>
      <c r="D163" t="s">
        <v>498</v>
      </c>
      <c r="E163">
        <v>7.5250000000000004</v>
      </c>
      <c r="F163">
        <f>IF(ISNA(VLOOKUP(DKSalaries!D163,OverUnder!$A$2:$C$13,3,FALSE)),1,VLOOKUP(DKSalaries!D163,OverUnder!$A$2:$C$13,3,FALSE))</f>
        <v>1</v>
      </c>
      <c r="G163">
        <f t="shared" si="24"/>
        <v>7.5250000000000004</v>
      </c>
      <c r="H163">
        <f>IF(ISNA(VLOOKUP(B163,Model!A:B,2,FALSE)),0,VLOOKUP(B163,Model!A:B,2,FALSE))</f>
        <v>11.247007239832501</v>
      </c>
      <c r="I163" s="4">
        <f t="shared" si="25"/>
        <v>11.247007239832501</v>
      </c>
      <c r="J163">
        <v>0</v>
      </c>
      <c r="K163">
        <f t="shared" si="26"/>
        <v>0</v>
      </c>
      <c r="L163">
        <f t="shared" si="23"/>
        <v>0</v>
      </c>
      <c r="M163">
        <f t="shared" si="31"/>
        <v>0</v>
      </c>
      <c r="N163">
        <f t="shared" si="31"/>
        <v>0</v>
      </c>
      <c r="O163">
        <f t="shared" si="31"/>
        <v>0</v>
      </c>
      <c r="P163">
        <f t="shared" si="31"/>
        <v>0</v>
      </c>
      <c r="Q163">
        <f t="shared" si="31"/>
        <v>0</v>
      </c>
      <c r="R163">
        <f t="shared" si="27"/>
        <v>3.7490024132775002</v>
      </c>
    </row>
    <row r="164" spans="1:18" x14ac:dyDescent="0.45">
      <c r="A164" t="s">
        <v>5</v>
      </c>
      <c r="B164" t="s">
        <v>59</v>
      </c>
      <c r="C164">
        <v>3000</v>
      </c>
      <c r="D164" t="s">
        <v>498</v>
      </c>
      <c r="E164">
        <v>12.788</v>
      </c>
      <c r="F164">
        <f>IF(ISNA(VLOOKUP(DKSalaries!D164,OverUnder!$A$2:$C$13,3,FALSE)),1,VLOOKUP(DKSalaries!D164,OverUnder!$A$2:$C$13,3,FALSE))</f>
        <v>1</v>
      </c>
      <c r="G164">
        <f t="shared" si="24"/>
        <v>12.788</v>
      </c>
      <c r="H164">
        <f>IF(ISNA(VLOOKUP(B164,Model!A:B,2,FALSE)),0,VLOOKUP(B164,Model!A:B,2,FALSE))</f>
        <v>10.6912677314501</v>
      </c>
      <c r="I164" s="4">
        <f t="shared" si="25"/>
        <v>10.6912677314501</v>
      </c>
      <c r="J164">
        <v>0</v>
      </c>
      <c r="K164">
        <f t="shared" si="26"/>
        <v>0</v>
      </c>
      <c r="L164">
        <f t="shared" si="23"/>
        <v>0</v>
      </c>
      <c r="M164">
        <f t="shared" si="31"/>
        <v>0</v>
      </c>
      <c r="N164">
        <f t="shared" si="31"/>
        <v>0</v>
      </c>
      <c r="O164">
        <f t="shared" si="31"/>
        <v>0</v>
      </c>
      <c r="P164">
        <f t="shared" si="31"/>
        <v>0</v>
      </c>
      <c r="Q164">
        <f t="shared" si="31"/>
        <v>0</v>
      </c>
      <c r="R164">
        <f t="shared" si="27"/>
        <v>3.5637559104833665</v>
      </c>
    </row>
    <row r="165" spans="1:18" x14ac:dyDescent="0.45">
      <c r="A165" t="s">
        <v>6</v>
      </c>
      <c r="B165" t="s">
        <v>480</v>
      </c>
      <c r="C165">
        <v>3000</v>
      </c>
      <c r="D165" t="s">
        <v>493</v>
      </c>
      <c r="E165">
        <v>5.3330000000000002</v>
      </c>
      <c r="F165">
        <f>IF(ISNA(VLOOKUP(DKSalaries!D165,OverUnder!$A$2:$C$13,3,FALSE)),1,VLOOKUP(DKSalaries!D165,OverUnder!$A$2:$C$13,3,FALSE))</f>
        <v>1</v>
      </c>
      <c r="G165">
        <f t="shared" si="24"/>
        <v>5.3330000000000002</v>
      </c>
      <c r="H165">
        <f>IF(ISNA(VLOOKUP(B165,Model!A:B,2,FALSE)),0,VLOOKUP(B165,Model!A:B,2,FALSE))</f>
        <v>0</v>
      </c>
      <c r="I165" s="4">
        <f t="shared" si="25"/>
        <v>0</v>
      </c>
      <c r="J165">
        <v>0</v>
      </c>
      <c r="K165">
        <f t="shared" si="26"/>
        <v>0</v>
      </c>
      <c r="L165">
        <f t="shared" si="23"/>
        <v>0</v>
      </c>
      <c r="M165">
        <f t="shared" si="31"/>
        <v>0</v>
      </c>
      <c r="N165">
        <f t="shared" si="31"/>
        <v>0</v>
      </c>
      <c r="O165">
        <f t="shared" si="31"/>
        <v>0</v>
      </c>
      <c r="P165">
        <f t="shared" si="31"/>
        <v>0</v>
      </c>
      <c r="Q165">
        <f t="shared" si="31"/>
        <v>0</v>
      </c>
      <c r="R165">
        <f t="shared" si="27"/>
        <v>0</v>
      </c>
    </row>
    <row r="166" spans="1:18" x14ac:dyDescent="0.45">
      <c r="A166" t="s">
        <v>9</v>
      </c>
      <c r="B166" t="s">
        <v>60</v>
      </c>
      <c r="C166">
        <v>3000</v>
      </c>
      <c r="D166" t="s">
        <v>498</v>
      </c>
      <c r="E166">
        <v>10.068</v>
      </c>
      <c r="F166">
        <f>IF(ISNA(VLOOKUP(DKSalaries!D166,OverUnder!$A$2:$C$13,3,FALSE)),1,VLOOKUP(DKSalaries!D166,OverUnder!$A$2:$C$13,3,FALSE))</f>
        <v>1</v>
      </c>
      <c r="G166">
        <f t="shared" si="24"/>
        <v>10.068</v>
      </c>
      <c r="H166">
        <f>IF(ISNA(VLOOKUP(B166,Model!A:B,2,FALSE)),0,VLOOKUP(B166,Model!A:B,2,FALSE))</f>
        <v>7.86710689750673</v>
      </c>
      <c r="I166" s="4">
        <f t="shared" si="25"/>
        <v>7.86710689750673</v>
      </c>
      <c r="J166">
        <v>0</v>
      </c>
      <c r="K166">
        <f t="shared" si="26"/>
        <v>0</v>
      </c>
      <c r="L166">
        <f t="shared" si="23"/>
        <v>0</v>
      </c>
      <c r="M166">
        <f t="shared" si="31"/>
        <v>0</v>
      </c>
      <c r="N166">
        <f t="shared" si="31"/>
        <v>0</v>
      </c>
      <c r="O166">
        <f t="shared" si="31"/>
        <v>0</v>
      </c>
      <c r="P166">
        <f t="shared" si="31"/>
        <v>0</v>
      </c>
      <c r="Q166">
        <f t="shared" si="31"/>
        <v>0</v>
      </c>
      <c r="R166">
        <f t="shared" si="27"/>
        <v>2.6223689658355767</v>
      </c>
    </row>
    <row r="167" spans="1:18" x14ac:dyDescent="0.45">
      <c r="A167" t="s">
        <v>6</v>
      </c>
      <c r="B167" t="s">
        <v>481</v>
      </c>
      <c r="C167">
        <v>3000</v>
      </c>
      <c r="D167" t="s">
        <v>493</v>
      </c>
      <c r="E167">
        <v>4</v>
      </c>
      <c r="F167">
        <f>IF(ISNA(VLOOKUP(DKSalaries!D167,OverUnder!$A$2:$C$13,3,FALSE)),1,VLOOKUP(DKSalaries!D167,OverUnder!$A$2:$C$13,3,FALSE))</f>
        <v>1</v>
      </c>
      <c r="G167">
        <f t="shared" si="24"/>
        <v>4</v>
      </c>
      <c r="H167">
        <f>IF(ISNA(VLOOKUP(B167,Model!A:B,2,FALSE)),0,VLOOKUP(B167,Model!A:B,2,FALSE))</f>
        <v>0</v>
      </c>
      <c r="I167" s="4">
        <f t="shared" si="25"/>
        <v>0</v>
      </c>
      <c r="J167">
        <v>0</v>
      </c>
      <c r="K167">
        <f t="shared" si="26"/>
        <v>0</v>
      </c>
      <c r="L167">
        <f t="shared" si="23"/>
        <v>0</v>
      </c>
      <c r="M167">
        <f t="shared" si="31"/>
        <v>0</v>
      </c>
      <c r="N167">
        <f t="shared" si="31"/>
        <v>0</v>
      </c>
      <c r="O167">
        <f t="shared" si="31"/>
        <v>0</v>
      </c>
      <c r="P167">
        <f t="shared" si="31"/>
        <v>0</v>
      </c>
      <c r="Q167">
        <f t="shared" si="31"/>
        <v>0</v>
      </c>
      <c r="R167">
        <f t="shared" si="27"/>
        <v>0</v>
      </c>
    </row>
    <row r="168" spans="1:18" x14ac:dyDescent="0.45">
      <c r="A168" t="s">
        <v>9</v>
      </c>
      <c r="B168" t="s">
        <v>355</v>
      </c>
      <c r="C168">
        <v>3000</v>
      </c>
      <c r="D168" t="s">
        <v>499</v>
      </c>
      <c r="E168">
        <v>8.4580000000000002</v>
      </c>
      <c r="F168">
        <f>IF(ISNA(VLOOKUP(DKSalaries!D168,OverUnder!$A$2:$C$13,3,FALSE)),1,VLOOKUP(DKSalaries!D168,OverUnder!$A$2:$C$13,3,FALSE))</f>
        <v>1</v>
      </c>
      <c r="G168">
        <f t="shared" si="24"/>
        <v>8.4580000000000002</v>
      </c>
      <c r="H168">
        <f>IF(ISNA(VLOOKUP(B168,Model!A:B,2,FALSE)),0,VLOOKUP(B168,Model!A:B,2,FALSE))</f>
        <v>6.4051715375874601</v>
      </c>
      <c r="I168" s="4">
        <f t="shared" si="25"/>
        <v>6.4051715375874601</v>
      </c>
      <c r="J168">
        <v>0</v>
      </c>
      <c r="K168">
        <f t="shared" si="26"/>
        <v>0</v>
      </c>
      <c r="L168">
        <f t="shared" si="23"/>
        <v>0</v>
      </c>
      <c r="M168">
        <f t="shared" si="31"/>
        <v>0</v>
      </c>
      <c r="N168">
        <f t="shared" si="31"/>
        <v>0</v>
      </c>
      <c r="O168">
        <f t="shared" si="31"/>
        <v>0</v>
      </c>
      <c r="P168">
        <f t="shared" si="31"/>
        <v>0</v>
      </c>
      <c r="Q168">
        <f t="shared" si="31"/>
        <v>0</v>
      </c>
      <c r="R168">
        <f t="shared" si="27"/>
        <v>2.1350571791958202</v>
      </c>
    </row>
    <row r="169" spans="1:18" x14ac:dyDescent="0.45">
      <c r="A169" t="s">
        <v>7</v>
      </c>
      <c r="B169" t="s">
        <v>163</v>
      </c>
      <c r="C169">
        <v>3000</v>
      </c>
      <c r="D169" t="s">
        <v>498</v>
      </c>
      <c r="E169">
        <v>8.4640000000000004</v>
      </c>
      <c r="F169">
        <f>IF(ISNA(VLOOKUP(DKSalaries!D169,OverUnder!$A$2:$C$13,3,FALSE)),1,VLOOKUP(DKSalaries!D169,OverUnder!$A$2:$C$13,3,FALSE))</f>
        <v>1</v>
      </c>
      <c r="G169">
        <f t="shared" si="24"/>
        <v>8.4640000000000004</v>
      </c>
      <c r="H169">
        <f>IF(ISNA(VLOOKUP(B169,Model!A:B,2,FALSE)),0,VLOOKUP(B169,Model!A:B,2,FALSE))</f>
        <v>7.6762507747331004</v>
      </c>
      <c r="I169" s="4">
        <f t="shared" si="25"/>
        <v>7.6762507747331004</v>
      </c>
      <c r="J169">
        <v>0</v>
      </c>
      <c r="K169">
        <f t="shared" si="26"/>
        <v>0</v>
      </c>
      <c r="L169">
        <f t="shared" si="23"/>
        <v>0</v>
      </c>
      <c r="M169">
        <f t="shared" si="31"/>
        <v>0</v>
      </c>
      <c r="N169">
        <f t="shared" si="31"/>
        <v>0</v>
      </c>
      <c r="O169">
        <f t="shared" si="31"/>
        <v>0</v>
      </c>
      <c r="P169">
        <f t="shared" si="31"/>
        <v>0</v>
      </c>
      <c r="Q169">
        <f t="shared" si="31"/>
        <v>0</v>
      </c>
      <c r="R169">
        <f t="shared" si="27"/>
        <v>2.5587502582443666</v>
      </c>
    </row>
    <row r="170" spans="1:18" x14ac:dyDescent="0.45">
      <c r="A170" t="s">
        <v>6</v>
      </c>
      <c r="B170" t="s">
        <v>164</v>
      </c>
      <c r="C170">
        <v>3000</v>
      </c>
      <c r="D170" t="s">
        <v>494</v>
      </c>
      <c r="E170">
        <v>2.125</v>
      </c>
      <c r="F170">
        <f>IF(ISNA(VLOOKUP(DKSalaries!D170,OverUnder!$A$2:$C$13,3,FALSE)),1,VLOOKUP(DKSalaries!D170,OverUnder!$A$2:$C$13,3,FALSE))</f>
        <v>1</v>
      </c>
      <c r="G170">
        <f t="shared" si="24"/>
        <v>2.125</v>
      </c>
      <c r="H170">
        <f>IF(ISNA(VLOOKUP(B170,Model!A:B,2,FALSE)),0,VLOOKUP(B170,Model!A:B,2,FALSE))</f>
        <v>2.0208333333333299</v>
      </c>
      <c r="I170" s="4">
        <f t="shared" si="25"/>
        <v>2.0208333333333299</v>
      </c>
      <c r="J170">
        <v>0</v>
      </c>
      <c r="K170">
        <f t="shared" si="26"/>
        <v>0</v>
      </c>
      <c r="L170">
        <f t="shared" si="23"/>
        <v>0</v>
      </c>
      <c r="M170">
        <f t="shared" si="31"/>
        <v>0</v>
      </c>
      <c r="N170">
        <f t="shared" si="31"/>
        <v>0</v>
      </c>
      <c r="O170">
        <f t="shared" si="31"/>
        <v>0</v>
      </c>
      <c r="P170">
        <f t="shared" si="31"/>
        <v>0</v>
      </c>
      <c r="Q170">
        <f t="shared" si="31"/>
        <v>0</v>
      </c>
      <c r="R170">
        <f t="shared" si="27"/>
        <v>0.67361111111110994</v>
      </c>
    </row>
    <row r="171" spans="1:18" x14ac:dyDescent="0.45">
      <c r="A171" t="s">
        <v>6</v>
      </c>
      <c r="B171" t="s">
        <v>434</v>
      </c>
      <c r="C171">
        <v>3000</v>
      </c>
      <c r="D171" t="s">
        <v>497</v>
      </c>
      <c r="E171">
        <v>13.875</v>
      </c>
      <c r="F171">
        <f>IF(ISNA(VLOOKUP(DKSalaries!D171,OverUnder!$A$2:$C$13,3,FALSE)),1,VLOOKUP(DKSalaries!D171,OverUnder!$A$2:$C$13,3,FALSE))</f>
        <v>1</v>
      </c>
      <c r="G171">
        <f t="shared" si="24"/>
        <v>13.875</v>
      </c>
      <c r="H171">
        <f>IF(ISNA(VLOOKUP(B171,Model!A:B,2,FALSE)),0,VLOOKUP(B171,Model!A:B,2,FALSE))</f>
        <v>12.5170107033639</v>
      </c>
      <c r="I171" s="4">
        <f t="shared" si="25"/>
        <v>12.5170107033639</v>
      </c>
      <c r="J171">
        <v>0</v>
      </c>
      <c r="K171">
        <f t="shared" si="26"/>
        <v>0</v>
      </c>
      <c r="L171">
        <f t="shared" si="23"/>
        <v>0</v>
      </c>
      <c r="M171">
        <f t="shared" si="31"/>
        <v>0</v>
      </c>
      <c r="N171">
        <f t="shared" si="31"/>
        <v>0</v>
      </c>
      <c r="O171">
        <f t="shared" si="31"/>
        <v>0</v>
      </c>
      <c r="P171">
        <f t="shared" si="31"/>
        <v>0</v>
      </c>
      <c r="Q171">
        <f t="shared" si="31"/>
        <v>0</v>
      </c>
      <c r="R171">
        <f t="shared" si="27"/>
        <v>4.1723369011212998</v>
      </c>
    </row>
    <row r="172" spans="1:18" x14ac:dyDescent="0.45">
      <c r="A172" t="s">
        <v>8</v>
      </c>
      <c r="B172" t="s">
        <v>165</v>
      </c>
      <c r="C172">
        <v>3000</v>
      </c>
      <c r="D172" t="s">
        <v>492</v>
      </c>
      <c r="E172">
        <v>2.7919999999999998</v>
      </c>
      <c r="F172">
        <f>IF(ISNA(VLOOKUP(DKSalaries!D172,OverUnder!$A$2:$C$13,3,FALSE)),1,VLOOKUP(DKSalaries!D172,OverUnder!$A$2:$C$13,3,FALSE))</f>
        <v>1</v>
      </c>
      <c r="G172">
        <f t="shared" si="24"/>
        <v>2.7919999999999998</v>
      </c>
      <c r="H172">
        <f>IF(ISNA(VLOOKUP(B172,Model!A:B,2,FALSE)),0,VLOOKUP(B172,Model!A:B,2,FALSE))</f>
        <v>3.9299821610601402</v>
      </c>
      <c r="I172" s="4">
        <f t="shared" si="25"/>
        <v>3.9299821610601402</v>
      </c>
      <c r="J172">
        <v>0</v>
      </c>
      <c r="K172">
        <f t="shared" si="26"/>
        <v>0</v>
      </c>
      <c r="L172">
        <f t="shared" si="23"/>
        <v>0</v>
      </c>
      <c r="M172">
        <f t="shared" ref="M172:Q181" si="32">$J172*IF($A172=M$1,1,0)</f>
        <v>0</v>
      </c>
      <c r="N172">
        <f t="shared" si="32"/>
        <v>0</v>
      </c>
      <c r="O172">
        <f t="shared" si="32"/>
        <v>0</v>
      </c>
      <c r="P172">
        <f t="shared" si="32"/>
        <v>0</v>
      </c>
      <c r="Q172">
        <f t="shared" si="32"/>
        <v>0</v>
      </c>
      <c r="R172">
        <f t="shared" si="27"/>
        <v>1.3099940536867134</v>
      </c>
    </row>
    <row r="173" spans="1:18" x14ac:dyDescent="0.45">
      <c r="A173" t="s">
        <v>9</v>
      </c>
      <c r="B173" t="s">
        <v>418</v>
      </c>
      <c r="C173">
        <v>3000</v>
      </c>
      <c r="D173" t="s">
        <v>497</v>
      </c>
      <c r="E173">
        <v>11.606999999999999</v>
      </c>
      <c r="F173">
        <f>IF(ISNA(VLOOKUP(DKSalaries!D173,OverUnder!$A$2:$C$13,3,FALSE)),1,VLOOKUP(DKSalaries!D173,OverUnder!$A$2:$C$13,3,FALSE))</f>
        <v>1</v>
      </c>
      <c r="G173">
        <f t="shared" si="24"/>
        <v>11.606999999999999</v>
      </c>
      <c r="H173">
        <f>IF(ISNA(VLOOKUP(B173,Model!A:B,2,FALSE)),0,VLOOKUP(B173,Model!A:B,2,FALSE))</f>
        <v>10.1036498984462</v>
      </c>
      <c r="I173" s="4">
        <f t="shared" si="25"/>
        <v>10.1036498984462</v>
      </c>
      <c r="J173">
        <v>0</v>
      </c>
      <c r="K173">
        <f t="shared" si="26"/>
        <v>0</v>
      </c>
      <c r="L173">
        <f t="shared" si="23"/>
        <v>0</v>
      </c>
      <c r="M173">
        <f t="shared" si="32"/>
        <v>0</v>
      </c>
      <c r="N173">
        <f t="shared" si="32"/>
        <v>0</v>
      </c>
      <c r="O173">
        <f t="shared" si="32"/>
        <v>0</v>
      </c>
      <c r="P173">
        <f t="shared" si="32"/>
        <v>0</v>
      </c>
      <c r="Q173">
        <f t="shared" si="32"/>
        <v>0</v>
      </c>
      <c r="R173">
        <f t="shared" si="27"/>
        <v>3.3678832994820667</v>
      </c>
    </row>
    <row r="174" spans="1:18" x14ac:dyDescent="0.45">
      <c r="A174" t="s">
        <v>8</v>
      </c>
      <c r="B174" t="s">
        <v>166</v>
      </c>
      <c r="C174">
        <v>3000</v>
      </c>
      <c r="D174" t="s">
        <v>492</v>
      </c>
      <c r="E174">
        <v>4.3129999999999997</v>
      </c>
      <c r="F174">
        <f>IF(ISNA(VLOOKUP(DKSalaries!D174,OverUnder!$A$2:$C$13,3,FALSE)),1,VLOOKUP(DKSalaries!D174,OverUnder!$A$2:$C$13,3,FALSE))</f>
        <v>1</v>
      </c>
      <c r="G174">
        <f t="shared" si="24"/>
        <v>4.3129999999999997</v>
      </c>
      <c r="H174">
        <f>IF(ISNA(VLOOKUP(B174,Model!A:B,2,FALSE)),0,VLOOKUP(B174,Model!A:B,2,FALSE))</f>
        <v>6.7883543449265504</v>
      </c>
      <c r="I174" s="4">
        <f t="shared" si="25"/>
        <v>6.7883543449265504</v>
      </c>
      <c r="J174">
        <v>0</v>
      </c>
      <c r="K174">
        <f t="shared" si="26"/>
        <v>0</v>
      </c>
      <c r="L174">
        <f t="shared" si="23"/>
        <v>0</v>
      </c>
      <c r="M174">
        <f t="shared" si="32"/>
        <v>0</v>
      </c>
      <c r="N174">
        <f t="shared" si="32"/>
        <v>0</v>
      </c>
      <c r="O174">
        <f t="shared" si="32"/>
        <v>0</v>
      </c>
      <c r="P174">
        <f t="shared" si="32"/>
        <v>0</v>
      </c>
      <c r="Q174">
        <f t="shared" si="32"/>
        <v>0</v>
      </c>
      <c r="R174">
        <f t="shared" si="27"/>
        <v>2.2627847816421838</v>
      </c>
    </row>
    <row r="175" spans="1:18" x14ac:dyDescent="0.45">
      <c r="A175" t="s">
        <v>6</v>
      </c>
      <c r="B175" t="s">
        <v>167</v>
      </c>
      <c r="C175">
        <v>3000</v>
      </c>
      <c r="D175" t="s">
        <v>500</v>
      </c>
      <c r="E175">
        <v>3.2080000000000002</v>
      </c>
      <c r="F175">
        <f>IF(ISNA(VLOOKUP(DKSalaries!D175,OverUnder!$A$2:$C$13,3,FALSE)),1,VLOOKUP(DKSalaries!D175,OverUnder!$A$2:$C$13,3,FALSE))</f>
        <v>1</v>
      </c>
      <c r="G175">
        <f t="shared" si="24"/>
        <v>3.2080000000000002</v>
      </c>
      <c r="H175">
        <f>IF(ISNA(VLOOKUP(B175,Model!A:B,2,FALSE)),0,VLOOKUP(B175,Model!A:B,2,FALSE))</f>
        <v>3.6374235474006098</v>
      </c>
      <c r="I175" s="4">
        <f t="shared" si="25"/>
        <v>3.6374235474006098</v>
      </c>
      <c r="J175">
        <v>0</v>
      </c>
      <c r="K175">
        <f t="shared" si="26"/>
        <v>0</v>
      </c>
      <c r="L175">
        <f t="shared" si="23"/>
        <v>0</v>
      </c>
      <c r="M175">
        <f t="shared" si="32"/>
        <v>0</v>
      </c>
      <c r="N175">
        <f t="shared" si="32"/>
        <v>0</v>
      </c>
      <c r="O175">
        <f t="shared" si="32"/>
        <v>0</v>
      </c>
      <c r="P175">
        <f t="shared" si="32"/>
        <v>0</v>
      </c>
      <c r="Q175">
        <f t="shared" si="32"/>
        <v>0</v>
      </c>
      <c r="R175">
        <f t="shared" si="27"/>
        <v>1.2124745158002033</v>
      </c>
    </row>
    <row r="176" spans="1:18" x14ac:dyDescent="0.45">
      <c r="A176" t="s">
        <v>6</v>
      </c>
      <c r="B176" t="s">
        <v>396</v>
      </c>
      <c r="C176">
        <v>3000</v>
      </c>
      <c r="D176" t="s">
        <v>494</v>
      </c>
      <c r="E176">
        <v>12.055999999999999</v>
      </c>
      <c r="F176">
        <f>IF(ISNA(VLOOKUP(DKSalaries!D176,OverUnder!$A$2:$C$13,3,FALSE)),1,VLOOKUP(DKSalaries!D176,OverUnder!$A$2:$C$13,3,FALSE))</f>
        <v>1</v>
      </c>
      <c r="G176">
        <f t="shared" si="24"/>
        <v>12.055999999999999</v>
      </c>
      <c r="H176">
        <f>IF(ISNA(VLOOKUP(B176,Model!A:B,2,FALSE)),0,VLOOKUP(B176,Model!A:B,2,FALSE))</f>
        <v>11.3536497276258</v>
      </c>
      <c r="I176" s="4">
        <f t="shared" si="25"/>
        <v>11.3536497276258</v>
      </c>
      <c r="J176">
        <v>0</v>
      </c>
      <c r="K176">
        <f t="shared" si="26"/>
        <v>0</v>
      </c>
      <c r="L176">
        <f t="shared" si="23"/>
        <v>0</v>
      </c>
      <c r="M176">
        <f t="shared" si="32"/>
        <v>0</v>
      </c>
      <c r="N176">
        <f t="shared" si="32"/>
        <v>0</v>
      </c>
      <c r="O176">
        <f t="shared" si="32"/>
        <v>0</v>
      </c>
      <c r="P176">
        <f t="shared" si="32"/>
        <v>0</v>
      </c>
      <c r="Q176">
        <f t="shared" si="32"/>
        <v>0</v>
      </c>
      <c r="R176">
        <f t="shared" si="27"/>
        <v>3.7845499092086001</v>
      </c>
    </row>
    <row r="177" spans="1:18" x14ac:dyDescent="0.45">
      <c r="A177" t="s">
        <v>8</v>
      </c>
      <c r="B177" t="s">
        <v>169</v>
      </c>
      <c r="C177">
        <v>3000</v>
      </c>
      <c r="D177" t="s">
        <v>495</v>
      </c>
      <c r="E177">
        <v>5.9580000000000002</v>
      </c>
      <c r="F177">
        <f>IF(ISNA(VLOOKUP(DKSalaries!D177,OverUnder!$A$2:$C$13,3,FALSE)),1,VLOOKUP(DKSalaries!D177,OverUnder!$A$2:$C$13,3,FALSE))</f>
        <v>1</v>
      </c>
      <c r="G177">
        <f t="shared" si="24"/>
        <v>5.9580000000000002</v>
      </c>
      <c r="H177">
        <f>IF(ISNA(VLOOKUP(B177,Model!A:B,2,FALSE)),0,VLOOKUP(B177,Model!A:B,2,FALSE))</f>
        <v>6.3277219085705303</v>
      </c>
      <c r="I177" s="4">
        <f t="shared" si="25"/>
        <v>6.3277219085705303</v>
      </c>
      <c r="J177">
        <v>0</v>
      </c>
      <c r="K177">
        <f t="shared" si="26"/>
        <v>0</v>
      </c>
      <c r="L177">
        <f t="shared" si="23"/>
        <v>0</v>
      </c>
      <c r="M177">
        <f t="shared" si="32"/>
        <v>0</v>
      </c>
      <c r="N177">
        <f t="shared" si="32"/>
        <v>0</v>
      </c>
      <c r="O177">
        <f t="shared" si="32"/>
        <v>0</v>
      </c>
      <c r="P177">
        <f t="shared" si="32"/>
        <v>0</v>
      </c>
      <c r="Q177">
        <f t="shared" si="32"/>
        <v>0</v>
      </c>
      <c r="R177">
        <f t="shared" si="27"/>
        <v>2.1092406361901768</v>
      </c>
    </row>
    <row r="178" spans="1:18" x14ac:dyDescent="0.45">
      <c r="A178" t="s">
        <v>5</v>
      </c>
      <c r="B178" t="s">
        <v>357</v>
      </c>
      <c r="C178">
        <v>3000</v>
      </c>
      <c r="D178" t="s">
        <v>495</v>
      </c>
      <c r="E178">
        <v>0</v>
      </c>
      <c r="F178">
        <f>IF(ISNA(VLOOKUP(DKSalaries!D178,OverUnder!$A$2:$C$13,3,FALSE)),1,VLOOKUP(DKSalaries!D178,OverUnder!$A$2:$C$13,3,FALSE))</f>
        <v>1</v>
      </c>
      <c r="G178">
        <f t="shared" si="24"/>
        <v>0</v>
      </c>
      <c r="H178">
        <f>IF(ISNA(VLOOKUP(B178,Model!A:B,2,FALSE)),0,VLOOKUP(B178,Model!A:B,2,FALSE))</f>
        <v>0</v>
      </c>
      <c r="I178" s="4">
        <f t="shared" si="25"/>
        <v>0</v>
      </c>
      <c r="J178">
        <v>0</v>
      </c>
      <c r="K178">
        <f t="shared" si="26"/>
        <v>0</v>
      </c>
      <c r="L178">
        <f t="shared" si="23"/>
        <v>0</v>
      </c>
      <c r="M178">
        <f t="shared" si="32"/>
        <v>0</v>
      </c>
      <c r="N178">
        <f t="shared" si="32"/>
        <v>0</v>
      </c>
      <c r="O178">
        <f t="shared" si="32"/>
        <v>0</v>
      </c>
      <c r="P178">
        <f t="shared" si="32"/>
        <v>0</v>
      </c>
      <c r="Q178">
        <f t="shared" si="32"/>
        <v>0</v>
      </c>
      <c r="R178">
        <f t="shared" si="27"/>
        <v>0</v>
      </c>
    </row>
    <row r="179" spans="1:18" x14ac:dyDescent="0.45">
      <c r="A179" t="s">
        <v>7</v>
      </c>
      <c r="B179" t="s">
        <v>461</v>
      </c>
      <c r="C179">
        <v>3000</v>
      </c>
      <c r="D179" t="s">
        <v>494</v>
      </c>
      <c r="E179">
        <v>2.0419999999999998</v>
      </c>
      <c r="F179">
        <f>IF(ISNA(VLOOKUP(DKSalaries!D179,OverUnder!$A$2:$C$13,3,FALSE)),1,VLOOKUP(DKSalaries!D179,OverUnder!$A$2:$C$13,3,FALSE))</f>
        <v>1</v>
      </c>
      <c r="G179">
        <f t="shared" si="24"/>
        <v>2.0419999999999998</v>
      </c>
      <c r="H179">
        <f>IF(ISNA(VLOOKUP(B179,Model!A:B,2,FALSE)),0,VLOOKUP(B179,Model!A:B,2,FALSE))</f>
        <v>1.5202134909540601</v>
      </c>
      <c r="I179" s="4">
        <f t="shared" si="25"/>
        <v>1.5202134909540601</v>
      </c>
      <c r="J179">
        <v>0</v>
      </c>
      <c r="K179">
        <f t="shared" si="26"/>
        <v>0</v>
      </c>
      <c r="L179">
        <f t="shared" si="23"/>
        <v>0</v>
      </c>
      <c r="M179">
        <f t="shared" si="32"/>
        <v>0</v>
      </c>
      <c r="N179">
        <f t="shared" si="32"/>
        <v>0</v>
      </c>
      <c r="O179">
        <f t="shared" si="32"/>
        <v>0</v>
      </c>
      <c r="P179">
        <f t="shared" si="32"/>
        <v>0</v>
      </c>
      <c r="Q179">
        <f t="shared" si="32"/>
        <v>0</v>
      </c>
      <c r="R179">
        <f t="shared" si="27"/>
        <v>0.50673783031802</v>
      </c>
    </row>
    <row r="180" spans="1:18" x14ac:dyDescent="0.45">
      <c r="A180" t="s">
        <v>6</v>
      </c>
      <c r="B180" t="s">
        <v>170</v>
      </c>
      <c r="C180">
        <v>3000</v>
      </c>
      <c r="D180" t="s">
        <v>498</v>
      </c>
      <c r="E180">
        <v>11</v>
      </c>
      <c r="F180">
        <f>IF(ISNA(VLOOKUP(DKSalaries!D180,OverUnder!$A$2:$C$13,3,FALSE)),1,VLOOKUP(DKSalaries!D180,OverUnder!$A$2:$C$13,3,FALSE))</f>
        <v>1</v>
      </c>
      <c r="G180">
        <f t="shared" si="24"/>
        <v>11</v>
      </c>
      <c r="H180">
        <f>IF(ISNA(VLOOKUP(B180,Model!A:B,2,FALSE)),0,VLOOKUP(B180,Model!A:B,2,FALSE))</f>
        <v>10.558956716066801</v>
      </c>
      <c r="I180" s="4">
        <f t="shared" si="25"/>
        <v>10.558956716066801</v>
      </c>
      <c r="J180">
        <v>0</v>
      </c>
      <c r="K180">
        <f t="shared" si="26"/>
        <v>0</v>
      </c>
      <c r="L180">
        <f t="shared" si="23"/>
        <v>0</v>
      </c>
      <c r="M180">
        <f t="shared" si="32"/>
        <v>0</v>
      </c>
      <c r="N180">
        <f t="shared" si="32"/>
        <v>0</v>
      </c>
      <c r="O180">
        <f t="shared" si="32"/>
        <v>0</v>
      </c>
      <c r="P180">
        <f t="shared" si="32"/>
        <v>0</v>
      </c>
      <c r="Q180">
        <f t="shared" si="32"/>
        <v>0</v>
      </c>
      <c r="R180">
        <f t="shared" si="27"/>
        <v>3.5196522386889333</v>
      </c>
    </row>
    <row r="181" spans="1:18" x14ac:dyDescent="0.45">
      <c r="A181" t="s">
        <v>6</v>
      </c>
      <c r="B181" t="s">
        <v>358</v>
      </c>
      <c r="C181">
        <v>3000</v>
      </c>
      <c r="D181" t="s">
        <v>495</v>
      </c>
      <c r="E181">
        <v>4.5309999999999997</v>
      </c>
      <c r="F181">
        <f>IF(ISNA(VLOOKUP(DKSalaries!D181,OverUnder!$A$2:$C$13,3,FALSE)),1,VLOOKUP(DKSalaries!D181,OverUnder!$A$2:$C$13,3,FALSE))</f>
        <v>1</v>
      </c>
      <c r="G181">
        <f t="shared" si="24"/>
        <v>4.5309999999999997</v>
      </c>
      <c r="H181">
        <f>IF(ISNA(VLOOKUP(B181,Model!A:B,2,FALSE)),0,VLOOKUP(B181,Model!A:B,2,FALSE))</f>
        <v>5.7157202332041201</v>
      </c>
      <c r="I181" s="4">
        <f t="shared" si="25"/>
        <v>5.7157202332041201</v>
      </c>
      <c r="J181">
        <v>0</v>
      </c>
      <c r="K181">
        <f t="shared" si="26"/>
        <v>0</v>
      </c>
      <c r="L181">
        <f t="shared" si="23"/>
        <v>0</v>
      </c>
      <c r="M181">
        <f t="shared" si="32"/>
        <v>0</v>
      </c>
      <c r="N181">
        <f t="shared" si="32"/>
        <v>0</v>
      </c>
      <c r="O181">
        <f t="shared" si="32"/>
        <v>0</v>
      </c>
      <c r="P181">
        <f t="shared" si="32"/>
        <v>0</v>
      </c>
      <c r="Q181">
        <f t="shared" si="32"/>
        <v>0</v>
      </c>
      <c r="R181">
        <f t="shared" si="27"/>
        <v>1.9052400777347067</v>
      </c>
    </row>
    <row r="182" spans="1:18" x14ac:dyDescent="0.45">
      <c r="A182" t="s">
        <v>6</v>
      </c>
      <c r="B182" t="s">
        <v>173</v>
      </c>
      <c r="C182">
        <v>3000</v>
      </c>
      <c r="D182" t="s">
        <v>500</v>
      </c>
      <c r="E182">
        <v>6.4770000000000003</v>
      </c>
      <c r="F182">
        <f>IF(ISNA(VLOOKUP(DKSalaries!D182,OverUnder!$A$2:$C$13,3,FALSE)),1,VLOOKUP(DKSalaries!D182,OverUnder!$A$2:$C$13,3,FALSE))</f>
        <v>1</v>
      </c>
      <c r="G182">
        <f t="shared" si="24"/>
        <v>6.4770000000000003</v>
      </c>
      <c r="H182">
        <f>IF(ISNA(VLOOKUP(B182,Model!A:B,2,FALSE)),0,VLOOKUP(B182,Model!A:B,2,FALSE))</f>
        <v>7.5825685582627598</v>
      </c>
      <c r="I182" s="4">
        <f t="shared" si="25"/>
        <v>7.5825685582627598</v>
      </c>
      <c r="J182">
        <v>0</v>
      </c>
      <c r="K182">
        <f t="shared" si="26"/>
        <v>0</v>
      </c>
      <c r="L182">
        <f t="shared" si="23"/>
        <v>0</v>
      </c>
      <c r="M182">
        <f t="shared" ref="M182:Q191" si="33">$J182*IF($A182=M$1,1,0)</f>
        <v>0</v>
      </c>
      <c r="N182">
        <f t="shared" si="33"/>
        <v>0</v>
      </c>
      <c r="O182">
        <f t="shared" si="33"/>
        <v>0</v>
      </c>
      <c r="P182">
        <f t="shared" si="33"/>
        <v>0</v>
      </c>
      <c r="Q182">
        <f t="shared" si="33"/>
        <v>0</v>
      </c>
      <c r="R182">
        <f t="shared" si="27"/>
        <v>2.5275228527542533</v>
      </c>
    </row>
    <row r="183" spans="1:18" x14ac:dyDescent="0.45">
      <c r="A183" t="s">
        <v>9</v>
      </c>
      <c r="B183" t="s">
        <v>174</v>
      </c>
      <c r="C183">
        <v>3000</v>
      </c>
      <c r="D183" t="s">
        <v>498</v>
      </c>
      <c r="E183">
        <v>6.75</v>
      </c>
      <c r="F183">
        <f>IF(ISNA(VLOOKUP(DKSalaries!D183,OverUnder!$A$2:$C$13,3,FALSE)),1,VLOOKUP(DKSalaries!D183,OverUnder!$A$2:$C$13,3,FALSE))</f>
        <v>1</v>
      </c>
      <c r="G183">
        <f t="shared" si="24"/>
        <v>6.75</v>
      </c>
      <c r="H183">
        <f>IF(ISNA(VLOOKUP(B183,Model!A:B,2,FALSE)),0,VLOOKUP(B183,Model!A:B,2,FALSE))</f>
        <v>8.08027522935779</v>
      </c>
      <c r="I183" s="4">
        <f t="shared" si="25"/>
        <v>8.08027522935779</v>
      </c>
      <c r="J183">
        <v>0</v>
      </c>
      <c r="K183">
        <f t="shared" si="26"/>
        <v>0</v>
      </c>
      <c r="L183">
        <f t="shared" si="23"/>
        <v>0</v>
      </c>
      <c r="M183">
        <f t="shared" si="33"/>
        <v>0</v>
      </c>
      <c r="N183">
        <f t="shared" si="33"/>
        <v>0</v>
      </c>
      <c r="O183">
        <f t="shared" si="33"/>
        <v>0</v>
      </c>
      <c r="P183">
        <f t="shared" si="33"/>
        <v>0</v>
      </c>
      <c r="Q183">
        <f t="shared" si="33"/>
        <v>0</v>
      </c>
      <c r="R183">
        <f t="shared" si="27"/>
        <v>2.6934250764525967</v>
      </c>
    </row>
    <row r="184" spans="1:18" x14ac:dyDescent="0.45">
      <c r="A184" t="s">
        <v>7</v>
      </c>
      <c r="B184" t="s">
        <v>424</v>
      </c>
      <c r="C184">
        <v>3000</v>
      </c>
      <c r="D184" t="s">
        <v>493</v>
      </c>
      <c r="E184">
        <v>6.375</v>
      </c>
      <c r="F184">
        <f>IF(ISNA(VLOOKUP(DKSalaries!D184,OverUnder!$A$2:$C$13,3,FALSE)),1,VLOOKUP(DKSalaries!D184,OverUnder!$A$2:$C$13,3,FALSE))</f>
        <v>1</v>
      </c>
      <c r="G184">
        <f t="shared" si="24"/>
        <v>6.375</v>
      </c>
      <c r="H184">
        <f>IF(ISNA(VLOOKUP(B184,Model!A:B,2,FALSE)),0,VLOOKUP(B184,Model!A:B,2,FALSE))</f>
        <v>5.9335585585585502</v>
      </c>
      <c r="I184" s="4">
        <f t="shared" si="25"/>
        <v>5.9335585585585502</v>
      </c>
      <c r="J184">
        <v>0</v>
      </c>
      <c r="K184">
        <f t="shared" si="26"/>
        <v>0</v>
      </c>
      <c r="L184">
        <f t="shared" si="23"/>
        <v>0</v>
      </c>
      <c r="M184">
        <f t="shared" si="33"/>
        <v>0</v>
      </c>
      <c r="N184">
        <f t="shared" si="33"/>
        <v>0</v>
      </c>
      <c r="O184">
        <f t="shared" si="33"/>
        <v>0</v>
      </c>
      <c r="P184">
        <f t="shared" si="33"/>
        <v>0</v>
      </c>
      <c r="Q184">
        <f t="shared" si="33"/>
        <v>0</v>
      </c>
      <c r="R184">
        <f t="shared" si="27"/>
        <v>1.9778528528528501</v>
      </c>
    </row>
    <row r="185" spans="1:18" x14ac:dyDescent="0.45">
      <c r="A185" t="s">
        <v>7</v>
      </c>
      <c r="B185" t="s">
        <v>175</v>
      </c>
      <c r="C185">
        <v>3000</v>
      </c>
      <c r="D185" t="s">
        <v>496</v>
      </c>
      <c r="E185">
        <v>12.923</v>
      </c>
      <c r="F185">
        <f>IF(ISNA(VLOOKUP(DKSalaries!D185,OverUnder!$A$2:$C$13,3,FALSE)),1,VLOOKUP(DKSalaries!D185,OverUnder!$A$2:$C$13,3,FALSE))</f>
        <v>1</v>
      </c>
      <c r="G185">
        <f t="shared" si="24"/>
        <v>12.923</v>
      </c>
      <c r="H185">
        <f>IF(ISNA(VLOOKUP(B185,Model!A:B,2,FALSE)),0,VLOOKUP(B185,Model!A:B,2,FALSE))</f>
        <v>12.9656726177215</v>
      </c>
      <c r="I185" s="4">
        <f t="shared" si="25"/>
        <v>12.9656726177215</v>
      </c>
      <c r="J185">
        <v>0</v>
      </c>
      <c r="K185">
        <f t="shared" si="26"/>
        <v>0</v>
      </c>
      <c r="L185">
        <f t="shared" si="23"/>
        <v>0</v>
      </c>
      <c r="M185">
        <f t="shared" si="33"/>
        <v>0</v>
      </c>
      <c r="N185">
        <f t="shared" si="33"/>
        <v>0</v>
      </c>
      <c r="O185">
        <f t="shared" si="33"/>
        <v>0</v>
      </c>
      <c r="P185">
        <f t="shared" si="33"/>
        <v>0</v>
      </c>
      <c r="Q185">
        <f t="shared" si="33"/>
        <v>0</v>
      </c>
      <c r="R185">
        <f t="shared" si="27"/>
        <v>4.3218908725738334</v>
      </c>
    </row>
    <row r="186" spans="1:18" x14ac:dyDescent="0.45">
      <c r="A186" t="s">
        <v>9</v>
      </c>
      <c r="B186" t="s">
        <v>435</v>
      </c>
      <c r="C186">
        <v>3000</v>
      </c>
      <c r="D186" t="s">
        <v>497</v>
      </c>
      <c r="E186">
        <v>18.635999999999999</v>
      </c>
      <c r="F186">
        <f>IF(ISNA(VLOOKUP(DKSalaries!D186,OverUnder!$A$2:$C$13,3,FALSE)),1,VLOOKUP(DKSalaries!D186,OverUnder!$A$2:$C$13,3,FALSE))</f>
        <v>1</v>
      </c>
      <c r="G186">
        <f t="shared" si="24"/>
        <v>18.635999999999999</v>
      </c>
      <c r="H186">
        <f>IF(ISNA(VLOOKUP(B186,Model!A:B,2,FALSE)),0,VLOOKUP(B186,Model!A:B,2,FALSE))</f>
        <v>12.058580414289899</v>
      </c>
      <c r="I186" s="4">
        <f t="shared" si="25"/>
        <v>12.058580414289899</v>
      </c>
      <c r="J186">
        <v>0</v>
      </c>
      <c r="K186">
        <f t="shared" si="26"/>
        <v>0</v>
      </c>
      <c r="L186">
        <f t="shared" si="23"/>
        <v>0</v>
      </c>
      <c r="M186">
        <f t="shared" si="33"/>
        <v>0</v>
      </c>
      <c r="N186">
        <f t="shared" si="33"/>
        <v>0</v>
      </c>
      <c r="O186">
        <f t="shared" si="33"/>
        <v>0</v>
      </c>
      <c r="P186">
        <f t="shared" si="33"/>
        <v>0</v>
      </c>
      <c r="Q186">
        <f t="shared" si="33"/>
        <v>0</v>
      </c>
      <c r="R186">
        <f t="shared" si="27"/>
        <v>4.0195268047633004</v>
      </c>
    </row>
    <row r="187" spans="1:18" x14ac:dyDescent="0.45">
      <c r="A187" t="s">
        <v>6</v>
      </c>
      <c r="B187" t="s">
        <v>176</v>
      </c>
      <c r="C187">
        <v>3000</v>
      </c>
      <c r="D187" t="s">
        <v>495</v>
      </c>
      <c r="E187">
        <v>3.8570000000000002</v>
      </c>
      <c r="F187">
        <f>IF(ISNA(VLOOKUP(DKSalaries!D187,OverUnder!$A$2:$C$13,3,FALSE)),1,VLOOKUP(DKSalaries!D187,OverUnder!$A$2:$C$13,3,FALSE))</f>
        <v>1</v>
      </c>
      <c r="G187">
        <f t="shared" si="24"/>
        <v>3.8570000000000002</v>
      </c>
      <c r="H187">
        <f>IF(ISNA(VLOOKUP(B187,Model!A:B,2,FALSE)),0,VLOOKUP(B187,Model!A:B,2,FALSE))</f>
        <v>5.4854202608469302</v>
      </c>
      <c r="I187" s="4">
        <f t="shared" si="25"/>
        <v>5.4854202608469302</v>
      </c>
      <c r="J187">
        <v>0</v>
      </c>
      <c r="K187">
        <f t="shared" si="26"/>
        <v>0</v>
      </c>
      <c r="L187">
        <f t="shared" si="23"/>
        <v>0</v>
      </c>
      <c r="M187">
        <f t="shared" si="33"/>
        <v>0</v>
      </c>
      <c r="N187">
        <f t="shared" si="33"/>
        <v>0</v>
      </c>
      <c r="O187">
        <f t="shared" si="33"/>
        <v>0</v>
      </c>
      <c r="P187">
        <f t="shared" si="33"/>
        <v>0</v>
      </c>
      <c r="Q187">
        <f t="shared" si="33"/>
        <v>0</v>
      </c>
      <c r="R187">
        <f t="shared" si="27"/>
        <v>1.8284734202823101</v>
      </c>
    </row>
    <row r="188" spans="1:18" x14ac:dyDescent="0.45">
      <c r="A188" t="s">
        <v>5</v>
      </c>
      <c r="B188" t="s">
        <v>430</v>
      </c>
      <c r="C188">
        <v>3000</v>
      </c>
      <c r="D188" t="s">
        <v>494</v>
      </c>
      <c r="E188">
        <v>9.6359999999999992</v>
      </c>
      <c r="F188">
        <f>IF(ISNA(VLOOKUP(DKSalaries!D188,OverUnder!$A$2:$C$13,3,FALSE)),1,VLOOKUP(DKSalaries!D188,OverUnder!$A$2:$C$13,3,FALSE))</f>
        <v>1</v>
      </c>
      <c r="G188">
        <f t="shared" si="24"/>
        <v>9.6359999999999992</v>
      </c>
      <c r="H188">
        <f>IF(ISNA(VLOOKUP(B188,Model!A:B,2,FALSE)),0,VLOOKUP(B188,Model!A:B,2,FALSE))</f>
        <v>9.8563025203059809</v>
      </c>
      <c r="I188" s="4">
        <f t="shared" si="25"/>
        <v>9.8563025203059809</v>
      </c>
      <c r="J188">
        <v>0</v>
      </c>
      <c r="K188">
        <f t="shared" si="26"/>
        <v>0</v>
      </c>
      <c r="L188">
        <f t="shared" si="23"/>
        <v>0</v>
      </c>
      <c r="M188">
        <f t="shared" si="33"/>
        <v>0</v>
      </c>
      <c r="N188">
        <f t="shared" si="33"/>
        <v>0</v>
      </c>
      <c r="O188">
        <f t="shared" si="33"/>
        <v>0</v>
      </c>
      <c r="P188">
        <f t="shared" si="33"/>
        <v>0</v>
      </c>
      <c r="Q188">
        <f t="shared" si="33"/>
        <v>0</v>
      </c>
      <c r="R188">
        <f t="shared" si="27"/>
        <v>3.285434173435327</v>
      </c>
    </row>
    <row r="189" spans="1:18" x14ac:dyDescent="0.45">
      <c r="A189" t="s">
        <v>7</v>
      </c>
      <c r="B189" t="s">
        <v>179</v>
      </c>
      <c r="C189">
        <v>3000</v>
      </c>
      <c r="D189" t="s">
        <v>500</v>
      </c>
      <c r="E189">
        <v>12.313000000000001</v>
      </c>
      <c r="F189">
        <f>IF(ISNA(VLOOKUP(DKSalaries!D189,OverUnder!$A$2:$C$13,3,FALSE)),1,VLOOKUP(DKSalaries!D189,OverUnder!$A$2:$C$13,3,FALSE))</f>
        <v>1</v>
      </c>
      <c r="G189">
        <f t="shared" si="24"/>
        <v>12.313000000000001</v>
      </c>
      <c r="H189">
        <f>IF(ISNA(VLOOKUP(B189,Model!A:B,2,FALSE)),0,VLOOKUP(B189,Model!A:B,2,FALSE))</f>
        <v>13.823660396128099</v>
      </c>
      <c r="I189" s="4">
        <f t="shared" si="25"/>
        <v>13.823660396128099</v>
      </c>
      <c r="J189">
        <v>0</v>
      </c>
      <c r="K189">
        <f t="shared" si="26"/>
        <v>0</v>
      </c>
      <c r="L189">
        <f t="shared" si="23"/>
        <v>0</v>
      </c>
      <c r="M189">
        <f t="shared" si="33"/>
        <v>0</v>
      </c>
      <c r="N189">
        <f t="shared" si="33"/>
        <v>0</v>
      </c>
      <c r="O189">
        <f t="shared" si="33"/>
        <v>0</v>
      </c>
      <c r="P189">
        <f t="shared" si="33"/>
        <v>0</v>
      </c>
      <c r="Q189">
        <f t="shared" si="33"/>
        <v>0</v>
      </c>
      <c r="R189">
        <f t="shared" si="27"/>
        <v>4.6078867987093659</v>
      </c>
    </row>
    <row r="190" spans="1:18" x14ac:dyDescent="0.45">
      <c r="A190" t="s">
        <v>6</v>
      </c>
      <c r="B190" t="s">
        <v>286</v>
      </c>
      <c r="C190">
        <v>3000</v>
      </c>
      <c r="D190" t="s">
        <v>499</v>
      </c>
      <c r="E190">
        <v>6.944</v>
      </c>
      <c r="F190">
        <f>IF(ISNA(VLOOKUP(DKSalaries!D190,OverUnder!$A$2:$C$13,3,FALSE)),1,VLOOKUP(DKSalaries!D190,OverUnder!$A$2:$C$13,3,FALSE))</f>
        <v>1</v>
      </c>
      <c r="G190">
        <f t="shared" si="24"/>
        <v>6.944</v>
      </c>
      <c r="H190">
        <f>IF(ISNA(VLOOKUP(B190,Model!A:B,2,FALSE)),0,VLOOKUP(B190,Model!A:B,2,FALSE))</f>
        <v>8.8444581763322603</v>
      </c>
      <c r="I190" s="4">
        <f t="shared" si="25"/>
        <v>8.8444581763322603</v>
      </c>
      <c r="J190">
        <v>0</v>
      </c>
      <c r="K190">
        <f t="shared" si="26"/>
        <v>0</v>
      </c>
      <c r="L190">
        <f t="shared" si="23"/>
        <v>0</v>
      </c>
      <c r="M190">
        <f t="shared" si="33"/>
        <v>0</v>
      </c>
      <c r="N190">
        <f t="shared" si="33"/>
        <v>0</v>
      </c>
      <c r="O190">
        <f t="shared" si="33"/>
        <v>0</v>
      </c>
      <c r="P190">
        <f t="shared" si="33"/>
        <v>0</v>
      </c>
      <c r="Q190">
        <f t="shared" si="33"/>
        <v>0</v>
      </c>
      <c r="R190">
        <f t="shared" si="27"/>
        <v>2.9481527254440865</v>
      </c>
    </row>
    <row r="191" spans="1:18" x14ac:dyDescent="0.45">
      <c r="A191" t="s">
        <v>6</v>
      </c>
      <c r="B191" t="s">
        <v>421</v>
      </c>
      <c r="C191">
        <v>3000</v>
      </c>
      <c r="D191" t="s">
        <v>493</v>
      </c>
      <c r="E191">
        <v>9.8179999999999996</v>
      </c>
      <c r="F191">
        <f>IF(ISNA(VLOOKUP(DKSalaries!D191,OverUnder!$A$2:$C$13,3,FALSE)),1,VLOOKUP(DKSalaries!D191,OverUnder!$A$2:$C$13,3,FALSE))</f>
        <v>1</v>
      </c>
      <c r="G191">
        <f t="shared" si="24"/>
        <v>9.8179999999999996</v>
      </c>
      <c r="H191">
        <f>IF(ISNA(VLOOKUP(B191,Model!A:B,2,FALSE)),0,VLOOKUP(B191,Model!A:B,2,FALSE))</f>
        <v>6.4767772636277803</v>
      </c>
      <c r="I191" s="4">
        <f t="shared" si="25"/>
        <v>6.4767772636277803</v>
      </c>
      <c r="J191">
        <v>0</v>
      </c>
      <c r="K191">
        <f t="shared" si="26"/>
        <v>0</v>
      </c>
      <c r="L191">
        <f t="shared" si="23"/>
        <v>0</v>
      </c>
      <c r="M191">
        <f t="shared" si="33"/>
        <v>0</v>
      </c>
      <c r="N191">
        <f t="shared" si="33"/>
        <v>0</v>
      </c>
      <c r="O191">
        <f t="shared" si="33"/>
        <v>0</v>
      </c>
      <c r="P191">
        <f t="shared" si="33"/>
        <v>0</v>
      </c>
      <c r="Q191">
        <f t="shared" si="33"/>
        <v>0</v>
      </c>
      <c r="R191">
        <f t="shared" si="27"/>
        <v>2.1589257545425933</v>
      </c>
    </row>
    <row r="192" spans="1:18" x14ac:dyDescent="0.45">
      <c r="A192" t="s">
        <v>7</v>
      </c>
      <c r="B192" t="s">
        <v>287</v>
      </c>
      <c r="C192">
        <v>3000</v>
      </c>
      <c r="D192" t="s">
        <v>499</v>
      </c>
      <c r="E192">
        <v>13.521000000000001</v>
      </c>
      <c r="F192">
        <f>IF(ISNA(VLOOKUP(DKSalaries!D192,OverUnder!$A$2:$C$13,3,FALSE)),1,VLOOKUP(DKSalaries!D192,OverUnder!$A$2:$C$13,3,FALSE))</f>
        <v>1</v>
      </c>
      <c r="G192">
        <f t="shared" si="24"/>
        <v>13.521000000000001</v>
      </c>
      <c r="H192">
        <f>IF(ISNA(VLOOKUP(B192,Model!A:B,2,FALSE)),0,VLOOKUP(B192,Model!A:B,2,FALSE))</f>
        <v>18.108592973624699</v>
      </c>
      <c r="I192" s="4">
        <f t="shared" si="25"/>
        <v>18.108592973624699</v>
      </c>
      <c r="J192">
        <v>0</v>
      </c>
      <c r="K192">
        <f t="shared" si="26"/>
        <v>0</v>
      </c>
      <c r="L192">
        <f t="shared" si="23"/>
        <v>0</v>
      </c>
      <c r="M192">
        <f t="shared" ref="M192:Q201" si="34">$J192*IF($A192=M$1,1,0)</f>
        <v>0</v>
      </c>
      <c r="N192">
        <f t="shared" si="34"/>
        <v>0</v>
      </c>
      <c r="O192">
        <f t="shared" si="34"/>
        <v>0</v>
      </c>
      <c r="P192">
        <f t="shared" si="34"/>
        <v>0</v>
      </c>
      <c r="Q192">
        <f t="shared" si="34"/>
        <v>0</v>
      </c>
      <c r="R192">
        <f t="shared" si="27"/>
        <v>6.0361976578748999</v>
      </c>
    </row>
    <row r="193" spans="1:18" x14ac:dyDescent="0.45">
      <c r="A193" t="s">
        <v>5</v>
      </c>
      <c r="B193" t="s">
        <v>183</v>
      </c>
      <c r="C193">
        <v>3000</v>
      </c>
      <c r="D193" t="s">
        <v>500</v>
      </c>
      <c r="E193">
        <v>18.928999999999998</v>
      </c>
      <c r="F193">
        <f>IF(ISNA(VLOOKUP(DKSalaries!D193,OverUnder!$A$2:$C$13,3,FALSE)),1,VLOOKUP(DKSalaries!D193,OverUnder!$A$2:$C$13,3,FALSE))</f>
        <v>1</v>
      </c>
      <c r="G193">
        <f t="shared" si="24"/>
        <v>18.928999999999998</v>
      </c>
      <c r="H193">
        <f>IF(ISNA(VLOOKUP(B193,Model!A:B,2,FALSE)),0,VLOOKUP(B193,Model!A:B,2,FALSE))</f>
        <v>19.152690168469199</v>
      </c>
      <c r="I193" s="4">
        <f t="shared" si="25"/>
        <v>19.152690168469199</v>
      </c>
      <c r="J193">
        <v>0</v>
      </c>
      <c r="K193">
        <f t="shared" si="26"/>
        <v>0</v>
      </c>
      <c r="L193">
        <f t="shared" si="23"/>
        <v>0</v>
      </c>
      <c r="M193">
        <f t="shared" si="34"/>
        <v>0</v>
      </c>
      <c r="N193">
        <f t="shared" si="34"/>
        <v>0</v>
      </c>
      <c r="O193">
        <f t="shared" si="34"/>
        <v>0</v>
      </c>
      <c r="P193">
        <f t="shared" si="34"/>
        <v>0</v>
      </c>
      <c r="Q193">
        <f t="shared" si="34"/>
        <v>0</v>
      </c>
      <c r="R193">
        <f t="shared" si="27"/>
        <v>6.3842300561564</v>
      </c>
    </row>
    <row r="194" spans="1:18" x14ac:dyDescent="0.45">
      <c r="A194" t="s">
        <v>7</v>
      </c>
      <c r="B194" t="s">
        <v>365</v>
      </c>
      <c r="C194">
        <v>3000</v>
      </c>
      <c r="D194" t="s">
        <v>499</v>
      </c>
      <c r="E194">
        <v>6.6109999999999998</v>
      </c>
      <c r="F194">
        <f>IF(ISNA(VLOOKUP(DKSalaries!D194,OverUnder!$A$2:$C$13,3,FALSE)),1,VLOOKUP(DKSalaries!D194,OverUnder!$A$2:$C$13,3,FALSE))</f>
        <v>1</v>
      </c>
      <c r="G194">
        <f t="shared" si="24"/>
        <v>6.6109999999999998</v>
      </c>
      <c r="H194">
        <f>IF(ISNA(VLOOKUP(B194,Model!A:B,2,FALSE)),0,VLOOKUP(B194,Model!A:B,2,FALSE))</f>
        <v>7.8305175700659104</v>
      </c>
      <c r="I194" s="4">
        <f t="shared" si="25"/>
        <v>7.8305175700659104</v>
      </c>
      <c r="J194">
        <v>0</v>
      </c>
      <c r="K194">
        <f t="shared" si="26"/>
        <v>0</v>
      </c>
      <c r="L194">
        <f t="shared" ref="L194:L235" si="35">J194*C194</f>
        <v>0</v>
      </c>
      <c r="M194">
        <f t="shared" si="34"/>
        <v>0</v>
      </c>
      <c r="N194">
        <f t="shared" si="34"/>
        <v>0</v>
      </c>
      <c r="O194">
        <f t="shared" si="34"/>
        <v>0</v>
      </c>
      <c r="P194">
        <f t="shared" si="34"/>
        <v>0</v>
      </c>
      <c r="Q194">
        <f t="shared" si="34"/>
        <v>0</v>
      </c>
      <c r="R194">
        <f t="shared" si="27"/>
        <v>2.6101725233553035</v>
      </c>
    </row>
    <row r="195" spans="1:18" x14ac:dyDescent="0.45">
      <c r="A195" t="s">
        <v>9</v>
      </c>
      <c r="B195" t="s">
        <v>449</v>
      </c>
      <c r="C195">
        <v>3000</v>
      </c>
      <c r="D195" t="s">
        <v>493</v>
      </c>
      <c r="E195">
        <v>2.8</v>
      </c>
      <c r="F195">
        <f>IF(ISNA(VLOOKUP(DKSalaries!D195,OverUnder!$A$2:$C$13,3,FALSE)),1,VLOOKUP(DKSalaries!D195,OverUnder!$A$2:$C$13,3,FALSE))</f>
        <v>1</v>
      </c>
      <c r="G195">
        <f t="shared" ref="G195:G258" si="36">E195*F195</f>
        <v>2.8</v>
      </c>
      <c r="H195">
        <f>IF(ISNA(VLOOKUP(B195,Model!A:B,2,FALSE)),0,VLOOKUP(B195,Model!A:B,2,FALSE))</f>
        <v>4.3620815670223596</v>
      </c>
      <c r="I195" s="4">
        <f t="shared" ref="I195:I258" si="37">IF(ISNA(VLOOKUP(B195,$Y$2:$Z$26,2,FALSE)),H195,VLOOKUP(B195,$Y$2:$Z$26,2,FALSE))</f>
        <v>4.3620815670223596</v>
      </c>
      <c r="J195">
        <v>0</v>
      </c>
      <c r="K195">
        <f t="shared" ref="K195:K235" si="38">J195*I195</f>
        <v>0</v>
      </c>
      <c r="L195">
        <f t="shared" si="35"/>
        <v>0</v>
      </c>
      <c r="M195">
        <f t="shared" si="34"/>
        <v>0</v>
      </c>
      <c r="N195">
        <f t="shared" si="34"/>
        <v>0</v>
      </c>
      <c r="O195">
        <f t="shared" si="34"/>
        <v>0</v>
      </c>
      <c r="P195">
        <f t="shared" si="34"/>
        <v>0</v>
      </c>
      <c r="Q195">
        <f t="shared" si="34"/>
        <v>0</v>
      </c>
      <c r="R195">
        <f t="shared" ref="R195:R258" si="39">I195/C195*1000</f>
        <v>1.4540271890074532</v>
      </c>
    </row>
    <row r="196" spans="1:18" x14ac:dyDescent="0.45">
      <c r="A196" t="s">
        <v>6</v>
      </c>
      <c r="B196" t="s">
        <v>156</v>
      </c>
      <c r="C196">
        <v>3000</v>
      </c>
      <c r="D196" t="s">
        <v>492</v>
      </c>
      <c r="E196">
        <v>15.25</v>
      </c>
      <c r="F196">
        <f>IF(ISNA(VLOOKUP(DKSalaries!D196,OverUnder!$A$2:$C$13,3,FALSE)),1,VLOOKUP(DKSalaries!D196,OverUnder!$A$2:$C$13,3,FALSE))</f>
        <v>1</v>
      </c>
      <c r="G196">
        <f t="shared" si="36"/>
        <v>15.25</v>
      </c>
      <c r="H196">
        <f>IF(ISNA(VLOOKUP(B196,Model!A:B,2,FALSE)),0,VLOOKUP(B196,Model!A:B,2,FALSE))</f>
        <v>10.624338322977</v>
      </c>
      <c r="I196" s="4">
        <f t="shared" si="37"/>
        <v>10.624338322977</v>
      </c>
      <c r="J196">
        <v>0</v>
      </c>
      <c r="K196">
        <f t="shared" si="38"/>
        <v>0</v>
      </c>
      <c r="L196">
        <f t="shared" si="35"/>
        <v>0</v>
      </c>
      <c r="M196">
        <f t="shared" si="34"/>
        <v>0</v>
      </c>
      <c r="N196">
        <f t="shared" si="34"/>
        <v>0</v>
      </c>
      <c r="O196">
        <f t="shared" si="34"/>
        <v>0</v>
      </c>
      <c r="P196">
        <f t="shared" si="34"/>
        <v>0</v>
      </c>
      <c r="Q196">
        <f t="shared" si="34"/>
        <v>0</v>
      </c>
      <c r="R196">
        <f t="shared" si="39"/>
        <v>3.541446107659</v>
      </c>
    </row>
    <row r="197" spans="1:18" x14ac:dyDescent="0.45">
      <c r="A197" t="s">
        <v>8</v>
      </c>
      <c r="B197" t="s">
        <v>410</v>
      </c>
      <c r="C197">
        <v>3000</v>
      </c>
      <c r="D197" t="s">
        <v>494</v>
      </c>
      <c r="E197">
        <v>14.313000000000001</v>
      </c>
      <c r="F197">
        <f>IF(ISNA(VLOOKUP(DKSalaries!D197,OverUnder!$A$2:$C$13,3,FALSE)),1,VLOOKUP(DKSalaries!D197,OverUnder!$A$2:$C$13,3,FALSE))</f>
        <v>1</v>
      </c>
      <c r="G197">
        <f t="shared" si="36"/>
        <v>14.313000000000001</v>
      </c>
      <c r="H197">
        <f>IF(ISNA(VLOOKUP(B197,Model!A:B,2,FALSE)),0,VLOOKUP(B197,Model!A:B,2,FALSE))</f>
        <v>15.6927837094973</v>
      </c>
      <c r="I197" s="4">
        <f t="shared" si="37"/>
        <v>15.6927837094973</v>
      </c>
      <c r="J197">
        <v>0</v>
      </c>
      <c r="K197">
        <f>J197*I197</f>
        <v>0</v>
      </c>
      <c r="L197">
        <f>J197*C197</f>
        <v>0</v>
      </c>
      <c r="M197">
        <f t="shared" si="34"/>
        <v>0</v>
      </c>
      <c r="N197">
        <f t="shared" si="34"/>
        <v>0</v>
      </c>
      <c r="O197">
        <f t="shared" si="34"/>
        <v>0</v>
      </c>
      <c r="P197">
        <f t="shared" si="34"/>
        <v>0</v>
      </c>
      <c r="Q197">
        <f t="shared" si="34"/>
        <v>0</v>
      </c>
      <c r="R197">
        <f t="shared" si="39"/>
        <v>5.2309279031657665</v>
      </c>
    </row>
    <row r="198" spans="1:18" x14ac:dyDescent="0.45">
      <c r="A198" t="s">
        <v>5</v>
      </c>
      <c r="B198" t="s">
        <v>277</v>
      </c>
      <c r="C198">
        <v>3000</v>
      </c>
      <c r="D198" t="s">
        <v>497</v>
      </c>
      <c r="E198">
        <v>12.038</v>
      </c>
      <c r="F198">
        <f>IF(ISNA(VLOOKUP(DKSalaries!D198,OverUnder!$A$2:$C$13,3,FALSE)),1,VLOOKUP(DKSalaries!D198,OverUnder!$A$2:$C$13,3,FALSE))</f>
        <v>1</v>
      </c>
      <c r="G198">
        <f t="shared" si="36"/>
        <v>12.038</v>
      </c>
      <c r="H198">
        <f>IF(ISNA(VLOOKUP(B198,Model!A:B,2,FALSE)),0,VLOOKUP(B198,Model!A:B,2,FALSE))</f>
        <v>8.0255677215003907</v>
      </c>
      <c r="I198" s="4">
        <f t="shared" si="37"/>
        <v>8.0255677215003907</v>
      </c>
      <c r="J198">
        <v>0</v>
      </c>
      <c r="K198">
        <f t="shared" si="38"/>
        <v>0</v>
      </c>
      <c r="L198">
        <f t="shared" si="35"/>
        <v>0</v>
      </c>
      <c r="M198">
        <f t="shared" si="34"/>
        <v>0</v>
      </c>
      <c r="N198">
        <f t="shared" si="34"/>
        <v>0</v>
      </c>
      <c r="O198">
        <f t="shared" si="34"/>
        <v>0</v>
      </c>
      <c r="P198">
        <f t="shared" si="34"/>
        <v>0</v>
      </c>
      <c r="Q198">
        <f t="shared" si="34"/>
        <v>0</v>
      </c>
      <c r="R198">
        <f t="shared" si="39"/>
        <v>2.6751892405001305</v>
      </c>
    </row>
    <row r="199" spans="1:18" x14ac:dyDescent="0.45">
      <c r="A199" t="s">
        <v>8</v>
      </c>
      <c r="B199" t="s">
        <v>188</v>
      </c>
      <c r="C199">
        <v>3000</v>
      </c>
      <c r="D199" t="s">
        <v>494</v>
      </c>
      <c r="E199">
        <v>7.5309999999999997</v>
      </c>
      <c r="F199">
        <f>IF(ISNA(VLOOKUP(DKSalaries!D199,OverUnder!$A$2:$C$13,3,FALSE)),1,VLOOKUP(DKSalaries!D199,OverUnder!$A$2:$C$13,3,FALSE))</f>
        <v>1</v>
      </c>
      <c r="G199">
        <f t="shared" si="36"/>
        <v>7.5309999999999997</v>
      </c>
      <c r="H199">
        <f>IF(ISNA(VLOOKUP(B199,Model!A:B,2,FALSE)),0,VLOOKUP(B199,Model!A:B,2,FALSE))</f>
        <v>8.0570237186128608</v>
      </c>
      <c r="I199" s="4">
        <f t="shared" si="37"/>
        <v>8.0570237186128608</v>
      </c>
      <c r="J199">
        <v>0</v>
      </c>
      <c r="K199">
        <f t="shared" si="38"/>
        <v>0</v>
      </c>
      <c r="L199">
        <f t="shared" si="35"/>
        <v>0</v>
      </c>
      <c r="M199">
        <f t="shared" si="34"/>
        <v>0</v>
      </c>
      <c r="N199">
        <f t="shared" si="34"/>
        <v>0</v>
      </c>
      <c r="O199">
        <f t="shared" si="34"/>
        <v>0</v>
      </c>
      <c r="P199">
        <f t="shared" si="34"/>
        <v>0</v>
      </c>
      <c r="Q199">
        <f t="shared" si="34"/>
        <v>0</v>
      </c>
      <c r="R199">
        <f t="shared" si="39"/>
        <v>2.6856745728709535</v>
      </c>
    </row>
    <row r="200" spans="1:18" x14ac:dyDescent="0.45">
      <c r="A200" t="s">
        <v>7</v>
      </c>
      <c r="B200" t="s">
        <v>190</v>
      </c>
      <c r="C200">
        <v>3000</v>
      </c>
      <c r="D200" t="s">
        <v>496</v>
      </c>
      <c r="E200">
        <v>10.063000000000001</v>
      </c>
      <c r="F200">
        <f>IF(ISNA(VLOOKUP(DKSalaries!D200,OverUnder!$A$2:$C$13,3,FALSE)),1,VLOOKUP(DKSalaries!D200,OverUnder!$A$2:$C$13,3,FALSE))</f>
        <v>1</v>
      </c>
      <c r="G200">
        <f t="shared" si="36"/>
        <v>10.063000000000001</v>
      </c>
      <c r="H200">
        <f>IF(ISNA(VLOOKUP(B200,Model!A:B,2,FALSE)),0,VLOOKUP(B200,Model!A:B,2,FALSE))</f>
        <v>9.0877010726853698</v>
      </c>
      <c r="I200" s="4">
        <f t="shared" si="37"/>
        <v>9.0877010726853698</v>
      </c>
      <c r="J200">
        <v>0</v>
      </c>
      <c r="K200">
        <f t="shared" si="38"/>
        <v>0</v>
      </c>
      <c r="L200">
        <f t="shared" si="35"/>
        <v>0</v>
      </c>
      <c r="M200">
        <f t="shared" si="34"/>
        <v>0</v>
      </c>
      <c r="N200">
        <f t="shared" si="34"/>
        <v>0</v>
      </c>
      <c r="O200">
        <f t="shared" si="34"/>
        <v>0</v>
      </c>
      <c r="P200">
        <f t="shared" si="34"/>
        <v>0</v>
      </c>
      <c r="Q200">
        <f t="shared" si="34"/>
        <v>0</v>
      </c>
      <c r="R200">
        <f t="shared" si="39"/>
        <v>3.0292336908951234</v>
      </c>
    </row>
    <row r="201" spans="1:18" x14ac:dyDescent="0.45">
      <c r="A201" t="s">
        <v>8</v>
      </c>
      <c r="B201" t="s">
        <v>290</v>
      </c>
      <c r="C201">
        <v>3000</v>
      </c>
      <c r="D201" t="s">
        <v>499</v>
      </c>
      <c r="E201">
        <v>10.444000000000001</v>
      </c>
      <c r="F201">
        <f>IF(ISNA(VLOOKUP(DKSalaries!D201,OverUnder!$A$2:$C$13,3,FALSE)),1,VLOOKUP(DKSalaries!D201,OverUnder!$A$2:$C$13,3,FALSE))</f>
        <v>1</v>
      </c>
      <c r="G201">
        <f t="shared" si="36"/>
        <v>10.444000000000001</v>
      </c>
      <c r="H201">
        <f>IF(ISNA(VLOOKUP(B201,Model!A:B,2,FALSE)),0,VLOOKUP(B201,Model!A:B,2,FALSE))</f>
        <v>14.981369686974199</v>
      </c>
      <c r="I201" s="4">
        <f t="shared" si="37"/>
        <v>14.981369686974199</v>
      </c>
      <c r="J201">
        <v>0</v>
      </c>
      <c r="K201">
        <f t="shared" si="38"/>
        <v>0</v>
      </c>
      <c r="L201">
        <f t="shared" si="35"/>
        <v>0</v>
      </c>
      <c r="M201">
        <f t="shared" si="34"/>
        <v>0</v>
      </c>
      <c r="N201">
        <f t="shared" si="34"/>
        <v>0</v>
      </c>
      <c r="O201">
        <f t="shared" si="34"/>
        <v>0</v>
      </c>
      <c r="P201">
        <f t="shared" si="34"/>
        <v>0</v>
      </c>
      <c r="Q201">
        <f t="shared" si="34"/>
        <v>0</v>
      </c>
      <c r="R201">
        <f t="shared" si="39"/>
        <v>4.9937898956580664</v>
      </c>
    </row>
    <row r="202" spans="1:18" x14ac:dyDescent="0.45">
      <c r="A202" t="s">
        <v>5</v>
      </c>
      <c r="B202" t="s">
        <v>192</v>
      </c>
      <c r="C202">
        <v>3000</v>
      </c>
      <c r="D202" t="s">
        <v>492</v>
      </c>
      <c r="E202">
        <v>4.75</v>
      </c>
      <c r="F202">
        <f>IF(ISNA(VLOOKUP(DKSalaries!D202,OverUnder!$A$2:$C$13,3,FALSE)),1,VLOOKUP(DKSalaries!D202,OverUnder!$A$2:$C$13,3,FALSE))</f>
        <v>1</v>
      </c>
      <c r="G202">
        <f t="shared" si="36"/>
        <v>4.75</v>
      </c>
      <c r="H202">
        <f>IF(ISNA(VLOOKUP(B202,Model!A:B,2,FALSE)),0,VLOOKUP(B202,Model!A:B,2,FALSE))</f>
        <v>5.8492511565905998</v>
      </c>
      <c r="I202" s="4">
        <f t="shared" si="37"/>
        <v>5.8492511565905998</v>
      </c>
      <c r="J202">
        <v>0</v>
      </c>
      <c r="K202">
        <f t="shared" si="38"/>
        <v>0</v>
      </c>
      <c r="L202">
        <f t="shared" si="35"/>
        <v>0</v>
      </c>
      <c r="M202">
        <f t="shared" ref="M202:Q211" si="40">$J202*IF($A202=M$1,1,0)</f>
        <v>0</v>
      </c>
      <c r="N202">
        <f t="shared" si="40"/>
        <v>0</v>
      </c>
      <c r="O202">
        <f t="shared" si="40"/>
        <v>0</v>
      </c>
      <c r="P202">
        <f t="shared" si="40"/>
        <v>0</v>
      </c>
      <c r="Q202">
        <f t="shared" si="40"/>
        <v>0</v>
      </c>
      <c r="R202">
        <f t="shared" si="39"/>
        <v>1.9497503855301999</v>
      </c>
    </row>
    <row r="203" spans="1:18" x14ac:dyDescent="0.45">
      <c r="A203" t="s">
        <v>7</v>
      </c>
      <c r="B203" t="s">
        <v>455</v>
      </c>
      <c r="C203">
        <v>3000</v>
      </c>
      <c r="D203" t="s">
        <v>497</v>
      </c>
      <c r="E203">
        <v>2.0830000000000002</v>
      </c>
      <c r="F203">
        <f>IF(ISNA(VLOOKUP(DKSalaries!D203,OverUnder!$A$2:$C$13,3,FALSE)),1,VLOOKUP(DKSalaries!D203,OverUnder!$A$2:$C$13,3,FALSE))</f>
        <v>1</v>
      </c>
      <c r="G203">
        <f t="shared" si="36"/>
        <v>2.0830000000000002</v>
      </c>
      <c r="H203">
        <f>IF(ISNA(VLOOKUP(B203,Model!A:B,2,FALSE)),0,VLOOKUP(B203,Model!A:B,2,FALSE))</f>
        <v>2.03899082568807</v>
      </c>
      <c r="I203" s="4">
        <f t="shared" si="37"/>
        <v>2.03899082568807</v>
      </c>
      <c r="J203">
        <v>0</v>
      </c>
      <c r="K203">
        <f t="shared" si="38"/>
        <v>0</v>
      </c>
      <c r="L203">
        <f t="shared" si="35"/>
        <v>0</v>
      </c>
      <c r="M203">
        <f t="shared" si="40"/>
        <v>0</v>
      </c>
      <c r="N203">
        <f t="shared" si="40"/>
        <v>0</v>
      </c>
      <c r="O203">
        <f t="shared" si="40"/>
        <v>0</v>
      </c>
      <c r="P203">
        <f t="shared" si="40"/>
        <v>0</v>
      </c>
      <c r="Q203">
        <f t="shared" si="40"/>
        <v>0</v>
      </c>
      <c r="R203">
        <f t="shared" si="39"/>
        <v>0.67966360856269004</v>
      </c>
    </row>
    <row r="204" spans="1:18" x14ac:dyDescent="0.45">
      <c r="A204" t="s">
        <v>8</v>
      </c>
      <c r="B204" t="s">
        <v>186</v>
      </c>
      <c r="C204">
        <v>3000</v>
      </c>
      <c r="D204" t="s">
        <v>492</v>
      </c>
      <c r="E204">
        <v>0</v>
      </c>
      <c r="F204">
        <f>IF(ISNA(VLOOKUP(DKSalaries!D204,OverUnder!$A$2:$C$13,3,FALSE)),1,VLOOKUP(DKSalaries!D204,OverUnder!$A$2:$C$13,3,FALSE))</f>
        <v>1</v>
      </c>
      <c r="G204">
        <f t="shared" si="36"/>
        <v>0</v>
      </c>
      <c r="H204">
        <f>IF(ISNA(VLOOKUP(B204,Model!A:B,2,FALSE)),0,VLOOKUP(B204,Model!A:B,2,FALSE))</f>
        <v>2.80777664084198</v>
      </c>
      <c r="I204" s="4">
        <f t="shared" si="37"/>
        <v>2.80777664084198</v>
      </c>
      <c r="J204">
        <v>0</v>
      </c>
      <c r="K204">
        <f t="shared" si="38"/>
        <v>0</v>
      </c>
      <c r="L204">
        <f t="shared" si="35"/>
        <v>0</v>
      </c>
      <c r="M204">
        <f t="shared" si="40"/>
        <v>0</v>
      </c>
      <c r="N204">
        <f t="shared" si="40"/>
        <v>0</v>
      </c>
      <c r="O204">
        <f t="shared" si="40"/>
        <v>0</v>
      </c>
      <c r="P204">
        <f t="shared" si="40"/>
        <v>0</v>
      </c>
      <c r="Q204">
        <f t="shared" si="40"/>
        <v>0</v>
      </c>
      <c r="R204">
        <f t="shared" si="39"/>
        <v>0.93592554694732666</v>
      </c>
    </row>
    <row r="205" spans="1:18" x14ac:dyDescent="0.45">
      <c r="A205" t="s">
        <v>6</v>
      </c>
      <c r="B205" t="s">
        <v>194</v>
      </c>
      <c r="C205">
        <v>3000</v>
      </c>
      <c r="D205" t="s">
        <v>492</v>
      </c>
      <c r="E205">
        <v>9.4719999999999995</v>
      </c>
      <c r="F205">
        <f>IF(ISNA(VLOOKUP(DKSalaries!D205,OverUnder!$A$2:$C$13,3,FALSE)),1,VLOOKUP(DKSalaries!D205,OverUnder!$A$2:$C$13,3,FALSE))</f>
        <v>1</v>
      </c>
      <c r="G205">
        <f t="shared" si="36"/>
        <v>9.4719999999999995</v>
      </c>
      <c r="H205">
        <f>IF(ISNA(VLOOKUP(B205,Model!A:B,2,FALSE)),0,VLOOKUP(B205,Model!A:B,2,FALSE))</f>
        <v>14.152979473018</v>
      </c>
      <c r="I205" s="4">
        <f t="shared" si="37"/>
        <v>14.152979473018</v>
      </c>
      <c r="J205">
        <v>0</v>
      </c>
      <c r="K205">
        <f t="shared" si="38"/>
        <v>0</v>
      </c>
      <c r="L205">
        <f t="shared" si="35"/>
        <v>0</v>
      </c>
      <c r="M205">
        <f t="shared" si="40"/>
        <v>0</v>
      </c>
      <c r="N205">
        <f t="shared" si="40"/>
        <v>0</v>
      </c>
      <c r="O205">
        <f t="shared" si="40"/>
        <v>0</v>
      </c>
      <c r="P205">
        <f t="shared" si="40"/>
        <v>0</v>
      </c>
      <c r="Q205">
        <f t="shared" si="40"/>
        <v>0</v>
      </c>
      <c r="R205">
        <f t="shared" si="39"/>
        <v>4.717659824339334</v>
      </c>
    </row>
    <row r="206" spans="1:18" x14ac:dyDescent="0.45">
      <c r="A206" t="s">
        <v>7</v>
      </c>
      <c r="B206" t="s">
        <v>195</v>
      </c>
      <c r="C206">
        <v>3000</v>
      </c>
      <c r="D206" t="s">
        <v>492</v>
      </c>
      <c r="E206">
        <v>5.65</v>
      </c>
      <c r="F206">
        <f>IF(ISNA(VLOOKUP(DKSalaries!D206,OverUnder!$A$2:$C$13,3,FALSE)),1,VLOOKUP(DKSalaries!D206,OverUnder!$A$2:$C$13,3,FALSE))</f>
        <v>1</v>
      </c>
      <c r="G206">
        <f t="shared" si="36"/>
        <v>5.65</v>
      </c>
      <c r="H206">
        <f>IF(ISNA(VLOOKUP(B206,Model!A:B,2,FALSE)),0,VLOOKUP(B206,Model!A:B,2,FALSE))</f>
        <v>8.0954904253764006</v>
      </c>
      <c r="I206" s="4">
        <f t="shared" si="37"/>
        <v>8.0954904253764006</v>
      </c>
      <c r="J206">
        <v>0</v>
      </c>
      <c r="K206">
        <f t="shared" si="38"/>
        <v>0</v>
      </c>
      <c r="L206">
        <f t="shared" si="35"/>
        <v>0</v>
      </c>
      <c r="M206">
        <f t="shared" si="40"/>
        <v>0</v>
      </c>
      <c r="N206">
        <f t="shared" si="40"/>
        <v>0</v>
      </c>
      <c r="O206">
        <f t="shared" si="40"/>
        <v>0</v>
      </c>
      <c r="P206">
        <f t="shared" si="40"/>
        <v>0</v>
      </c>
      <c r="Q206">
        <f t="shared" si="40"/>
        <v>0</v>
      </c>
      <c r="R206">
        <f t="shared" si="39"/>
        <v>2.6984968084588004</v>
      </c>
    </row>
    <row r="207" spans="1:18" x14ac:dyDescent="0.45">
      <c r="A207" t="s">
        <v>5</v>
      </c>
      <c r="B207" t="s">
        <v>370</v>
      </c>
      <c r="C207">
        <v>3000</v>
      </c>
      <c r="D207" t="s">
        <v>499</v>
      </c>
      <c r="E207">
        <v>0.875</v>
      </c>
      <c r="F207">
        <f>IF(ISNA(VLOOKUP(DKSalaries!D207,OverUnder!$A$2:$C$13,3,FALSE)),1,VLOOKUP(DKSalaries!D207,OverUnder!$A$2:$C$13,3,FALSE))</f>
        <v>1</v>
      </c>
      <c r="G207">
        <f t="shared" si="36"/>
        <v>0.875</v>
      </c>
      <c r="H207">
        <f>IF(ISNA(VLOOKUP(B207,Model!A:B,2,FALSE)),0,VLOOKUP(B207,Model!A:B,2,FALSE))</f>
        <v>0.36993243243243201</v>
      </c>
      <c r="I207" s="4">
        <f t="shared" si="37"/>
        <v>0.36993243243243201</v>
      </c>
      <c r="J207">
        <v>0</v>
      </c>
      <c r="K207">
        <f t="shared" si="38"/>
        <v>0</v>
      </c>
      <c r="L207">
        <f t="shared" si="35"/>
        <v>0</v>
      </c>
      <c r="M207">
        <f t="shared" si="40"/>
        <v>0</v>
      </c>
      <c r="N207">
        <f t="shared" si="40"/>
        <v>0</v>
      </c>
      <c r="O207">
        <f t="shared" si="40"/>
        <v>0</v>
      </c>
      <c r="P207">
        <f t="shared" si="40"/>
        <v>0</v>
      </c>
      <c r="Q207">
        <f t="shared" si="40"/>
        <v>0</v>
      </c>
      <c r="R207">
        <f t="shared" si="39"/>
        <v>0.12331081081081068</v>
      </c>
    </row>
    <row r="208" spans="1:18" x14ac:dyDescent="0.45">
      <c r="A208" t="s">
        <v>6</v>
      </c>
      <c r="B208" t="s">
        <v>291</v>
      </c>
      <c r="C208">
        <v>3000</v>
      </c>
      <c r="D208" t="s">
        <v>496</v>
      </c>
      <c r="E208">
        <v>6.5</v>
      </c>
      <c r="F208">
        <f>IF(ISNA(VLOOKUP(DKSalaries!D208,OverUnder!$A$2:$C$13,3,FALSE)),1,VLOOKUP(DKSalaries!D208,OverUnder!$A$2:$C$13,3,FALSE))</f>
        <v>1</v>
      </c>
      <c r="G208">
        <f t="shared" si="36"/>
        <v>6.5</v>
      </c>
      <c r="H208">
        <f>IF(ISNA(VLOOKUP(B208,Model!A:B,2,FALSE)),0,VLOOKUP(B208,Model!A:B,2,FALSE))</f>
        <v>5.9945183452711497</v>
      </c>
      <c r="I208" s="4">
        <f t="shared" si="37"/>
        <v>5.9945183452711497</v>
      </c>
      <c r="J208">
        <v>0</v>
      </c>
      <c r="K208">
        <f t="shared" si="38"/>
        <v>0</v>
      </c>
      <c r="L208">
        <f t="shared" si="35"/>
        <v>0</v>
      </c>
      <c r="M208">
        <f t="shared" si="40"/>
        <v>0</v>
      </c>
      <c r="N208">
        <f t="shared" si="40"/>
        <v>0</v>
      </c>
      <c r="O208">
        <f t="shared" si="40"/>
        <v>0</v>
      </c>
      <c r="P208">
        <f t="shared" si="40"/>
        <v>0</v>
      </c>
      <c r="Q208">
        <f t="shared" si="40"/>
        <v>0</v>
      </c>
      <c r="R208">
        <f t="shared" si="39"/>
        <v>1.99817278175705</v>
      </c>
    </row>
    <row r="209" spans="1:18" x14ac:dyDescent="0.45">
      <c r="A209" t="s">
        <v>7</v>
      </c>
      <c r="B209" t="s">
        <v>196</v>
      </c>
      <c r="C209">
        <v>3000</v>
      </c>
      <c r="D209" t="s">
        <v>498</v>
      </c>
      <c r="E209">
        <v>10.050000000000001</v>
      </c>
      <c r="F209">
        <f>IF(ISNA(VLOOKUP(DKSalaries!D209,OverUnder!$A$2:$C$13,3,FALSE)),1,VLOOKUP(DKSalaries!D209,OverUnder!$A$2:$C$13,3,FALSE))</f>
        <v>1</v>
      </c>
      <c r="G209">
        <f t="shared" si="36"/>
        <v>10.050000000000001</v>
      </c>
      <c r="H209">
        <f>IF(ISNA(VLOOKUP(B209,Model!A:B,2,FALSE)),0,VLOOKUP(B209,Model!A:B,2,FALSE))</f>
        <v>9.4234395556205204</v>
      </c>
      <c r="I209" s="4">
        <f t="shared" si="37"/>
        <v>9.4234395556205204</v>
      </c>
      <c r="J209">
        <v>0</v>
      </c>
      <c r="K209">
        <f t="shared" si="38"/>
        <v>0</v>
      </c>
      <c r="L209">
        <f t="shared" si="35"/>
        <v>0</v>
      </c>
      <c r="M209">
        <f t="shared" si="40"/>
        <v>0</v>
      </c>
      <c r="N209">
        <f t="shared" si="40"/>
        <v>0</v>
      </c>
      <c r="O209">
        <f t="shared" si="40"/>
        <v>0</v>
      </c>
      <c r="P209">
        <f t="shared" si="40"/>
        <v>0</v>
      </c>
      <c r="Q209">
        <f t="shared" si="40"/>
        <v>0</v>
      </c>
      <c r="R209">
        <f t="shared" si="39"/>
        <v>3.1411465185401735</v>
      </c>
    </row>
    <row r="210" spans="1:18" x14ac:dyDescent="0.45">
      <c r="A210" t="s">
        <v>8</v>
      </c>
      <c r="B210" t="s">
        <v>197</v>
      </c>
      <c r="C210">
        <v>3000</v>
      </c>
      <c r="D210" t="s">
        <v>492</v>
      </c>
      <c r="E210">
        <v>7.9290000000000003</v>
      </c>
      <c r="F210">
        <f>IF(ISNA(VLOOKUP(DKSalaries!D210,OverUnder!$A$2:$C$13,3,FALSE)),1,VLOOKUP(DKSalaries!D210,OverUnder!$A$2:$C$13,3,FALSE))</f>
        <v>1</v>
      </c>
      <c r="G210">
        <f t="shared" si="36"/>
        <v>7.9290000000000003</v>
      </c>
      <c r="H210">
        <f>IF(ISNA(VLOOKUP(B210,Model!A:B,2,FALSE)),0,VLOOKUP(B210,Model!A:B,2,FALSE))</f>
        <v>8.5420193770475095</v>
      </c>
      <c r="I210" s="4">
        <f t="shared" si="37"/>
        <v>8.5420193770475095</v>
      </c>
      <c r="J210">
        <v>0</v>
      </c>
      <c r="K210">
        <f t="shared" si="38"/>
        <v>0</v>
      </c>
      <c r="L210">
        <f t="shared" si="35"/>
        <v>0</v>
      </c>
      <c r="M210">
        <f t="shared" si="40"/>
        <v>0</v>
      </c>
      <c r="N210">
        <f t="shared" si="40"/>
        <v>0</v>
      </c>
      <c r="O210">
        <f t="shared" si="40"/>
        <v>0</v>
      </c>
      <c r="P210">
        <f t="shared" si="40"/>
        <v>0</v>
      </c>
      <c r="Q210">
        <f t="shared" si="40"/>
        <v>0</v>
      </c>
      <c r="R210">
        <f t="shared" si="39"/>
        <v>2.8473397923491697</v>
      </c>
    </row>
    <row r="211" spans="1:18" x14ac:dyDescent="0.45">
      <c r="A211" t="s">
        <v>6</v>
      </c>
      <c r="B211" t="s">
        <v>67</v>
      </c>
      <c r="C211">
        <v>3000</v>
      </c>
      <c r="D211" t="s">
        <v>498</v>
      </c>
      <c r="E211">
        <v>4.9290000000000003</v>
      </c>
      <c r="F211">
        <f>IF(ISNA(VLOOKUP(DKSalaries!D211,OverUnder!$A$2:$C$13,3,FALSE)),1,VLOOKUP(DKSalaries!D211,OverUnder!$A$2:$C$13,3,FALSE))</f>
        <v>1</v>
      </c>
      <c r="G211">
        <f t="shared" si="36"/>
        <v>4.9290000000000003</v>
      </c>
      <c r="H211">
        <f>IF(ISNA(VLOOKUP(B211,Model!A:B,2,FALSE)),0,VLOOKUP(B211,Model!A:B,2,FALSE))</f>
        <v>4.9334936907882501</v>
      </c>
      <c r="I211" s="4">
        <f t="shared" si="37"/>
        <v>4.9334936907882501</v>
      </c>
      <c r="J211">
        <v>0</v>
      </c>
      <c r="K211">
        <f t="shared" si="38"/>
        <v>0</v>
      </c>
      <c r="L211">
        <f t="shared" si="35"/>
        <v>0</v>
      </c>
      <c r="M211">
        <f t="shared" si="40"/>
        <v>0</v>
      </c>
      <c r="N211">
        <f t="shared" si="40"/>
        <v>0</v>
      </c>
      <c r="O211">
        <f t="shared" si="40"/>
        <v>0</v>
      </c>
      <c r="P211">
        <f t="shared" si="40"/>
        <v>0</v>
      </c>
      <c r="Q211">
        <f t="shared" si="40"/>
        <v>0</v>
      </c>
      <c r="R211">
        <f t="shared" si="39"/>
        <v>1.6444978969294168</v>
      </c>
    </row>
    <row r="212" spans="1:18" x14ac:dyDescent="0.45">
      <c r="A212" t="s">
        <v>9</v>
      </c>
      <c r="B212" t="s">
        <v>200</v>
      </c>
      <c r="C212">
        <v>3000</v>
      </c>
      <c r="D212" t="s">
        <v>492</v>
      </c>
      <c r="E212">
        <v>1.9379999999999999</v>
      </c>
      <c r="F212">
        <f>IF(ISNA(VLOOKUP(DKSalaries!D212,OverUnder!$A$2:$C$13,3,FALSE)),1,VLOOKUP(DKSalaries!D212,OverUnder!$A$2:$C$13,3,FALSE))</f>
        <v>1</v>
      </c>
      <c r="G212">
        <f t="shared" si="36"/>
        <v>1.9379999999999999</v>
      </c>
      <c r="H212">
        <f>IF(ISNA(VLOOKUP(B212,Model!A:B,2,FALSE)),0,VLOOKUP(B212,Model!A:B,2,FALSE))</f>
        <v>1.75253378378378</v>
      </c>
      <c r="I212" s="4">
        <f t="shared" si="37"/>
        <v>1.75253378378378</v>
      </c>
      <c r="J212">
        <v>0</v>
      </c>
      <c r="K212">
        <f t="shared" si="38"/>
        <v>0</v>
      </c>
      <c r="L212">
        <f t="shared" si="35"/>
        <v>0</v>
      </c>
      <c r="M212">
        <f t="shared" ref="M212:Q221" si="41">$J212*IF($A212=M$1,1,0)</f>
        <v>0</v>
      </c>
      <c r="N212">
        <f t="shared" si="41"/>
        <v>0</v>
      </c>
      <c r="O212">
        <f t="shared" si="41"/>
        <v>0</v>
      </c>
      <c r="P212">
        <f t="shared" si="41"/>
        <v>0</v>
      </c>
      <c r="Q212">
        <f t="shared" si="41"/>
        <v>0</v>
      </c>
      <c r="R212">
        <f t="shared" si="39"/>
        <v>0.58417792792792667</v>
      </c>
    </row>
    <row r="213" spans="1:18" x14ac:dyDescent="0.45">
      <c r="A213" t="s">
        <v>9</v>
      </c>
      <c r="B213" t="s">
        <v>483</v>
      </c>
      <c r="C213">
        <v>3000</v>
      </c>
      <c r="D213" t="s">
        <v>492</v>
      </c>
      <c r="E213">
        <v>0</v>
      </c>
      <c r="F213">
        <f>IF(ISNA(VLOOKUP(DKSalaries!D213,OverUnder!$A$2:$C$13,3,FALSE)),1,VLOOKUP(DKSalaries!D213,OverUnder!$A$2:$C$13,3,FALSE))</f>
        <v>1</v>
      </c>
      <c r="G213">
        <f t="shared" si="36"/>
        <v>0</v>
      </c>
      <c r="H213">
        <f>IF(ISNA(VLOOKUP(B213,Model!A:B,2,FALSE)),0,VLOOKUP(B213,Model!A:B,2,FALSE))</f>
        <v>0</v>
      </c>
      <c r="I213" s="4">
        <f t="shared" si="37"/>
        <v>0</v>
      </c>
      <c r="J213">
        <v>0</v>
      </c>
      <c r="K213">
        <f t="shared" si="38"/>
        <v>0</v>
      </c>
      <c r="L213">
        <f t="shared" si="35"/>
        <v>0</v>
      </c>
      <c r="M213">
        <f t="shared" si="41"/>
        <v>0</v>
      </c>
      <c r="N213">
        <f t="shared" si="41"/>
        <v>0</v>
      </c>
      <c r="O213">
        <f t="shared" si="41"/>
        <v>0</v>
      </c>
      <c r="P213">
        <f t="shared" si="41"/>
        <v>0</v>
      </c>
      <c r="Q213">
        <f t="shared" si="41"/>
        <v>0</v>
      </c>
      <c r="R213">
        <f t="shared" si="39"/>
        <v>0</v>
      </c>
    </row>
    <row r="214" spans="1:18" x14ac:dyDescent="0.45">
      <c r="A214" t="s">
        <v>7</v>
      </c>
      <c r="B214" t="s">
        <v>52</v>
      </c>
      <c r="C214">
        <v>3000</v>
      </c>
      <c r="D214" t="s">
        <v>498</v>
      </c>
      <c r="E214">
        <v>21.5</v>
      </c>
      <c r="F214">
        <f>IF(ISNA(VLOOKUP(DKSalaries!D214,OverUnder!$A$2:$C$13,3,FALSE)),1,VLOOKUP(DKSalaries!D214,OverUnder!$A$2:$C$13,3,FALSE))</f>
        <v>1</v>
      </c>
      <c r="G214">
        <f t="shared" si="36"/>
        <v>21.5</v>
      </c>
      <c r="H214">
        <f>IF(ISNA(VLOOKUP(B214,Model!A:B,2,FALSE)),0,VLOOKUP(B214,Model!A:B,2,FALSE))</f>
        <v>21.5</v>
      </c>
      <c r="I214" s="4">
        <f t="shared" si="37"/>
        <v>21.5</v>
      </c>
      <c r="J214">
        <v>0</v>
      </c>
      <c r="K214">
        <f t="shared" si="38"/>
        <v>0</v>
      </c>
      <c r="L214">
        <f t="shared" si="35"/>
        <v>0</v>
      </c>
      <c r="M214">
        <f t="shared" si="41"/>
        <v>0</v>
      </c>
      <c r="N214">
        <f t="shared" si="41"/>
        <v>0</v>
      </c>
      <c r="O214">
        <f t="shared" si="41"/>
        <v>0</v>
      </c>
      <c r="P214">
        <f t="shared" si="41"/>
        <v>0</v>
      </c>
      <c r="Q214">
        <f t="shared" si="41"/>
        <v>0</v>
      </c>
      <c r="R214">
        <f t="shared" si="39"/>
        <v>7.166666666666667</v>
      </c>
    </row>
    <row r="215" spans="1:18" x14ac:dyDescent="0.45">
      <c r="A215" t="s">
        <v>9</v>
      </c>
      <c r="B215" t="s">
        <v>423</v>
      </c>
      <c r="C215">
        <v>3000</v>
      </c>
      <c r="D215" t="s">
        <v>497</v>
      </c>
      <c r="E215">
        <v>3.7</v>
      </c>
      <c r="F215">
        <f>IF(ISNA(VLOOKUP(DKSalaries!D215,OverUnder!$A$2:$C$13,3,FALSE)),1,VLOOKUP(DKSalaries!D215,OverUnder!$A$2:$C$13,3,FALSE))</f>
        <v>1</v>
      </c>
      <c r="G215">
        <f t="shared" si="36"/>
        <v>3.7</v>
      </c>
      <c r="H215">
        <f>IF(ISNA(VLOOKUP(B215,Model!A:B,2,FALSE)),0,VLOOKUP(B215,Model!A:B,2,FALSE))</f>
        <v>3.1839643326998899</v>
      </c>
      <c r="I215" s="4">
        <f t="shared" si="37"/>
        <v>3.1839643326998899</v>
      </c>
      <c r="J215">
        <v>0</v>
      </c>
      <c r="K215">
        <f t="shared" si="38"/>
        <v>0</v>
      </c>
      <c r="L215">
        <f t="shared" si="35"/>
        <v>0</v>
      </c>
      <c r="M215">
        <f t="shared" si="41"/>
        <v>0</v>
      </c>
      <c r="N215">
        <f t="shared" si="41"/>
        <v>0</v>
      </c>
      <c r="O215">
        <f t="shared" si="41"/>
        <v>0</v>
      </c>
      <c r="P215">
        <f t="shared" si="41"/>
        <v>0</v>
      </c>
      <c r="Q215">
        <f t="shared" si="41"/>
        <v>0</v>
      </c>
      <c r="R215">
        <f t="shared" si="39"/>
        <v>1.0613214442332968</v>
      </c>
    </row>
    <row r="216" spans="1:18" x14ac:dyDescent="0.45">
      <c r="A216" t="s">
        <v>6</v>
      </c>
      <c r="B216" t="s">
        <v>202</v>
      </c>
      <c r="C216">
        <v>3000</v>
      </c>
      <c r="D216" t="s">
        <v>496</v>
      </c>
      <c r="E216">
        <v>6.125</v>
      </c>
      <c r="F216">
        <f>IF(ISNA(VLOOKUP(DKSalaries!D216,OverUnder!$A$2:$C$13,3,FALSE)),1,VLOOKUP(DKSalaries!D216,OverUnder!$A$2:$C$13,3,FALSE))</f>
        <v>1</v>
      </c>
      <c r="G216">
        <f t="shared" si="36"/>
        <v>6.125</v>
      </c>
      <c r="H216">
        <f>IF(ISNA(VLOOKUP(B216,Model!A:B,2,FALSE)),0,VLOOKUP(B216,Model!A:B,2,FALSE))</f>
        <v>10.7150891693503</v>
      </c>
      <c r="I216" s="4">
        <f t="shared" si="37"/>
        <v>10.7150891693503</v>
      </c>
      <c r="J216">
        <v>0</v>
      </c>
      <c r="K216">
        <f t="shared" si="38"/>
        <v>0</v>
      </c>
      <c r="L216">
        <f t="shared" si="35"/>
        <v>0</v>
      </c>
      <c r="M216">
        <f t="shared" si="41"/>
        <v>0</v>
      </c>
      <c r="N216">
        <f t="shared" si="41"/>
        <v>0</v>
      </c>
      <c r="O216">
        <f t="shared" si="41"/>
        <v>0</v>
      </c>
      <c r="P216">
        <f t="shared" si="41"/>
        <v>0</v>
      </c>
      <c r="Q216">
        <f t="shared" si="41"/>
        <v>0</v>
      </c>
      <c r="R216">
        <f t="shared" si="39"/>
        <v>3.5716963897834333</v>
      </c>
    </row>
    <row r="217" spans="1:18" x14ac:dyDescent="0.45">
      <c r="A217" t="s">
        <v>5</v>
      </c>
      <c r="B217" t="s">
        <v>482</v>
      </c>
      <c r="C217">
        <v>3000</v>
      </c>
      <c r="D217" t="s">
        <v>499</v>
      </c>
      <c r="E217">
        <v>0</v>
      </c>
      <c r="F217">
        <f>IF(ISNA(VLOOKUP(DKSalaries!D217,OverUnder!$A$2:$C$13,3,FALSE)),1,VLOOKUP(DKSalaries!D217,OverUnder!$A$2:$C$13,3,FALSE))</f>
        <v>1</v>
      </c>
      <c r="G217">
        <f t="shared" si="36"/>
        <v>0</v>
      </c>
      <c r="H217">
        <f>IF(ISNA(VLOOKUP(B217,Model!A:B,2,FALSE)),0,VLOOKUP(B217,Model!A:B,2,FALSE))</f>
        <v>0</v>
      </c>
      <c r="I217" s="4">
        <f t="shared" si="37"/>
        <v>0</v>
      </c>
      <c r="J217">
        <v>0</v>
      </c>
      <c r="K217">
        <f t="shared" si="38"/>
        <v>0</v>
      </c>
      <c r="L217">
        <f t="shared" si="35"/>
        <v>0</v>
      </c>
      <c r="M217">
        <f t="shared" si="41"/>
        <v>0</v>
      </c>
      <c r="N217">
        <f t="shared" si="41"/>
        <v>0</v>
      </c>
      <c r="O217">
        <f t="shared" si="41"/>
        <v>0</v>
      </c>
      <c r="P217">
        <f t="shared" si="41"/>
        <v>0</v>
      </c>
      <c r="Q217">
        <f t="shared" si="41"/>
        <v>0</v>
      </c>
      <c r="R217">
        <f t="shared" si="39"/>
        <v>0</v>
      </c>
    </row>
    <row r="218" spans="1:18" x14ac:dyDescent="0.45">
      <c r="A218" t="s">
        <v>9</v>
      </c>
      <c r="B218" t="s">
        <v>204</v>
      </c>
      <c r="C218">
        <v>3000</v>
      </c>
      <c r="D218" t="s">
        <v>492</v>
      </c>
      <c r="E218">
        <v>5.0419999999999998</v>
      </c>
      <c r="F218">
        <f>IF(ISNA(VLOOKUP(DKSalaries!D218,OverUnder!$A$2:$C$13,3,FALSE)),1,VLOOKUP(DKSalaries!D218,OverUnder!$A$2:$C$13,3,FALSE))</f>
        <v>1</v>
      </c>
      <c r="G218">
        <f t="shared" si="36"/>
        <v>5.0419999999999998</v>
      </c>
      <c r="H218">
        <f>IF(ISNA(VLOOKUP(B218,Model!A:B,2,FALSE)),0,VLOOKUP(B218,Model!A:B,2,FALSE))</f>
        <v>6.8776317337097099</v>
      </c>
      <c r="I218" s="4">
        <f t="shared" si="37"/>
        <v>6.8776317337097099</v>
      </c>
      <c r="J218">
        <v>0</v>
      </c>
      <c r="K218">
        <f t="shared" si="38"/>
        <v>0</v>
      </c>
      <c r="L218">
        <f t="shared" si="35"/>
        <v>0</v>
      </c>
      <c r="M218">
        <f t="shared" si="41"/>
        <v>0</v>
      </c>
      <c r="N218">
        <f t="shared" si="41"/>
        <v>0</v>
      </c>
      <c r="O218">
        <f t="shared" si="41"/>
        <v>0</v>
      </c>
      <c r="P218">
        <f t="shared" si="41"/>
        <v>0</v>
      </c>
      <c r="Q218">
        <f t="shared" si="41"/>
        <v>0</v>
      </c>
      <c r="R218">
        <f t="shared" si="39"/>
        <v>2.29254391123657</v>
      </c>
    </row>
    <row r="219" spans="1:18" x14ac:dyDescent="0.45">
      <c r="A219" t="s">
        <v>7</v>
      </c>
      <c r="B219" t="s">
        <v>205</v>
      </c>
      <c r="C219">
        <v>3000</v>
      </c>
      <c r="D219" t="s">
        <v>500</v>
      </c>
      <c r="E219">
        <v>10</v>
      </c>
      <c r="F219">
        <f>IF(ISNA(VLOOKUP(DKSalaries!D219,OverUnder!$A$2:$C$13,3,FALSE)),1,VLOOKUP(DKSalaries!D219,OverUnder!$A$2:$C$13,3,FALSE))</f>
        <v>1</v>
      </c>
      <c r="G219">
        <f t="shared" si="36"/>
        <v>10</v>
      </c>
      <c r="H219">
        <f>IF(ISNA(VLOOKUP(B219,Model!A:B,2,FALSE)),0,VLOOKUP(B219,Model!A:B,2,FALSE))</f>
        <v>10.2083333333333</v>
      </c>
      <c r="I219" s="4">
        <f t="shared" si="37"/>
        <v>10.2083333333333</v>
      </c>
      <c r="J219">
        <v>0</v>
      </c>
      <c r="K219">
        <f t="shared" si="38"/>
        <v>0</v>
      </c>
      <c r="L219">
        <f t="shared" si="35"/>
        <v>0</v>
      </c>
      <c r="M219">
        <f t="shared" si="41"/>
        <v>0</v>
      </c>
      <c r="N219">
        <f t="shared" si="41"/>
        <v>0</v>
      </c>
      <c r="O219">
        <f t="shared" si="41"/>
        <v>0</v>
      </c>
      <c r="P219">
        <f t="shared" si="41"/>
        <v>0</v>
      </c>
      <c r="Q219">
        <f t="shared" si="41"/>
        <v>0</v>
      </c>
      <c r="R219">
        <f t="shared" si="39"/>
        <v>3.4027777777777666</v>
      </c>
    </row>
    <row r="220" spans="1:18" x14ac:dyDescent="0.45">
      <c r="A220" t="s">
        <v>6</v>
      </c>
      <c r="B220" t="s">
        <v>265</v>
      </c>
      <c r="C220">
        <v>3000</v>
      </c>
      <c r="D220" t="s">
        <v>496</v>
      </c>
      <c r="E220">
        <v>17.25</v>
      </c>
      <c r="F220">
        <f>IF(ISNA(VLOOKUP(DKSalaries!D220,OverUnder!$A$2:$C$13,3,FALSE)),1,VLOOKUP(DKSalaries!D220,OverUnder!$A$2:$C$13,3,FALSE))</f>
        <v>1</v>
      </c>
      <c r="G220">
        <f t="shared" si="36"/>
        <v>17.25</v>
      </c>
      <c r="H220">
        <f>IF(ISNA(VLOOKUP(B220,Model!A:B,2,FALSE)),0,VLOOKUP(B220,Model!A:B,2,FALSE))</f>
        <v>15.8643161294402</v>
      </c>
      <c r="I220" s="4">
        <f t="shared" si="37"/>
        <v>15.8643161294402</v>
      </c>
      <c r="J220">
        <v>0</v>
      </c>
      <c r="K220">
        <f t="shared" si="38"/>
        <v>0</v>
      </c>
      <c r="L220">
        <f t="shared" si="35"/>
        <v>0</v>
      </c>
      <c r="M220">
        <f t="shared" si="41"/>
        <v>0</v>
      </c>
      <c r="N220">
        <f t="shared" si="41"/>
        <v>0</v>
      </c>
      <c r="O220">
        <f t="shared" si="41"/>
        <v>0</v>
      </c>
      <c r="P220">
        <f t="shared" si="41"/>
        <v>0</v>
      </c>
      <c r="Q220">
        <f t="shared" si="41"/>
        <v>0</v>
      </c>
      <c r="R220">
        <f t="shared" si="39"/>
        <v>5.2881053764800665</v>
      </c>
    </row>
    <row r="221" spans="1:18" x14ac:dyDescent="0.45">
      <c r="A221" t="s">
        <v>8</v>
      </c>
      <c r="B221" t="s">
        <v>389</v>
      </c>
      <c r="C221">
        <v>3000</v>
      </c>
      <c r="D221" t="s">
        <v>494</v>
      </c>
      <c r="E221">
        <v>5.1879999999999997</v>
      </c>
      <c r="F221">
        <f>IF(ISNA(VLOOKUP(DKSalaries!D221,OverUnder!$A$2:$C$13,3,FALSE)),1,VLOOKUP(DKSalaries!D221,OverUnder!$A$2:$C$13,3,FALSE))</f>
        <v>1</v>
      </c>
      <c r="G221">
        <f t="shared" si="36"/>
        <v>5.1879999999999997</v>
      </c>
      <c r="H221">
        <f>IF(ISNA(VLOOKUP(B221,Model!A:B,2,FALSE)),0,VLOOKUP(B221,Model!A:B,2,FALSE))</f>
        <v>6.5185440521486404</v>
      </c>
      <c r="I221" s="4">
        <f t="shared" si="37"/>
        <v>6.5185440521486404</v>
      </c>
      <c r="J221">
        <v>0</v>
      </c>
      <c r="K221">
        <f t="shared" si="38"/>
        <v>0</v>
      </c>
      <c r="L221">
        <f t="shared" si="35"/>
        <v>0</v>
      </c>
      <c r="M221">
        <f t="shared" si="41"/>
        <v>0</v>
      </c>
      <c r="N221">
        <f t="shared" si="41"/>
        <v>0</v>
      </c>
      <c r="O221">
        <f t="shared" si="41"/>
        <v>0</v>
      </c>
      <c r="P221">
        <f t="shared" si="41"/>
        <v>0</v>
      </c>
      <c r="Q221">
        <f t="shared" si="41"/>
        <v>0</v>
      </c>
      <c r="R221">
        <f t="shared" si="39"/>
        <v>2.1728480173828801</v>
      </c>
    </row>
    <row r="222" spans="1:18" x14ac:dyDescent="0.45">
      <c r="A222" t="s">
        <v>6</v>
      </c>
      <c r="B222" t="s">
        <v>372</v>
      </c>
      <c r="C222">
        <v>3000</v>
      </c>
      <c r="D222" t="s">
        <v>499</v>
      </c>
      <c r="E222">
        <v>2.9380000000000002</v>
      </c>
      <c r="F222">
        <f>IF(ISNA(VLOOKUP(DKSalaries!D222,OverUnder!$A$2:$C$13,3,FALSE)),1,VLOOKUP(DKSalaries!D222,OverUnder!$A$2:$C$13,3,FALSE))</f>
        <v>1</v>
      </c>
      <c r="G222">
        <f t="shared" si="36"/>
        <v>2.9380000000000002</v>
      </c>
      <c r="H222">
        <f>IF(ISNA(VLOOKUP(B222,Model!A:B,2,FALSE)),0,VLOOKUP(B222,Model!A:B,2,FALSE))</f>
        <v>1.8229166666666601</v>
      </c>
      <c r="I222" s="4">
        <f t="shared" si="37"/>
        <v>1.8229166666666601</v>
      </c>
      <c r="J222">
        <v>0</v>
      </c>
      <c r="K222">
        <f t="shared" si="38"/>
        <v>0</v>
      </c>
      <c r="L222">
        <f t="shared" si="35"/>
        <v>0</v>
      </c>
      <c r="M222">
        <f t="shared" ref="M222:Q235" si="42">$J222*IF($A222=M$1,1,0)</f>
        <v>0</v>
      </c>
      <c r="N222">
        <f t="shared" si="42"/>
        <v>0</v>
      </c>
      <c r="O222">
        <f t="shared" si="42"/>
        <v>0</v>
      </c>
      <c r="P222">
        <f t="shared" si="42"/>
        <v>0</v>
      </c>
      <c r="Q222">
        <f t="shared" si="42"/>
        <v>0</v>
      </c>
      <c r="R222">
        <f t="shared" si="39"/>
        <v>0.60763888888888673</v>
      </c>
    </row>
    <row r="223" spans="1:18" x14ac:dyDescent="0.45">
      <c r="A223" t="s">
        <v>8</v>
      </c>
      <c r="B223" t="s">
        <v>267</v>
      </c>
      <c r="C223">
        <v>3000</v>
      </c>
      <c r="D223" t="s">
        <v>496</v>
      </c>
      <c r="E223">
        <v>16.812999999999999</v>
      </c>
      <c r="F223">
        <f>IF(ISNA(VLOOKUP(DKSalaries!D223,OverUnder!$A$2:$C$13,3,FALSE)),1,VLOOKUP(DKSalaries!D223,OverUnder!$A$2:$C$13,3,FALSE))</f>
        <v>1</v>
      </c>
      <c r="G223">
        <f t="shared" si="36"/>
        <v>16.812999999999999</v>
      </c>
      <c r="I223" s="4">
        <f t="shared" si="37"/>
        <v>0</v>
      </c>
      <c r="J223">
        <v>0</v>
      </c>
      <c r="K223">
        <f t="shared" si="38"/>
        <v>0</v>
      </c>
      <c r="L223">
        <f t="shared" si="35"/>
        <v>0</v>
      </c>
      <c r="M223">
        <f t="shared" si="42"/>
        <v>0</v>
      </c>
      <c r="N223">
        <f t="shared" si="42"/>
        <v>0</v>
      </c>
      <c r="O223">
        <f t="shared" si="42"/>
        <v>0</v>
      </c>
      <c r="P223">
        <f t="shared" si="42"/>
        <v>0</v>
      </c>
      <c r="Q223">
        <f t="shared" si="42"/>
        <v>0</v>
      </c>
      <c r="R223">
        <f t="shared" si="39"/>
        <v>0</v>
      </c>
    </row>
    <row r="224" spans="1:18" x14ac:dyDescent="0.45">
      <c r="A224" t="s">
        <v>5</v>
      </c>
      <c r="B224" t="s">
        <v>208</v>
      </c>
      <c r="C224">
        <v>3000</v>
      </c>
      <c r="D224" t="s">
        <v>495</v>
      </c>
      <c r="E224">
        <v>3.75</v>
      </c>
      <c r="F224">
        <f>IF(ISNA(VLOOKUP(DKSalaries!D224,OverUnder!$A$2:$C$13,3,FALSE)),1,VLOOKUP(DKSalaries!D224,OverUnder!$A$2:$C$13,3,FALSE))</f>
        <v>1</v>
      </c>
      <c r="G224">
        <f t="shared" si="36"/>
        <v>3.75</v>
      </c>
      <c r="H224">
        <f>IF(ISNA(VLOOKUP(B224,Model!A:B,2,FALSE)),0,VLOOKUP(B224,Model!A:B,2,FALSE))</f>
        <v>4.47534803078773</v>
      </c>
      <c r="I224" s="4">
        <f t="shared" si="37"/>
        <v>4.47534803078773</v>
      </c>
      <c r="J224">
        <v>0</v>
      </c>
      <c r="K224">
        <f t="shared" si="38"/>
        <v>0</v>
      </c>
      <c r="L224">
        <f t="shared" si="35"/>
        <v>0</v>
      </c>
      <c r="M224">
        <f t="shared" si="42"/>
        <v>0</v>
      </c>
      <c r="N224">
        <f t="shared" si="42"/>
        <v>0</v>
      </c>
      <c r="O224">
        <f t="shared" si="42"/>
        <v>0</v>
      </c>
      <c r="P224">
        <f t="shared" si="42"/>
        <v>0</v>
      </c>
      <c r="Q224">
        <f t="shared" si="42"/>
        <v>0</v>
      </c>
      <c r="R224">
        <f t="shared" si="39"/>
        <v>1.4917826769292435</v>
      </c>
    </row>
    <row r="225" spans="1:18" x14ac:dyDescent="0.45">
      <c r="A225" t="s">
        <v>7</v>
      </c>
      <c r="B225" t="s">
        <v>375</v>
      </c>
      <c r="C225">
        <v>3000</v>
      </c>
      <c r="D225" t="s">
        <v>495</v>
      </c>
      <c r="E225">
        <v>3.625</v>
      </c>
      <c r="F225">
        <f>IF(ISNA(VLOOKUP(DKSalaries!D225,OverUnder!$A$2:$C$13,3,FALSE)),1,VLOOKUP(DKSalaries!D225,OverUnder!$A$2:$C$13,3,FALSE))</f>
        <v>1</v>
      </c>
      <c r="G225">
        <f t="shared" si="36"/>
        <v>3.625</v>
      </c>
      <c r="H225">
        <f>IF(ISNA(VLOOKUP(B225,Model!A:B,2,FALSE)),0,VLOOKUP(B225,Model!A:B,2,FALSE))</f>
        <v>5.2841434576580903</v>
      </c>
      <c r="I225" s="4">
        <f t="shared" si="37"/>
        <v>5.2841434576580903</v>
      </c>
      <c r="J225">
        <v>0</v>
      </c>
      <c r="K225">
        <f t="shared" si="38"/>
        <v>0</v>
      </c>
      <c r="L225">
        <f t="shared" si="35"/>
        <v>0</v>
      </c>
      <c r="M225">
        <f t="shared" si="42"/>
        <v>0</v>
      </c>
      <c r="N225">
        <f t="shared" si="42"/>
        <v>0</v>
      </c>
      <c r="O225">
        <f t="shared" si="42"/>
        <v>0</v>
      </c>
      <c r="P225">
        <f t="shared" si="42"/>
        <v>0</v>
      </c>
      <c r="Q225">
        <f t="shared" si="42"/>
        <v>0</v>
      </c>
      <c r="R225">
        <f t="shared" si="39"/>
        <v>1.7613811525526968</v>
      </c>
    </row>
    <row r="226" spans="1:18" x14ac:dyDescent="0.45">
      <c r="A226" t="s">
        <v>9</v>
      </c>
      <c r="B226" t="s">
        <v>209</v>
      </c>
      <c r="C226">
        <v>3000</v>
      </c>
      <c r="D226" t="s">
        <v>498</v>
      </c>
      <c r="E226">
        <v>1.417</v>
      </c>
      <c r="F226">
        <f>IF(ISNA(VLOOKUP(DKSalaries!D226,OverUnder!$A$2:$C$13,3,FALSE)),1,VLOOKUP(DKSalaries!D226,OverUnder!$A$2:$C$13,3,FALSE))</f>
        <v>1</v>
      </c>
      <c r="G226">
        <f t="shared" si="36"/>
        <v>1.417</v>
      </c>
      <c r="H226">
        <f>IF(ISNA(VLOOKUP(B226,Model!A:B,2,FALSE)),0,VLOOKUP(B226,Model!A:B,2,FALSE))</f>
        <v>2.02064220183486</v>
      </c>
      <c r="I226" s="4">
        <f t="shared" si="37"/>
        <v>2.02064220183486</v>
      </c>
      <c r="J226">
        <v>0</v>
      </c>
      <c r="K226">
        <f t="shared" si="38"/>
        <v>0</v>
      </c>
      <c r="L226">
        <f t="shared" si="35"/>
        <v>0</v>
      </c>
      <c r="M226">
        <f t="shared" si="42"/>
        <v>0</v>
      </c>
      <c r="N226">
        <f t="shared" si="42"/>
        <v>0</v>
      </c>
      <c r="O226">
        <f t="shared" si="42"/>
        <v>0</v>
      </c>
      <c r="P226">
        <f t="shared" si="42"/>
        <v>0</v>
      </c>
      <c r="Q226">
        <f t="shared" si="42"/>
        <v>0</v>
      </c>
      <c r="R226">
        <f t="shared" si="39"/>
        <v>0.67354740061162</v>
      </c>
    </row>
    <row r="227" spans="1:18" x14ac:dyDescent="0.45">
      <c r="A227" t="s">
        <v>5</v>
      </c>
      <c r="B227" t="s">
        <v>294</v>
      </c>
      <c r="C227">
        <v>3000</v>
      </c>
      <c r="D227" t="s">
        <v>493</v>
      </c>
      <c r="E227">
        <v>4.4379999999999997</v>
      </c>
      <c r="F227">
        <f>IF(ISNA(VLOOKUP(DKSalaries!D227,OverUnder!$A$2:$C$13,3,FALSE)),1,VLOOKUP(DKSalaries!D227,OverUnder!$A$2:$C$13,3,FALSE))</f>
        <v>1</v>
      </c>
      <c r="G227">
        <f t="shared" si="36"/>
        <v>4.4379999999999997</v>
      </c>
      <c r="H227">
        <f>IF(ISNA(VLOOKUP(B227,Model!A:B,2,FALSE)),0,VLOOKUP(B227,Model!A:B,2,FALSE))</f>
        <v>4.5824887387387303</v>
      </c>
      <c r="I227" s="4">
        <f t="shared" si="37"/>
        <v>4.5824887387387303</v>
      </c>
      <c r="J227">
        <v>0</v>
      </c>
      <c r="K227">
        <f t="shared" si="38"/>
        <v>0</v>
      </c>
      <c r="L227">
        <f t="shared" si="35"/>
        <v>0</v>
      </c>
      <c r="M227">
        <f t="shared" si="42"/>
        <v>0</v>
      </c>
      <c r="N227">
        <f t="shared" si="42"/>
        <v>0</v>
      </c>
      <c r="O227">
        <f t="shared" si="42"/>
        <v>0</v>
      </c>
      <c r="P227">
        <f t="shared" si="42"/>
        <v>0</v>
      </c>
      <c r="Q227">
        <f t="shared" si="42"/>
        <v>0</v>
      </c>
      <c r="R227">
        <f t="shared" si="39"/>
        <v>1.5274962462462434</v>
      </c>
    </row>
    <row r="228" spans="1:18" x14ac:dyDescent="0.45">
      <c r="A228" t="s">
        <v>5</v>
      </c>
      <c r="B228" t="s">
        <v>295</v>
      </c>
      <c r="C228">
        <v>3000</v>
      </c>
      <c r="D228" t="s">
        <v>497</v>
      </c>
      <c r="E228">
        <v>7.6</v>
      </c>
      <c r="F228">
        <f>IF(ISNA(VLOOKUP(DKSalaries!D228,OverUnder!$A$2:$C$13,3,FALSE)),1,VLOOKUP(DKSalaries!D228,OverUnder!$A$2:$C$13,3,FALSE))</f>
        <v>1</v>
      </c>
      <c r="G228">
        <f t="shared" si="36"/>
        <v>7.6</v>
      </c>
      <c r="H228">
        <f>IF(ISNA(VLOOKUP(B228,Model!A:B,2,FALSE)),0,VLOOKUP(B228,Model!A:B,2,FALSE))</f>
        <v>7.8644204063733296</v>
      </c>
      <c r="I228" s="4">
        <f t="shared" si="37"/>
        <v>7.8644204063733296</v>
      </c>
      <c r="J228">
        <v>0</v>
      </c>
      <c r="K228">
        <f t="shared" si="38"/>
        <v>0</v>
      </c>
      <c r="L228">
        <f t="shared" si="35"/>
        <v>0</v>
      </c>
      <c r="M228">
        <f t="shared" si="42"/>
        <v>0</v>
      </c>
      <c r="N228">
        <f t="shared" si="42"/>
        <v>0</v>
      </c>
      <c r="O228">
        <f t="shared" si="42"/>
        <v>0</v>
      </c>
      <c r="P228">
        <f t="shared" si="42"/>
        <v>0</v>
      </c>
      <c r="Q228">
        <f t="shared" si="42"/>
        <v>0</v>
      </c>
      <c r="R228">
        <f t="shared" si="39"/>
        <v>2.6214734687911099</v>
      </c>
    </row>
    <row r="229" spans="1:18" x14ac:dyDescent="0.45">
      <c r="A229" t="s">
        <v>6</v>
      </c>
      <c r="B229" t="s">
        <v>376</v>
      </c>
      <c r="C229">
        <v>3000</v>
      </c>
      <c r="D229" t="s">
        <v>496</v>
      </c>
      <c r="E229">
        <v>11.667</v>
      </c>
      <c r="F229">
        <f>IF(ISNA(VLOOKUP(DKSalaries!D229,OverUnder!$A$2:$C$13,3,FALSE)),1,VLOOKUP(DKSalaries!D229,OverUnder!$A$2:$C$13,3,FALSE))</f>
        <v>1</v>
      </c>
      <c r="G229">
        <f t="shared" si="36"/>
        <v>11.667</v>
      </c>
      <c r="H229">
        <f>IF(ISNA(VLOOKUP(B229,Model!A:B,2,FALSE)),0,VLOOKUP(B229,Model!A:B,2,FALSE))</f>
        <v>10.7293577981651</v>
      </c>
      <c r="I229" s="4">
        <f t="shared" si="37"/>
        <v>10.7293577981651</v>
      </c>
      <c r="J229">
        <v>0</v>
      </c>
      <c r="K229">
        <f t="shared" si="38"/>
        <v>0</v>
      </c>
      <c r="L229">
        <f t="shared" si="35"/>
        <v>0</v>
      </c>
      <c r="M229">
        <f t="shared" si="42"/>
        <v>0</v>
      </c>
      <c r="N229">
        <f t="shared" si="42"/>
        <v>0</v>
      </c>
      <c r="O229">
        <f t="shared" si="42"/>
        <v>0</v>
      </c>
      <c r="P229">
        <f t="shared" si="42"/>
        <v>0</v>
      </c>
      <c r="Q229">
        <f t="shared" si="42"/>
        <v>0</v>
      </c>
      <c r="R229">
        <f t="shared" si="39"/>
        <v>3.5764525993883671</v>
      </c>
    </row>
    <row r="230" spans="1:18" x14ac:dyDescent="0.45">
      <c r="A230" t="s">
        <v>5</v>
      </c>
      <c r="B230" t="s">
        <v>296</v>
      </c>
      <c r="C230">
        <v>3000</v>
      </c>
      <c r="D230" t="s">
        <v>493</v>
      </c>
      <c r="E230">
        <v>8.4169999999999998</v>
      </c>
      <c r="F230">
        <f>IF(ISNA(VLOOKUP(DKSalaries!D230,OverUnder!$A$2:$C$13,3,FALSE)),1,VLOOKUP(DKSalaries!D230,OverUnder!$A$2:$C$13,3,FALSE))</f>
        <v>1</v>
      </c>
      <c r="G230">
        <f t="shared" si="36"/>
        <v>8.4169999999999998</v>
      </c>
      <c r="H230">
        <f>IF(ISNA(VLOOKUP(B230,Model!A:B,2,FALSE)),0,VLOOKUP(B230,Model!A:B,2,FALSE))</f>
        <v>7.6307339449541303</v>
      </c>
      <c r="I230" s="4">
        <f t="shared" si="37"/>
        <v>7.6307339449541303</v>
      </c>
      <c r="J230">
        <v>0</v>
      </c>
      <c r="K230">
        <f t="shared" si="38"/>
        <v>0</v>
      </c>
      <c r="L230">
        <f t="shared" si="35"/>
        <v>0</v>
      </c>
      <c r="M230">
        <f t="shared" si="42"/>
        <v>0</v>
      </c>
      <c r="N230">
        <f t="shared" si="42"/>
        <v>0</v>
      </c>
      <c r="O230">
        <f t="shared" si="42"/>
        <v>0</v>
      </c>
      <c r="P230">
        <f t="shared" si="42"/>
        <v>0</v>
      </c>
      <c r="Q230">
        <f t="shared" si="42"/>
        <v>0</v>
      </c>
      <c r="R230">
        <f t="shared" si="39"/>
        <v>2.5435779816513771</v>
      </c>
    </row>
    <row r="231" spans="1:18" x14ac:dyDescent="0.45">
      <c r="A231" t="s">
        <v>9</v>
      </c>
      <c r="B231" t="s">
        <v>297</v>
      </c>
      <c r="C231">
        <v>3000</v>
      </c>
      <c r="D231" t="s">
        <v>493</v>
      </c>
      <c r="E231">
        <v>6.9720000000000004</v>
      </c>
      <c r="F231">
        <f>IF(ISNA(VLOOKUP(DKSalaries!D231,OverUnder!$A$2:$C$13,3,FALSE)),1,VLOOKUP(DKSalaries!D231,OverUnder!$A$2:$C$13,3,FALSE))</f>
        <v>1</v>
      </c>
      <c r="G231">
        <f t="shared" si="36"/>
        <v>6.9720000000000004</v>
      </c>
      <c r="H231">
        <f>IF(ISNA(VLOOKUP(B231,Model!A:B,2,FALSE)),0,VLOOKUP(B231,Model!A:B,2,FALSE))</f>
        <v>6.4435347842769204</v>
      </c>
      <c r="I231" s="4">
        <f t="shared" si="37"/>
        <v>6.4435347842769204</v>
      </c>
      <c r="J231">
        <v>0</v>
      </c>
      <c r="K231">
        <f t="shared" si="38"/>
        <v>0</v>
      </c>
      <c r="L231">
        <f t="shared" si="35"/>
        <v>0</v>
      </c>
      <c r="M231">
        <f t="shared" si="42"/>
        <v>0</v>
      </c>
      <c r="N231">
        <f t="shared" si="42"/>
        <v>0</v>
      </c>
      <c r="O231">
        <f t="shared" si="42"/>
        <v>0</v>
      </c>
      <c r="P231">
        <f t="shared" si="42"/>
        <v>0</v>
      </c>
      <c r="Q231">
        <f t="shared" si="42"/>
        <v>0</v>
      </c>
      <c r="R231">
        <f t="shared" si="39"/>
        <v>2.1478449280923071</v>
      </c>
    </row>
    <row r="232" spans="1:18" x14ac:dyDescent="0.45">
      <c r="A232" t="s">
        <v>6</v>
      </c>
      <c r="B232" t="s">
        <v>426</v>
      </c>
      <c r="C232">
        <v>3000</v>
      </c>
      <c r="D232" t="s">
        <v>497</v>
      </c>
      <c r="E232">
        <v>11.824999999999999</v>
      </c>
      <c r="F232">
        <f>IF(ISNA(VLOOKUP(DKSalaries!D232,OverUnder!$A$2:$C$13,3,FALSE)),1,VLOOKUP(DKSalaries!D232,OverUnder!$A$2:$C$13,3,FALSE))</f>
        <v>1</v>
      </c>
      <c r="G232">
        <f t="shared" si="36"/>
        <v>11.824999999999999</v>
      </c>
      <c r="H232">
        <f>IF(ISNA(VLOOKUP(B232,Model!A:B,2,FALSE)),0,VLOOKUP(B232,Model!A:B,2,FALSE))</f>
        <v>15.499289949884499</v>
      </c>
      <c r="I232" s="4">
        <f t="shared" si="37"/>
        <v>15.499289949884499</v>
      </c>
      <c r="J232">
        <v>0</v>
      </c>
      <c r="K232">
        <f t="shared" si="38"/>
        <v>0</v>
      </c>
      <c r="L232">
        <f t="shared" si="35"/>
        <v>0</v>
      </c>
      <c r="M232">
        <f t="shared" si="42"/>
        <v>0</v>
      </c>
      <c r="N232">
        <f t="shared" si="42"/>
        <v>0</v>
      </c>
      <c r="O232">
        <f t="shared" si="42"/>
        <v>0</v>
      </c>
      <c r="P232">
        <f t="shared" si="42"/>
        <v>0</v>
      </c>
      <c r="Q232">
        <f t="shared" si="42"/>
        <v>0</v>
      </c>
      <c r="R232">
        <f t="shared" si="39"/>
        <v>5.1664299832948331</v>
      </c>
    </row>
    <row r="233" spans="1:18" x14ac:dyDescent="0.45">
      <c r="A233" t="s">
        <v>7</v>
      </c>
      <c r="B233" t="s">
        <v>298</v>
      </c>
      <c r="C233">
        <v>3000</v>
      </c>
      <c r="D233" t="s">
        <v>493</v>
      </c>
      <c r="E233">
        <v>1.75</v>
      </c>
      <c r="F233">
        <f>IF(ISNA(VLOOKUP(DKSalaries!D233,OverUnder!$A$2:$C$13,3,FALSE)),1,VLOOKUP(DKSalaries!D233,OverUnder!$A$2:$C$13,3,FALSE))</f>
        <v>1</v>
      </c>
      <c r="G233">
        <f t="shared" si="36"/>
        <v>1.75</v>
      </c>
      <c r="H233">
        <f>IF(ISNA(VLOOKUP(B233,Model!A:B,2,FALSE)),0,VLOOKUP(B233,Model!A:B,2,FALSE))</f>
        <v>1.4583333333333299</v>
      </c>
      <c r="I233" s="4">
        <f t="shared" si="37"/>
        <v>1.4583333333333299</v>
      </c>
      <c r="J233">
        <v>0</v>
      </c>
      <c r="K233">
        <f t="shared" si="38"/>
        <v>0</v>
      </c>
      <c r="L233">
        <f t="shared" si="35"/>
        <v>0</v>
      </c>
      <c r="M233">
        <f t="shared" si="42"/>
        <v>0</v>
      </c>
      <c r="N233">
        <f t="shared" si="42"/>
        <v>0</v>
      </c>
      <c r="O233">
        <f t="shared" si="42"/>
        <v>0</v>
      </c>
      <c r="P233">
        <f t="shared" si="42"/>
        <v>0</v>
      </c>
      <c r="Q233">
        <f t="shared" si="42"/>
        <v>0</v>
      </c>
      <c r="R233">
        <f t="shared" si="39"/>
        <v>0.48611111111110994</v>
      </c>
    </row>
    <row r="234" spans="1:18" x14ac:dyDescent="0.45">
      <c r="A234" t="s">
        <v>6</v>
      </c>
      <c r="B234" t="s">
        <v>212</v>
      </c>
      <c r="C234">
        <v>3000</v>
      </c>
      <c r="D234" t="s">
        <v>492</v>
      </c>
      <c r="E234">
        <v>0</v>
      </c>
      <c r="F234">
        <f>IF(ISNA(VLOOKUP(DKSalaries!D234,OverUnder!$A$2:$C$13,3,FALSE)),1,VLOOKUP(DKSalaries!D234,OverUnder!$A$2:$C$13,3,FALSE))</f>
        <v>1</v>
      </c>
      <c r="G234">
        <f t="shared" si="36"/>
        <v>0</v>
      </c>
      <c r="H234">
        <f>IF(ISNA(VLOOKUP(B234,Model!A:B,2,FALSE)),0,VLOOKUP(B234,Model!A:B,2,FALSE))</f>
        <v>0</v>
      </c>
      <c r="I234" s="4">
        <f t="shared" si="37"/>
        <v>0</v>
      </c>
      <c r="J234">
        <v>0</v>
      </c>
      <c r="K234">
        <f t="shared" si="38"/>
        <v>0</v>
      </c>
      <c r="L234">
        <f t="shared" si="35"/>
        <v>0</v>
      </c>
      <c r="M234">
        <f t="shared" si="42"/>
        <v>0</v>
      </c>
      <c r="N234">
        <f t="shared" si="42"/>
        <v>0</v>
      </c>
      <c r="O234">
        <f t="shared" si="42"/>
        <v>0</v>
      </c>
      <c r="P234">
        <f t="shared" si="42"/>
        <v>0</v>
      </c>
      <c r="Q234">
        <f t="shared" si="42"/>
        <v>0</v>
      </c>
      <c r="R234">
        <f t="shared" si="39"/>
        <v>0</v>
      </c>
    </row>
    <row r="235" spans="1:18" x14ac:dyDescent="0.45">
      <c r="A235" t="s">
        <v>5</v>
      </c>
      <c r="B235" t="s">
        <v>299</v>
      </c>
      <c r="C235">
        <v>3000</v>
      </c>
      <c r="D235" t="s">
        <v>497</v>
      </c>
      <c r="E235">
        <v>6.8</v>
      </c>
      <c r="F235">
        <f>IF(ISNA(VLOOKUP(DKSalaries!D235,OverUnder!$A$2:$C$13,3,FALSE)),1,VLOOKUP(DKSalaries!D235,OverUnder!$A$2:$C$13,3,FALSE))</f>
        <v>1</v>
      </c>
      <c r="G235">
        <f t="shared" si="36"/>
        <v>6.8</v>
      </c>
      <c r="H235">
        <f>IF(ISNA(VLOOKUP(B235,Model!A:B,2,FALSE)),0,VLOOKUP(B235,Model!A:B,2,FALSE))</f>
        <v>9.0289431369682696</v>
      </c>
      <c r="I235" s="4">
        <f t="shared" si="37"/>
        <v>9.0289431369682696</v>
      </c>
      <c r="J235">
        <v>0</v>
      </c>
      <c r="K235">
        <f t="shared" si="38"/>
        <v>0</v>
      </c>
      <c r="L235">
        <f t="shared" si="35"/>
        <v>0</v>
      </c>
      <c r="M235">
        <f t="shared" si="42"/>
        <v>0</v>
      </c>
      <c r="N235">
        <f t="shared" si="42"/>
        <v>0</v>
      </c>
      <c r="O235">
        <f t="shared" si="42"/>
        <v>0</v>
      </c>
      <c r="P235">
        <f t="shared" si="42"/>
        <v>0</v>
      </c>
      <c r="Q235">
        <f t="shared" si="42"/>
        <v>0</v>
      </c>
      <c r="R235">
        <f t="shared" si="39"/>
        <v>3.0096477123227565</v>
      </c>
    </row>
    <row r="236" spans="1:18" x14ac:dyDescent="0.45">
      <c r="A236" t="s">
        <v>6</v>
      </c>
      <c r="B236" t="s">
        <v>382</v>
      </c>
      <c r="C236">
        <v>3000</v>
      </c>
      <c r="D236" t="s">
        <v>495</v>
      </c>
      <c r="E236">
        <v>7.2290000000000001</v>
      </c>
      <c r="F236">
        <f>IF(ISNA(VLOOKUP(DKSalaries!D236,OverUnder!$A$2:$C$13,3,FALSE)),1,VLOOKUP(DKSalaries!D236,OverUnder!$A$2:$C$13,3,FALSE))</f>
        <v>1</v>
      </c>
      <c r="G236">
        <f t="shared" si="36"/>
        <v>7.2290000000000001</v>
      </c>
      <c r="H236">
        <f>IF(ISNA(VLOOKUP(B236,Model!A:B,2,FALSE)),0,VLOOKUP(B236,Model!A:B,2,FALSE))</f>
        <v>10.935346146003001</v>
      </c>
      <c r="I236" s="4">
        <f t="shared" si="37"/>
        <v>10.935346146003001</v>
      </c>
      <c r="R236">
        <f t="shared" si="39"/>
        <v>3.6451153820010003</v>
      </c>
    </row>
    <row r="237" spans="1:18" x14ac:dyDescent="0.45">
      <c r="A237" t="s">
        <v>5</v>
      </c>
      <c r="B237" t="s">
        <v>217</v>
      </c>
      <c r="C237">
        <v>3000</v>
      </c>
      <c r="D237" t="s">
        <v>492</v>
      </c>
      <c r="E237">
        <v>-1</v>
      </c>
      <c r="F237">
        <f>IF(ISNA(VLOOKUP(DKSalaries!D237,OverUnder!$A$2:$C$13,3,FALSE)),1,VLOOKUP(DKSalaries!D237,OverUnder!$A$2:$C$13,3,FALSE))</f>
        <v>1</v>
      </c>
      <c r="G237">
        <f t="shared" si="36"/>
        <v>-1</v>
      </c>
      <c r="H237">
        <f>IF(ISNA(VLOOKUP(B237,Model!A:B,2,FALSE)),0,VLOOKUP(B237,Model!A:B,2,FALSE))</f>
        <v>-1</v>
      </c>
      <c r="I237" s="4">
        <f t="shared" si="37"/>
        <v>-1</v>
      </c>
      <c r="R237">
        <f t="shared" si="39"/>
        <v>-0.33333333333333331</v>
      </c>
    </row>
    <row r="238" spans="1:18" x14ac:dyDescent="0.45">
      <c r="A238" t="s">
        <v>9</v>
      </c>
      <c r="B238" t="s">
        <v>383</v>
      </c>
      <c r="C238">
        <v>3000</v>
      </c>
      <c r="D238" t="s">
        <v>499</v>
      </c>
      <c r="E238">
        <v>0</v>
      </c>
      <c r="F238">
        <f>IF(ISNA(VLOOKUP(DKSalaries!D238,OverUnder!$A$2:$C$13,3,FALSE)),1,VLOOKUP(DKSalaries!D238,OverUnder!$A$2:$C$13,3,FALSE))</f>
        <v>1</v>
      </c>
      <c r="G238">
        <f t="shared" si="36"/>
        <v>0</v>
      </c>
      <c r="H238">
        <f>IF(ISNA(VLOOKUP(B238,Model!A:B,2,FALSE)),0,VLOOKUP(B238,Model!A:B,2,FALSE))</f>
        <v>0</v>
      </c>
      <c r="I238" s="4">
        <f t="shared" si="37"/>
        <v>0</v>
      </c>
      <c r="R238">
        <f t="shared" si="39"/>
        <v>0</v>
      </c>
    </row>
    <row r="239" spans="1:18" x14ac:dyDescent="0.45">
      <c r="A239" t="s">
        <v>6</v>
      </c>
      <c r="B239" t="s">
        <v>506</v>
      </c>
      <c r="C239">
        <v>3000</v>
      </c>
      <c r="D239" t="s">
        <v>494</v>
      </c>
      <c r="E239">
        <v>0</v>
      </c>
      <c r="F239">
        <f>IF(ISNA(VLOOKUP(DKSalaries!D239,OverUnder!$A$2:$C$13,3,FALSE)),1,VLOOKUP(DKSalaries!D239,OverUnder!$A$2:$C$13,3,FALSE))</f>
        <v>1</v>
      </c>
      <c r="G239">
        <f t="shared" si="36"/>
        <v>0</v>
      </c>
      <c r="H239">
        <f>IF(ISNA(VLOOKUP(B239,Model!A:B,2,FALSE)),0,VLOOKUP(B239,Model!A:B,2,FALSE))</f>
        <v>0</v>
      </c>
      <c r="I239" s="4">
        <f t="shared" si="37"/>
        <v>0</v>
      </c>
      <c r="R239">
        <f t="shared" si="39"/>
        <v>0</v>
      </c>
    </row>
    <row r="240" spans="1:18" x14ac:dyDescent="0.45">
      <c r="A240" t="s">
        <v>9</v>
      </c>
      <c r="B240" t="s">
        <v>484</v>
      </c>
      <c r="C240">
        <v>3000</v>
      </c>
      <c r="D240" t="s">
        <v>498</v>
      </c>
      <c r="E240">
        <v>1.3129999999999999</v>
      </c>
      <c r="F240">
        <f>IF(ISNA(VLOOKUP(DKSalaries!D240,OverUnder!$A$2:$C$13,3,FALSE)),1,VLOOKUP(DKSalaries!D240,OverUnder!$A$2:$C$13,3,FALSE))</f>
        <v>1</v>
      </c>
      <c r="G240">
        <f t="shared" si="36"/>
        <v>1.3129999999999999</v>
      </c>
      <c r="H240">
        <f>IF(ISNA(VLOOKUP(B240,Model!A:B,2,FALSE)),0,VLOOKUP(B240,Model!A:B,2,FALSE))</f>
        <v>0</v>
      </c>
      <c r="I240" s="4">
        <f t="shared" si="37"/>
        <v>0</v>
      </c>
      <c r="R240">
        <f t="shared" si="39"/>
        <v>0</v>
      </c>
    </row>
    <row r="241" spans="1:18" x14ac:dyDescent="0.45">
      <c r="A241" t="s">
        <v>5</v>
      </c>
      <c r="B241" t="s">
        <v>275</v>
      </c>
      <c r="C241">
        <v>3000</v>
      </c>
      <c r="D241" t="s">
        <v>496</v>
      </c>
      <c r="E241">
        <v>16.972000000000001</v>
      </c>
      <c r="F241">
        <f>IF(ISNA(VLOOKUP(DKSalaries!D241,OverUnder!$A$2:$C$13,3,FALSE)),1,VLOOKUP(DKSalaries!D241,OverUnder!$A$2:$C$13,3,FALSE))</f>
        <v>1</v>
      </c>
      <c r="G241">
        <f t="shared" si="36"/>
        <v>16.972000000000001</v>
      </c>
      <c r="H241">
        <f>IF(ISNA(VLOOKUP(B241,Model!A:B,2,FALSE)),0,VLOOKUP(B241,Model!A:B,2,FALSE))</f>
        <v>17.6694583286741</v>
      </c>
      <c r="I241" s="4">
        <f t="shared" si="37"/>
        <v>17.6694583286741</v>
      </c>
      <c r="R241">
        <f t="shared" si="39"/>
        <v>5.8898194428913673</v>
      </c>
    </row>
    <row r="242" spans="1:18" x14ac:dyDescent="0.45">
      <c r="A242" t="s">
        <v>9</v>
      </c>
      <c r="B242" t="s">
        <v>220</v>
      </c>
      <c r="C242">
        <v>3000</v>
      </c>
      <c r="D242" t="s">
        <v>500</v>
      </c>
      <c r="E242">
        <v>0</v>
      </c>
      <c r="F242">
        <f>IF(ISNA(VLOOKUP(DKSalaries!D242,OverUnder!$A$2:$C$13,3,FALSE)),1,VLOOKUP(DKSalaries!D242,OverUnder!$A$2:$C$13,3,FALSE))</f>
        <v>1</v>
      </c>
      <c r="G242">
        <f t="shared" si="36"/>
        <v>0</v>
      </c>
      <c r="H242">
        <f>IF(ISNA(VLOOKUP(B242,Model!A:B,2,FALSE)),0,VLOOKUP(B242,Model!A:B,2,FALSE))</f>
        <v>0</v>
      </c>
      <c r="I242" s="4">
        <f t="shared" si="37"/>
        <v>0</v>
      </c>
      <c r="R242">
        <f t="shared" si="39"/>
        <v>0</v>
      </c>
    </row>
    <row r="243" spans="1:18" x14ac:dyDescent="0.45">
      <c r="A243" t="s">
        <v>5</v>
      </c>
      <c r="B243" t="s">
        <v>451</v>
      </c>
      <c r="C243">
        <v>3000</v>
      </c>
      <c r="D243" t="s">
        <v>494</v>
      </c>
      <c r="E243">
        <v>3.9380000000000002</v>
      </c>
      <c r="F243">
        <f>IF(ISNA(VLOOKUP(DKSalaries!D243,OverUnder!$A$2:$C$13,3,FALSE)),1,VLOOKUP(DKSalaries!D243,OverUnder!$A$2:$C$13,3,FALSE))</f>
        <v>1</v>
      </c>
      <c r="G243">
        <f t="shared" si="36"/>
        <v>3.9380000000000002</v>
      </c>
      <c r="H243">
        <f>IF(ISNA(VLOOKUP(B243,Model!A:B,2,FALSE)),0,VLOOKUP(B243,Model!A:B,2,FALSE))</f>
        <v>3.5608956610278399</v>
      </c>
      <c r="I243" s="4">
        <f t="shared" si="37"/>
        <v>3.5608956610278399</v>
      </c>
      <c r="R243">
        <f t="shared" si="39"/>
        <v>1.1869652203426133</v>
      </c>
    </row>
    <row r="244" spans="1:18" x14ac:dyDescent="0.45">
      <c r="A244" t="s">
        <v>5</v>
      </c>
      <c r="B244" t="s">
        <v>221</v>
      </c>
      <c r="C244">
        <v>3000</v>
      </c>
      <c r="D244" t="s">
        <v>492</v>
      </c>
      <c r="E244">
        <v>14.455</v>
      </c>
      <c r="F244">
        <f>IF(ISNA(VLOOKUP(DKSalaries!D244,OverUnder!$A$2:$C$13,3,FALSE)),1,VLOOKUP(DKSalaries!D244,OverUnder!$A$2:$C$13,3,FALSE))</f>
        <v>1</v>
      </c>
      <c r="G244">
        <f t="shared" si="36"/>
        <v>14.455</v>
      </c>
      <c r="H244">
        <f>IF(ISNA(VLOOKUP(B244,Model!A:B,2,FALSE)),0,VLOOKUP(B244,Model!A:B,2,FALSE))</f>
        <v>13.4308783051458</v>
      </c>
      <c r="I244" s="4">
        <f t="shared" si="37"/>
        <v>13.4308783051458</v>
      </c>
      <c r="R244">
        <f t="shared" si="39"/>
        <v>4.4769594350486006</v>
      </c>
    </row>
    <row r="245" spans="1:18" x14ac:dyDescent="0.45">
      <c r="A245" t="s">
        <v>9</v>
      </c>
      <c r="B245" t="s">
        <v>222</v>
      </c>
      <c r="C245">
        <v>3000</v>
      </c>
      <c r="D245" t="s">
        <v>498</v>
      </c>
      <c r="E245">
        <v>9</v>
      </c>
      <c r="F245">
        <f>IF(ISNA(VLOOKUP(DKSalaries!D245,OverUnder!$A$2:$C$13,3,FALSE)),1,VLOOKUP(DKSalaries!D245,OverUnder!$A$2:$C$13,3,FALSE))</f>
        <v>1</v>
      </c>
      <c r="G245">
        <f t="shared" si="36"/>
        <v>9</v>
      </c>
      <c r="H245">
        <f>IF(ISNA(VLOOKUP(B245,Model!A:B,2,FALSE)),0,VLOOKUP(B245,Model!A:B,2,FALSE))</f>
        <v>12.9814169554922</v>
      </c>
      <c r="I245" s="4">
        <f t="shared" si="37"/>
        <v>12.9814169554922</v>
      </c>
      <c r="R245">
        <f t="shared" si="39"/>
        <v>4.3271389851640674</v>
      </c>
    </row>
    <row r="246" spans="1:18" x14ac:dyDescent="0.45">
      <c r="A246" t="s">
        <v>9</v>
      </c>
      <c r="B246" t="s">
        <v>224</v>
      </c>
      <c r="C246">
        <v>3000</v>
      </c>
      <c r="D246" t="s">
        <v>495</v>
      </c>
      <c r="E246">
        <v>1.083</v>
      </c>
      <c r="F246">
        <f>IF(ISNA(VLOOKUP(DKSalaries!D246,OverUnder!$A$2:$C$13,3,FALSE)),1,VLOOKUP(DKSalaries!D246,OverUnder!$A$2:$C$13,3,FALSE))</f>
        <v>1</v>
      </c>
      <c r="G246">
        <f t="shared" si="36"/>
        <v>1.083</v>
      </c>
      <c r="H246">
        <f>IF(ISNA(VLOOKUP(B246,Model!A:B,2,FALSE)),0,VLOOKUP(B246,Model!A:B,2,FALSE))</f>
        <v>0.92889908256880704</v>
      </c>
      <c r="I246" s="4">
        <f t="shared" si="37"/>
        <v>0.92889908256880704</v>
      </c>
      <c r="R246">
        <f t="shared" si="39"/>
        <v>0.30963302752293564</v>
      </c>
    </row>
    <row r="247" spans="1:18" x14ac:dyDescent="0.45">
      <c r="A247" t="s">
        <v>6</v>
      </c>
      <c r="B247" t="s">
        <v>485</v>
      </c>
      <c r="C247">
        <v>3000</v>
      </c>
      <c r="D247" t="s">
        <v>497</v>
      </c>
      <c r="E247">
        <v>0</v>
      </c>
      <c r="F247">
        <f>IF(ISNA(VLOOKUP(DKSalaries!D247,OverUnder!$A$2:$C$13,3,FALSE)),1,VLOOKUP(DKSalaries!D247,OverUnder!$A$2:$C$13,3,FALSE))</f>
        <v>1</v>
      </c>
      <c r="G247">
        <f t="shared" si="36"/>
        <v>0</v>
      </c>
      <c r="H247">
        <f>IF(ISNA(VLOOKUP(B247,Model!A:B,2,FALSE)),0,VLOOKUP(B247,Model!A:B,2,FALSE))</f>
        <v>0</v>
      </c>
      <c r="I247" s="4">
        <f t="shared" si="37"/>
        <v>0</v>
      </c>
      <c r="R247">
        <f t="shared" si="39"/>
        <v>0</v>
      </c>
    </row>
    <row r="248" spans="1:18" x14ac:dyDescent="0.45">
      <c r="A248" t="s">
        <v>8</v>
      </c>
      <c r="B248" t="s">
        <v>225</v>
      </c>
      <c r="C248">
        <v>3000</v>
      </c>
      <c r="D248" t="s">
        <v>492</v>
      </c>
      <c r="E248">
        <v>11.583</v>
      </c>
      <c r="F248">
        <f>IF(ISNA(VLOOKUP(DKSalaries!D248,OverUnder!$A$2:$C$13,3,FALSE)),1,VLOOKUP(DKSalaries!D248,OverUnder!$A$2:$C$13,3,FALSE))</f>
        <v>1</v>
      </c>
      <c r="G248">
        <f t="shared" si="36"/>
        <v>11.583</v>
      </c>
      <c r="H248">
        <f>IF(ISNA(VLOOKUP(B248,Model!A:B,2,FALSE)),0,VLOOKUP(B248,Model!A:B,2,FALSE))</f>
        <v>11.3855367364541</v>
      </c>
      <c r="I248" s="4">
        <f t="shared" si="37"/>
        <v>11.3855367364541</v>
      </c>
      <c r="R248">
        <f t="shared" si="39"/>
        <v>3.7951789121513664</v>
      </c>
    </row>
    <row r="249" spans="1:18" x14ac:dyDescent="0.45">
      <c r="A249" t="s">
        <v>7</v>
      </c>
      <c r="B249" t="s">
        <v>71</v>
      </c>
      <c r="C249">
        <v>3000</v>
      </c>
      <c r="D249" t="s">
        <v>498</v>
      </c>
      <c r="E249">
        <v>6.9169999999999998</v>
      </c>
      <c r="F249">
        <f>IF(ISNA(VLOOKUP(DKSalaries!D249,OverUnder!$A$2:$C$13,3,FALSE)),1,VLOOKUP(DKSalaries!D249,OverUnder!$A$2:$C$13,3,FALSE))</f>
        <v>1</v>
      </c>
      <c r="G249">
        <f t="shared" si="36"/>
        <v>6.9169999999999998</v>
      </c>
      <c r="H249">
        <f>IF(ISNA(VLOOKUP(B249,Model!A:B,2,FALSE)),0,VLOOKUP(B249,Model!A:B,2,FALSE))</f>
        <v>4.7579339629122304</v>
      </c>
      <c r="I249" s="4">
        <f t="shared" si="37"/>
        <v>4.7579339629122304</v>
      </c>
      <c r="R249">
        <f t="shared" si="39"/>
        <v>1.58597798763741</v>
      </c>
    </row>
    <row r="250" spans="1:18" x14ac:dyDescent="0.45">
      <c r="A250" t="s">
        <v>8</v>
      </c>
      <c r="B250" t="s">
        <v>72</v>
      </c>
      <c r="C250">
        <v>3000</v>
      </c>
      <c r="D250" t="s">
        <v>498</v>
      </c>
      <c r="E250">
        <v>10.305999999999999</v>
      </c>
      <c r="F250">
        <f>IF(ISNA(VLOOKUP(DKSalaries!D250,OverUnder!$A$2:$C$13,3,FALSE)),1,VLOOKUP(DKSalaries!D250,OverUnder!$A$2:$C$13,3,FALSE))</f>
        <v>1</v>
      </c>
      <c r="G250">
        <f t="shared" si="36"/>
        <v>10.305999999999999</v>
      </c>
      <c r="H250">
        <f>IF(ISNA(VLOOKUP(B250,Model!A:B,2,FALSE)),0,VLOOKUP(B250,Model!A:B,2,FALSE))</f>
        <v>7.2372768003276597</v>
      </c>
      <c r="I250" s="4">
        <f t="shared" si="37"/>
        <v>7.2372768003276597</v>
      </c>
      <c r="R250">
        <f t="shared" si="39"/>
        <v>2.4124256001092199</v>
      </c>
    </row>
    <row r="251" spans="1:18" x14ac:dyDescent="0.45">
      <c r="A251" t="s">
        <v>6</v>
      </c>
      <c r="B251" t="s">
        <v>486</v>
      </c>
      <c r="C251">
        <v>3000</v>
      </c>
      <c r="D251" t="s">
        <v>496</v>
      </c>
      <c r="E251">
        <v>6.4720000000000004</v>
      </c>
      <c r="F251">
        <f>IF(ISNA(VLOOKUP(DKSalaries!D251,OverUnder!$A$2:$C$13,3,FALSE)),1,VLOOKUP(DKSalaries!D251,OverUnder!$A$2:$C$13,3,FALSE))</f>
        <v>1</v>
      </c>
      <c r="G251">
        <f t="shared" si="36"/>
        <v>6.4720000000000004</v>
      </c>
      <c r="H251">
        <f>IF(ISNA(VLOOKUP(B251,Model!A:B,2,FALSE)),0,VLOOKUP(B251,Model!A:B,2,FALSE))</f>
        <v>7.4201211198338601</v>
      </c>
      <c r="I251" s="4">
        <f t="shared" si="37"/>
        <v>7.4201211198338601</v>
      </c>
      <c r="R251">
        <f t="shared" si="39"/>
        <v>2.4733737066112869</v>
      </c>
    </row>
    <row r="252" spans="1:18" x14ac:dyDescent="0.45">
      <c r="A252" t="s">
        <v>5</v>
      </c>
      <c r="B252" t="s">
        <v>159</v>
      </c>
      <c r="C252">
        <v>3000</v>
      </c>
      <c r="D252" t="s">
        <v>496</v>
      </c>
      <c r="E252">
        <v>14.077</v>
      </c>
      <c r="F252">
        <f>IF(ISNA(VLOOKUP(DKSalaries!D252,OverUnder!$A$2:$C$13,3,FALSE)),1,VLOOKUP(DKSalaries!D252,OverUnder!$A$2:$C$13,3,FALSE))</f>
        <v>1</v>
      </c>
      <c r="G252">
        <f t="shared" si="36"/>
        <v>14.077</v>
      </c>
      <c r="H252">
        <f>IF(ISNA(VLOOKUP(B252,Model!A:B,2,FALSE)),0,VLOOKUP(B252,Model!A:B,2,FALSE))</f>
        <v>11.1847833841555</v>
      </c>
      <c r="I252" s="4">
        <f t="shared" si="37"/>
        <v>11.1847833841555</v>
      </c>
      <c r="R252">
        <f t="shared" si="39"/>
        <v>3.728261128051833</v>
      </c>
    </row>
    <row r="253" spans="1:18" x14ac:dyDescent="0.45">
      <c r="A253" t="s">
        <v>7</v>
      </c>
      <c r="B253" t="s">
        <v>407</v>
      </c>
      <c r="C253">
        <v>3000</v>
      </c>
      <c r="D253" t="s">
        <v>493</v>
      </c>
      <c r="E253">
        <v>9.25</v>
      </c>
      <c r="F253">
        <f>IF(ISNA(VLOOKUP(DKSalaries!D253,OverUnder!$A$2:$C$13,3,FALSE)),1,VLOOKUP(DKSalaries!D253,OverUnder!$A$2:$C$13,3,FALSE))</f>
        <v>1</v>
      </c>
      <c r="G253">
        <f t="shared" si="36"/>
        <v>9.25</v>
      </c>
      <c r="H253">
        <f>IF(ISNA(VLOOKUP(B253,Model!A:B,2,FALSE)),0,VLOOKUP(B253,Model!A:B,2,FALSE))</f>
        <v>9.25</v>
      </c>
      <c r="I253" s="4">
        <f t="shared" si="37"/>
        <v>9.25</v>
      </c>
      <c r="R253">
        <f t="shared" si="39"/>
        <v>3.0833333333333335</v>
      </c>
    </row>
    <row r="254" spans="1:18" x14ac:dyDescent="0.45">
      <c r="A254" t="s">
        <v>8</v>
      </c>
      <c r="B254" t="s">
        <v>487</v>
      </c>
      <c r="C254">
        <v>3000</v>
      </c>
      <c r="D254" t="s">
        <v>500</v>
      </c>
      <c r="E254">
        <v>5.25</v>
      </c>
      <c r="F254">
        <f>IF(ISNA(VLOOKUP(DKSalaries!D254,OverUnder!$A$2:$C$13,3,FALSE)),1,VLOOKUP(DKSalaries!D254,OverUnder!$A$2:$C$13,3,FALSE))</f>
        <v>1</v>
      </c>
      <c r="G254">
        <f t="shared" si="36"/>
        <v>5.25</v>
      </c>
      <c r="H254">
        <f>IF(ISNA(VLOOKUP(B254,Model!A:B,2,FALSE)),0,VLOOKUP(B254,Model!A:B,2,FALSE))</f>
        <v>0</v>
      </c>
      <c r="I254" s="4">
        <f t="shared" si="37"/>
        <v>0</v>
      </c>
      <c r="R254">
        <f t="shared" si="39"/>
        <v>0</v>
      </c>
    </row>
    <row r="255" spans="1:18" x14ac:dyDescent="0.45">
      <c r="A255" t="s">
        <v>9</v>
      </c>
      <c r="B255" t="s">
        <v>387</v>
      </c>
      <c r="C255">
        <v>3000</v>
      </c>
      <c r="D255" t="s">
        <v>499</v>
      </c>
      <c r="E255">
        <v>2.375</v>
      </c>
      <c r="F255">
        <f>IF(ISNA(VLOOKUP(DKSalaries!D255,OverUnder!$A$2:$C$13,3,FALSE)),1,VLOOKUP(DKSalaries!D255,OverUnder!$A$2:$C$13,3,FALSE))</f>
        <v>1</v>
      </c>
      <c r="G255">
        <f t="shared" si="36"/>
        <v>2.375</v>
      </c>
      <c r="H255">
        <f>IF(ISNA(VLOOKUP(B255,Model!A:B,2,FALSE)),0,VLOOKUP(B255,Model!A:B,2,FALSE))</f>
        <v>2.3474099099099099</v>
      </c>
      <c r="I255" s="4">
        <f t="shared" si="37"/>
        <v>2.3474099099099099</v>
      </c>
      <c r="R255">
        <f t="shared" si="39"/>
        <v>0.78246996996996998</v>
      </c>
    </row>
    <row r="256" spans="1:18" x14ac:dyDescent="0.45">
      <c r="A256" t="s">
        <v>8</v>
      </c>
      <c r="B256" t="s">
        <v>302</v>
      </c>
      <c r="C256">
        <v>3000</v>
      </c>
      <c r="D256" t="s">
        <v>499</v>
      </c>
      <c r="E256">
        <v>7.625</v>
      </c>
      <c r="F256">
        <f>IF(ISNA(VLOOKUP(DKSalaries!D256,OverUnder!$A$2:$C$13,3,FALSE)),1,VLOOKUP(DKSalaries!D256,OverUnder!$A$2:$C$13,3,FALSE))</f>
        <v>1</v>
      </c>
      <c r="G256">
        <f t="shared" si="36"/>
        <v>7.625</v>
      </c>
      <c r="H256">
        <f>IF(ISNA(VLOOKUP(B256,Model!A:B,2,FALSE)),0,VLOOKUP(B256,Model!A:B,2,FALSE))</f>
        <v>6.4260027052458204</v>
      </c>
      <c r="I256" s="4">
        <f t="shared" si="37"/>
        <v>6.4260027052458204</v>
      </c>
      <c r="R256">
        <f t="shared" si="39"/>
        <v>2.1420009017486068</v>
      </c>
    </row>
    <row r="257" spans="1:18" x14ac:dyDescent="0.45">
      <c r="A257" t="s">
        <v>8</v>
      </c>
      <c r="B257" t="s">
        <v>488</v>
      </c>
      <c r="C257">
        <v>3000</v>
      </c>
      <c r="D257" t="s">
        <v>494</v>
      </c>
      <c r="E257">
        <v>2.25</v>
      </c>
      <c r="F257">
        <f>IF(ISNA(VLOOKUP(DKSalaries!D257,OverUnder!$A$2:$C$13,3,FALSE)),1,VLOOKUP(DKSalaries!D257,OverUnder!$A$2:$C$13,3,FALSE))</f>
        <v>1</v>
      </c>
      <c r="G257">
        <f t="shared" si="36"/>
        <v>2.25</v>
      </c>
      <c r="H257">
        <f>IF(ISNA(VLOOKUP(B257,Model!A:B,2,FALSE)),0,VLOOKUP(B257,Model!A:B,2,FALSE))</f>
        <v>0</v>
      </c>
      <c r="I257" s="4">
        <f t="shared" si="37"/>
        <v>0</v>
      </c>
      <c r="R257">
        <f t="shared" si="39"/>
        <v>0</v>
      </c>
    </row>
    <row r="258" spans="1:18" x14ac:dyDescent="0.45">
      <c r="A258" t="s">
        <v>9</v>
      </c>
      <c r="B258" t="s">
        <v>392</v>
      </c>
      <c r="C258">
        <v>3000</v>
      </c>
      <c r="D258" t="s">
        <v>494</v>
      </c>
      <c r="E258">
        <v>5.5209999999999999</v>
      </c>
      <c r="F258">
        <f>IF(ISNA(VLOOKUP(DKSalaries!D258,OverUnder!$A$2:$C$13,3,FALSE)),1,VLOOKUP(DKSalaries!D258,OverUnder!$A$2:$C$13,3,FALSE))</f>
        <v>1</v>
      </c>
      <c r="G258">
        <f t="shared" si="36"/>
        <v>5.5209999999999999</v>
      </c>
      <c r="H258">
        <f>IF(ISNA(VLOOKUP(B258,Model!A:B,2,FALSE)),0,VLOOKUP(B258,Model!A:B,2,FALSE))</f>
        <v>3.6674993454523701</v>
      </c>
      <c r="I258" s="4">
        <f t="shared" si="37"/>
        <v>3.6674993454523701</v>
      </c>
      <c r="R258">
        <f t="shared" si="39"/>
        <v>1.2224997818174566</v>
      </c>
    </row>
    <row r="259" spans="1:18" x14ac:dyDescent="0.45">
      <c r="A259" t="s">
        <v>8</v>
      </c>
      <c r="B259" t="s">
        <v>303</v>
      </c>
      <c r="C259">
        <v>3000</v>
      </c>
      <c r="D259" t="s">
        <v>496</v>
      </c>
      <c r="E259">
        <v>0</v>
      </c>
      <c r="F259">
        <f>IF(ISNA(VLOOKUP(DKSalaries!D259,OverUnder!$A$2:$C$13,3,FALSE)),1,VLOOKUP(DKSalaries!D259,OverUnder!$A$2:$C$13,3,FALSE))</f>
        <v>1</v>
      </c>
      <c r="G259">
        <f t="shared" ref="G259:G279" si="43">E259*F259</f>
        <v>0</v>
      </c>
      <c r="H259">
        <f>IF(ISNA(VLOOKUP(B259,Model!A:B,2,FALSE)),0,VLOOKUP(B259,Model!A:B,2,FALSE))</f>
        <v>0</v>
      </c>
      <c r="I259" s="4">
        <f t="shared" ref="I259:I279" si="44">IF(ISNA(VLOOKUP(B259,$Y$2:$Z$26,2,FALSE)),H259,VLOOKUP(B259,$Y$2:$Z$26,2,FALSE))</f>
        <v>0</v>
      </c>
      <c r="R259">
        <f t="shared" ref="R259:R279" si="45">I259/C259*1000</f>
        <v>0</v>
      </c>
    </row>
    <row r="260" spans="1:18" x14ac:dyDescent="0.45">
      <c r="A260" t="s">
        <v>9</v>
      </c>
      <c r="B260" t="s">
        <v>229</v>
      </c>
      <c r="C260">
        <v>3000</v>
      </c>
      <c r="D260" t="s">
        <v>500</v>
      </c>
      <c r="E260">
        <v>4.875</v>
      </c>
      <c r="F260">
        <f>IF(ISNA(VLOOKUP(DKSalaries!D260,OverUnder!$A$2:$C$13,3,FALSE)),1,VLOOKUP(DKSalaries!D260,OverUnder!$A$2:$C$13,3,FALSE))</f>
        <v>1</v>
      </c>
      <c r="G260">
        <f t="shared" si="43"/>
        <v>4.875</v>
      </c>
      <c r="H260">
        <f>IF(ISNA(VLOOKUP(B260,Model!A:B,2,FALSE)),0,VLOOKUP(B260,Model!A:B,2,FALSE))</f>
        <v>7.5024484724455398</v>
      </c>
      <c r="I260" s="4">
        <f t="shared" si="44"/>
        <v>7.5024484724455398</v>
      </c>
      <c r="R260">
        <f t="shared" si="45"/>
        <v>2.5008161574818466</v>
      </c>
    </row>
    <row r="261" spans="1:18" x14ac:dyDescent="0.45">
      <c r="A261" t="s">
        <v>8</v>
      </c>
      <c r="B261" t="s">
        <v>231</v>
      </c>
      <c r="C261">
        <v>3000</v>
      </c>
      <c r="D261" t="s">
        <v>496</v>
      </c>
      <c r="E261">
        <v>5.5359999999999996</v>
      </c>
      <c r="F261">
        <f>IF(ISNA(VLOOKUP(DKSalaries!D261,OverUnder!$A$2:$C$13,3,FALSE)),1,VLOOKUP(DKSalaries!D261,OverUnder!$A$2:$C$13,3,FALSE))</f>
        <v>1</v>
      </c>
      <c r="G261">
        <f t="shared" si="43"/>
        <v>5.5359999999999996</v>
      </c>
      <c r="H261">
        <f>IF(ISNA(VLOOKUP(B261,Model!A:B,2,FALSE)),0,VLOOKUP(B261,Model!A:B,2,FALSE))</f>
        <v>4.3190941190043697</v>
      </c>
      <c r="I261" s="4">
        <f t="shared" si="44"/>
        <v>4.3190941190043697</v>
      </c>
      <c r="R261">
        <f t="shared" si="45"/>
        <v>1.4396980396681234</v>
      </c>
    </row>
    <row r="262" spans="1:18" x14ac:dyDescent="0.45">
      <c r="A262" t="s">
        <v>9</v>
      </c>
      <c r="B262" t="s">
        <v>489</v>
      </c>
      <c r="C262">
        <v>3000</v>
      </c>
      <c r="D262" t="s">
        <v>495</v>
      </c>
      <c r="E262">
        <v>0</v>
      </c>
      <c r="F262">
        <f>IF(ISNA(VLOOKUP(DKSalaries!D262,OverUnder!$A$2:$C$13,3,FALSE)),1,VLOOKUP(DKSalaries!D262,OverUnder!$A$2:$C$13,3,FALSE))</f>
        <v>1</v>
      </c>
      <c r="G262">
        <f t="shared" si="43"/>
        <v>0</v>
      </c>
      <c r="H262">
        <f>IF(ISNA(VLOOKUP(B262,Model!A:B,2,FALSE)),0,VLOOKUP(B262,Model!A:B,2,FALSE))</f>
        <v>0</v>
      </c>
      <c r="I262" s="4">
        <f t="shared" si="44"/>
        <v>0</v>
      </c>
      <c r="R262">
        <f t="shared" si="45"/>
        <v>0</v>
      </c>
    </row>
    <row r="263" spans="1:18" x14ac:dyDescent="0.45">
      <c r="A263" t="s">
        <v>6</v>
      </c>
      <c r="B263" t="s">
        <v>73</v>
      </c>
      <c r="C263">
        <v>3000</v>
      </c>
      <c r="D263" t="s">
        <v>498</v>
      </c>
      <c r="E263">
        <v>11.840999999999999</v>
      </c>
      <c r="F263">
        <f>IF(ISNA(VLOOKUP(DKSalaries!D263,OverUnder!$A$2:$C$13,3,FALSE)),1,VLOOKUP(DKSalaries!D263,OverUnder!$A$2:$C$13,3,FALSE))</f>
        <v>1</v>
      </c>
      <c r="G263">
        <f t="shared" si="43"/>
        <v>11.840999999999999</v>
      </c>
      <c r="H263">
        <f>IF(ISNA(VLOOKUP(B263,Model!A:B,2,FALSE)),0,VLOOKUP(B263,Model!A:B,2,FALSE))</f>
        <v>12.022765971979499</v>
      </c>
      <c r="I263" s="4">
        <f t="shared" si="44"/>
        <v>12.022765971979499</v>
      </c>
      <c r="R263">
        <f t="shared" si="45"/>
        <v>4.0075886573265</v>
      </c>
    </row>
    <row r="264" spans="1:18" x14ac:dyDescent="0.45">
      <c r="A264" t="s">
        <v>5</v>
      </c>
      <c r="B264" t="s">
        <v>235</v>
      </c>
      <c r="C264">
        <v>3000</v>
      </c>
      <c r="D264" t="s">
        <v>500</v>
      </c>
      <c r="E264">
        <v>3.875</v>
      </c>
      <c r="F264">
        <f>IF(ISNA(VLOOKUP(DKSalaries!D264,OverUnder!$A$2:$C$13,3,FALSE)),1,VLOOKUP(DKSalaries!D264,OverUnder!$A$2:$C$13,3,FALSE))</f>
        <v>1</v>
      </c>
      <c r="G264">
        <f t="shared" si="43"/>
        <v>3.875</v>
      </c>
      <c r="H264">
        <f>IF(ISNA(VLOOKUP(B264,Model!A:B,2,FALSE)),0,VLOOKUP(B264,Model!A:B,2,FALSE))</f>
        <v>3.3541666666666599</v>
      </c>
      <c r="I264" s="4">
        <f t="shared" si="44"/>
        <v>3.3541666666666599</v>
      </c>
      <c r="R264">
        <f t="shared" si="45"/>
        <v>1.1180555555555534</v>
      </c>
    </row>
    <row r="265" spans="1:18" x14ac:dyDescent="0.45">
      <c r="A265" t="s">
        <v>7</v>
      </c>
      <c r="B265" t="s">
        <v>490</v>
      </c>
      <c r="C265">
        <v>3000</v>
      </c>
      <c r="D265" t="s">
        <v>496</v>
      </c>
      <c r="E265">
        <v>0</v>
      </c>
      <c r="F265">
        <f>IF(ISNA(VLOOKUP(DKSalaries!D265,OverUnder!$A$2:$C$13,3,FALSE)),1,VLOOKUP(DKSalaries!D265,OverUnder!$A$2:$C$13,3,FALSE))</f>
        <v>1</v>
      </c>
      <c r="G265">
        <f t="shared" si="43"/>
        <v>0</v>
      </c>
      <c r="H265">
        <f>IF(ISNA(VLOOKUP(B265,Model!A:B,2,FALSE)),0,VLOOKUP(B265,Model!A:B,2,FALSE))</f>
        <v>0</v>
      </c>
      <c r="I265" s="4">
        <f t="shared" si="44"/>
        <v>0</v>
      </c>
      <c r="R265">
        <f t="shared" si="45"/>
        <v>0</v>
      </c>
    </row>
    <row r="266" spans="1:18" x14ac:dyDescent="0.45">
      <c r="A266" t="s">
        <v>8</v>
      </c>
      <c r="B266" t="s">
        <v>441</v>
      </c>
      <c r="C266">
        <v>3000</v>
      </c>
      <c r="D266" t="s">
        <v>493</v>
      </c>
      <c r="E266">
        <v>11.75</v>
      </c>
      <c r="F266">
        <f>IF(ISNA(VLOOKUP(DKSalaries!D266,OverUnder!$A$2:$C$13,3,FALSE)),1,VLOOKUP(DKSalaries!D266,OverUnder!$A$2:$C$13,3,FALSE))</f>
        <v>1</v>
      </c>
      <c r="G266">
        <f t="shared" si="43"/>
        <v>11.75</v>
      </c>
      <c r="H266">
        <f>IF(ISNA(VLOOKUP(B266,Model!A:B,2,FALSE)),0,VLOOKUP(B266,Model!A:B,2,FALSE))</f>
        <v>11.75</v>
      </c>
      <c r="I266" s="4">
        <f t="shared" si="44"/>
        <v>11.75</v>
      </c>
      <c r="R266">
        <f t="shared" si="45"/>
        <v>3.9166666666666665</v>
      </c>
    </row>
    <row r="267" spans="1:18" x14ac:dyDescent="0.45">
      <c r="A267" t="s">
        <v>6</v>
      </c>
      <c r="B267" t="s">
        <v>238</v>
      </c>
      <c r="C267">
        <v>3000</v>
      </c>
      <c r="D267" t="s">
        <v>495</v>
      </c>
      <c r="E267">
        <v>4.75</v>
      </c>
      <c r="F267">
        <f>IF(ISNA(VLOOKUP(DKSalaries!D267,OverUnder!$A$2:$C$13,3,FALSE)),1,VLOOKUP(DKSalaries!D267,OverUnder!$A$2:$C$13,3,FALSE))</f>
        <v>1</v>
      </c>
      <c r="G267">
        <f t="shared" si="43"/>
        <v>4.75</v>
      </c>
      <c r="H267">
        <f>IF(ISNA(VLOOKUP(B267,Model!A:B,2,FALSE)),0,VLOOKUP(B267,Model!A:B,2,FALSE))</f>
        <v>4.75</v>
      </c>
      <c r="I267" s="4">
        <f t="shared" si="44"/>
        <v>4.75</v>
      </c>
      <c r="R267">
        <f t="shared" si="45"/>
        <v>1.5833333333333333</v>
      </c>
    </row>
    <row r="268" spans="1:18" x14ac:dyDescent="0.45">
      <c r="A268" t="s">
        <v>8</v>
      </c>
      <c r="B268" t="s">
        <v>491</v>
      </c>
      <c r="C268">
        <v>3000</v>
      </c>
      <c r="D268" t="s">
        <v>497</v>
      </c>
      <c r="E268">
        <v>0</v>
      </c>
      <c r="F268">
        <f>IF(ISNA(VLOOKUP(DKSalaries!D268,OverUnder!$A$2:$C$13,3,FALSE)),1,VLOOKUP(DKSalaries!D268,OverUnder!$A$2:$C$13,3,FALSE))</f>
        <v>1</v>
      </c>
      <c r="G268">
        <f t="shared" si="43"/>
        <v>0</v>
      </c>
      <c r="H268">
        <f>IF(ISNA(VLOOKUP(B268,Model!A:B,2,FALSE)),0,VLOOKUP(B268,Model!A:B,2,FALSE))</f>
        <v>0</v>
      </c>
      <c r="I268" s="4">
        <f t="shared" si="44"/>
        <v>0</v>
      </c>
      <c r="R268">
        <f t="shared" si="45"/>
        <v>0</v>
      </c>
    </row>
    <row r="269" spans="1:18" x14ac:dyDescent="0.45">
      <c r="A269" t="s">
        <v>6</v>
      </c>
      <c r="B269" t="s">
        <v>239</v>
      </c>
      <c r="C269">
        <v>3000</v>
      </c>
      <c r="D269" t="s">
        <v>500</v>
      </c>
      <c r="E269">
        <v>7.2080000000000002</v>
      </c>
      <c r="F269">
        <f>IF(ISNA(VLOOKUP(DKSalaries!D269,OverUnder!$A$2:$C$13,3,FALSE)),1,VLOOKUP(DKSalaries!D269,OverUnder!$A$2:$C$13,3,FALSE))</f>
        <v>1</v>
      </c>
      <c r="G269">
        <f t="shared" si="43"/>
        <v>7.2080000000000002</v>
      </c>
      <c r="H269">
        <f>IF(ISNA(VLOOKUP(B269,Model!A:B,2,FALSE)),0,VLOOKUP(B269,Model!A:B,2,FALSE))</f>
        <v>6.7174589203310502</v>
      </c>
      <c r="I269" s="4">
        <f t="shared" si="44"/>
        <v>6.7174589203310502</v>
      </c>
      <c r="R269">
        <f t="shared" si="45"/>
        <v>2.2391529734436832</v>
      </c>
    </row>
    <row r="270" spans="1:18" x14ac:dyDescent="0.45">
      <c r="A270"/>
      <c r="B270"/>
      <c r="C270"/>
      <c r="D270"/>
      <c r="E270"/>
      <c r="F270">
        <f>IF(ISNA(VLOOKUP(DKSalaries!D270,OverUnder!$A$2:$C$13,3,FALSE)),1,VLOOKUP(DKSalaries!D270,OverUnder!$A$2:$C$13,3,FALSE))</f>
        <v>1</v>
      </c>
      <c r="G270">
        <f t="shared" si="43"/>
        <v>0</v>
      </c>
      <c r="H270">
        <f>IF(ISNA(VLOOKUP(B270,Model!A:B,2,FALSE)),0,VLOOKUP(B270,Model!A:B,2,FALSE))</f>
        <v>0</v>
      </c>
      <c r="I270" s="4">
        <f t="shared" si="44"/>
        <v>0</v>
      </c>
      <c r="R270" t="e">
        <f t="shared" si="45"/>
        <v>#DIV/0!</v>
      </c>
    </row>
    <row r="271" spans="1:18" x14ac:dyDescent="0.45">
      <c r="A271"/>
      <c r="B271"/>
      <c r="C271"/>
      <c r="D271"/>
      <c r="E271"/>
      <c r="F271">
        <f>IF(ISNA(VLOOKUP(DKSalaries!D271,OverUnder!$A$2:$C$13,3,FALSE)),1,VLOOKUP(DKSalaries!D271,OverUnder!$A$2:$C$13,3,FALSE))</f>
        <v>1</v>
      </c>
      <c r="G271">
        <f t="shared" si="43"/>
        <v>0</v>
      </c>
      <c r="H271">
        <f>IF(ISNA(VLOOKUP(B271,Model!A:B,2,FALSE)),0,VLOOKUP(B271,Model!A:B,2,FALSE))</f>
        <v>0</v>
      </c>
      <c r="I271" s="4">
        <f t="shared" si="44"/>
        <v>0</v>
      </c>
      <c r="R271" t="e">
        <f t="shared" si="45"/>
        <v>#DIV/0!</v>
      </c>
    </row>
    <row r="272" spans="1:18" x14ac:dyDescent="0.45">
      <c r="A272"/>
      <c r="B272"/>
      <c r="C272"/>
      <c r="D272"/>
      <c r="E272"/>
      <c r="F272">
        <f>IF(ISNA(VLOOKUP(DKSalaries!D272,OverUnder!$A$2:$C$13,3,FALSE)),1,VLOOKUP(DKSalaries!D272,OverUnder!$A$2:$C$13,3,FALSE))</f>
        <v>1</v>
      </c>
      <c r="G272">
        <f t="shared" si="43"/>
        <v>0</v>
      </c>
      <c r="H272">
        <f>IF(ISNA(VLOOKUP(B272,Model!A:B,2,FALSE)),0,VLOOKUP(B272,Model!A:B,2,FALSE))</f>
        <v>0</v>
      </c>
      <c r="I272" s="4">
        <f t="shared" si="44"/>
        <v>0</v>
      </c>
      <c r="R272" t="e">
        <f t="shared" si="45"/>
        <v>#DIV/0!</v>
      </c>
    </row>
    <row r="273" spans="1:18" x14ac:dyDescent="0.45">
      <c r="A273"/>
      <c r="B273"/>
      <c r="C273"/>
      <c r="D273"/>
      <c r="E273"/>
      <c r="F273">
        <f>IF(ISNA(VLOOKUP(DKSalaries!D273,OverUnder!$A$2:$C$13,3,FALSE)),1,VLOOKUP(DKSalaries!D273,OverUnder!$A$2:$C$13,3,FALSE))</f>
        <v>1</v>
      </c>
      <c r="G273">
        <f t="shared" si="43"/>
        <v>0</v>
      </c>
      <c r="H273">
        <f>IF(ISNA(VLOOKUP(B273,Model!A:B,2,FALSE)),0,VLOOKUP(B273,Model!A:B,2,FALSE))</f>
        <v>0</v>
      </c>
      <c r="I273" s="4">
        <f t="shared" si="44"/>
        <v>0</v>
      </c>
      <c r="R273" t="e">
        <f t="shared" si="45"/>
        <v>#DIV/0!</v>
      </c>
    </row>
    <row r="274" spans="1:18" x14ac:dyDescent="0.45">
      <c r="A274"/>
      <c r="B274"/>
      <c r="C274"/>
      <c r="D274"/>
      <c r="E274"/>
      <c r="F274">
        <f>IF(ISNA(VLOOKUP(DKSalaries!D274,OverUnder!$A$2:$C$13,3,FALSE)),1,VLOOKUP(DKSalaries!D274,OverUnder!$A$2:$C$13,3,FALSE))</f>
        <v>1</v>
      </c>
      <c r="G274">
        <f t="shared" si="43"/>
        <v>0</v>
      </c>
      <c r="H274">
        <f>IF(ISNA(VLOOKUP(B274,Model!A:B,2,FALSE)),0,VLOOKUP(B274,Model!A:B,2,FALSE))</f>
        <v>0</v>
      </c>
      <c r="I274" s="4">
        <f t="shared" si="44"/>
        <v>0</v>
      </c>
      <c r="R274" t="e">
        <f t="shared" si="45"/>
        <v>#DIV/0!</v>
      </c>
    </row>
    <row r="275" spans="1:18" x14ac:dyDescent="0.45">
      <c r="A275"/>
      <c r="B275"/>
      <c r="C275"/>
      <c r="D275"/>
      <c r="E275"/>
      <c r="F275">
        <f>IF(ISNA(VLOOKUP(DKSalaries!D275,OverUnder!$A$2:$C$13,3,FALSE)),1,VLOOKUP(DKSalaries!D275,OverUnder!$A$2:$C$13,3,FALSE))</f>
        <v>1</v>
      </c>
      <c r="G275">
        <f t="shared" si="43"/>
        <v>0</v>
      </c>
      <c r="H275">
        <f>IF(ISNA(VLOOKUP(B275,Model!A:B,2,FALSE)),0,VLOOKUP(B275,Model!A:B,2,FALSE))</f>
        <v>0</v>
      </c>
      <c r="I275" s="4">
        <f t="shared" si="44"/>
        <v>0</v>
      </c>
      <c r="R275" t="e">
        <f t="shared" si="45"/>
        <v>#DIV/0!</v>
      </c>
    </row>
    <row r="276" spans="1:18" x14ac:dyDescent="0.45">
      <c r="A276"/>
      <c r="B276"/>
      <c r="C276"/>
      <c r="D276"/>
      <c r="E276"/>
      <c r="F276">
        <f>IF(ISNA(VLOOKUP(DKSalaries!D276,OverUnder!$A$2:$C$13,3,FALSE)),1,VLOOKUP(DKSalaries!D276,OverUnder!$A$2:$C$13,3,FALSE))</f>
        <v>1</v>
      </c>
      <c r="G276">
        <f t="shared" si="43"/>
        <v>0</v>
      </c>
      <c r="H276">
        <f>IF(ISNA(VLOOKUP(B276,Model!A:B,2,FALSE)),0,VLOOKUP(B276,Model!A:B,2,FALSE))</f>
        <v>0</v>
      </c>
      <c r="I276" s="4">
        <f t="shared" si="44"/>
        <v>0</v>
      </c>
      <c r="R276" t="e">
        <f t="shared" si="45"/>
        <v>#DIV/0!</v>
      </c>
    </row>
    <row r="277" spans="1:18" x14ac:dyDescent="0.45">
      <c r="A277"/>
      <c r="B277"/>
      <c r="C277"/>
      <c r="D277"/>
      <c r="E277"/>
      <c r="F277">
        <f>IF(ISNA(VLOOKUP(DKSalaries!D277,OverUnder!$A$2:$C$13,3,FALSE)),1,VLOOKUP(DKSalaries!D277,OverUnder!$A$2:$C$13,3,FALSE))</f>
        <v>1</v>
      </c>
      <c r="G277">
        <f t="shared" si="43"/>
        <v>0</v>
      </c>
      <c r="H277">
        <f>IF(ISNA(VLOOKUP(B277,Model!A:B,2,FALSE)),0,VLOOKUP(B277,Model!A:B,2,FALSE))</f>
        <v>0</v>
      </c>
      <c r="I277" s="4">
        <f t="shared" si="44"/>
        <v>0</v>
      </c>
      <c r="R277" t="e">
        <f t="shared" si="45"/>
        <v>#DIV/0!</v>
      </c>
    </row>
    <row r="278" spans="1:18" x14ac:dyDescent="0.45">
      <c r="A278"/>
      <c r="B278"/>
      <c r="C278"/>
      <c r="D278"/>
      <c r="E278"/>
      <c r="F278">
        <f>IF(ISNA(VLOOKUP(DKSalaries!D278,OverUnder!$A$2:$C$13,3,FALSE)),1,VLOOKUP(DKSalaries!D278,OverUnder!$A$2:$C$13,3,FALSE))</f>
        <v>1</v>
      </c>
      <c r="G278">
        <f t="shared" si="43"/>
        <v>0</v>
      </c>
      <c r="H278">
        <f>IF(ISNA(VLOOKUP(B278,Model!A:B,2,FALSE)),0,VLOOKUP(B278,Model!A:B,2,FALSE))</f>
        <v>0</v>
      </c>
      <c r="I278" s="4">
        <f t="shared" si="44"/>
        <v>0</v>
      </c>
      <c r="R278" t="e">
        <f t="shared" si="45"/>
        <v>#DIV/0!</v>
      </c>
    </row>
    <row r="279" spans="1:18" x14ac:dyDescent="0.45">
      <c r="A279"/>
      <c r="B279"/>
      <c r="C279"/>
      <c r="D279"/>
      <c r="E279"/>
      <c r="F279">
        <f>IF(ISNA(VLOOKUP(DKSalaries!D279,OverUnder!$A$2:$C$13,3,FALSE)),1,VLOOKUP(DKSalaries!D279,OverUnder!$A$2:$C$13,3,FALSE))</f>
        <v>1</v>
      </c>
      <c r="G279">
        <f t="shared" si="43"/>
        <v>0</v>
      </c>
      <c r="H279">
        <f>IF(ISNA(VLOOKUP(B279,Model!A:B,2,FALSE)),0,VLOOKUP(B279,Model!A:B,2,FALSE))</f>
        <v>0</v>
      </c>
      <c r="I279" s="4">
        <f t="shared" si="44"/>
        <v>0</v>
      </c>
      <c r="R279" t="e">
        <f t="shared" si="45"/>
        <v>#DIV/0!</v>
      </c>
    </row>
    <row r="280" spans="1:18" x14ac:dyDescent="0.45">
      <c r="A280"/>
      <c r="B280"/>
      <c r="C280"/>
      <c r="D280"/>
      <c r="E280"/>
    </row>
    <row r="281" spans="1:18" x14ac:dyDescent="0.45">
      <c r="A281"/>
      <c r="B281"/>
      <c r="C281"/>
      <c r="D281"/>
      <c r="E281"/>
    </row>
    <row r="282" spans="1:18" x14ac:dyDescent="0.45">
      <c r="A282"/>
      <c r="B282"/>
      <c r="C282"/>
      <c r="D282"/>
      <c r="E282"/>
    </row>
    <row r="283" spans="1:18" x14ac:dyDescent="0.45">
      <c r="A283"/>
      <c r="B283"/>
      <c r="C283"/>
      <c r="D283"/>
      <c r="E283"/>
    </row>
    <row r="284" spans="1:18" x14ac:dyDescent="0.45">
      <c r="A284"/>
      <c r="B284"/>
      <c r="C284"/>
      <c r="D284"/>
      <c r="E284"/>
    </row>
    <row r="285" spans="1:18" x14ac:dyDescent="0.45">
      <c r="A285"/>
      <c r="B285"/>
      <c r="C285"/>
      <c r="D285"/>
      <c r="E285"/>
    </row>
    <row r="286" spans="1:18" x14ac:dyDescent="0.45">
      <c r="A286"/>
      <c r="B286"/>
      <c r="C286"/>
      <c r="D286"/>
      <c r="E286"/>
    </row>
    <row r="287" spans="1:18" x14ac:dyDescent="0.45">
      <c r="A287"/>
      <c r="B287"/>
      <c r="C287"/>
      <c r="D287"/>
      <c r="E287"/>
    </row>
    <row r="288" spans="1:18" x14ac:dyDescent="0.45">
      <c r="A288"/>
      <c r="B288"/>
      <c r="C288"/>
      <c r="D288"/>
      <c r="E288"/>
    </row>
    <row r="289" spans="1:5" x14ac:dyDescent="0.45">
      <c r="A289"/>
      <c r="B289"/>
      <c r="C289"/>
      <c r="D289"/>
      <c r="E289"/>
    </row>
    <row r="290" spans="1:5" x14ac:dyDescent="0.45">
      <c r="A290"/>
      <c r="B290"/>
      <c r="C290"/>
      <c r="D290"/>
      <c r="E290"/>
    </row>
    <row r="291" spans="1:5" x14ac:dyDescent="0.45">
      <c r="A291"/>
      <c r="B291"/>
      <c r="C291"/>
      <c r="D291"/>
      <c r="E291"/>
    </row>
    <row r="292" spans="1:5" x14ac:dyDescent="0.45">
      <c r="A292"/>
      <c r="B292"/>
      <c r="C292"/>
      <c r="D292"/>
      <c r="E292"/>
    </row>
    <row r="293" spans="1:5" x14ac:dyDescent="0.45">
      <c r="A293"/>
      <c r="B293"/>
      <c r="C293"/>
      <c r="D293"/>
      <c r="E293"/>
    </row>
    <row r="294" spans="1:5" x14ac:dyDescent="0.45">
      <c r="A294"/>
      <c r="B294"/>
      <c r="C294"/>
      <c r="D294"/>
      <c r="E294"/>
    </row>
    <row r="295" spans="1:5" x14ac:dyDescent="0.45">
      <c r="A295"/>
      <c r="B295"/>
      <c r="C295"/>
      <c r="D295"/>
      <c r="E295"/>
    </row>
    <row r="296" spans="1:5" x14ac:dyDescent="0.45">
      <c r="A296"/>
      <c r="B296"/>
      <c r="C296"/>
      <c r="D296"/>
      <c r="E296"/>
    </row>
    <row r="297" spans="1:5" x14ac:dyDescent="0.45">
      <c r="A297"/>
      <c r="B297"/>
      <c r="C297"/>
      <c r="D297"/>
      <c r="E297"/>
    </row>
    <row r="298" spans="1:5" x14ac:dyDescent="0.45">
      <c r="A298"/>
      <c r="B298"/>
      <c r="C298"/>
      <c r="D298"/>
      <c r="E298"/>
    </row>
    <row r="299" spans="1:5" x14ac:dyDescent="0.45">
      <c r="A299"/>
      <c r="B299"/>
      <c r="C299"/>
      <c r="D299"/>
      <c r="E299"/>
    </row>
    <row r="300" spans="1:5" x14ac:dyDescent="0.45">
      <c r="A300"/>
      <c r="B300"/>
      <c r="C300"/>
      <c r="D300"/>
      <c r="E300"/>
    </row>
    <row r="301" spans="1:5" x14ac:dyDescent="0.45">
      <c r="A301"/>
      <c r="B301"/>
      <c r="C301"/>
      <c r="D301"/>
      <c r="E301"/>
    </row>
    <row r="302" spans="1:5" x14ac:dyDescent="0.45">
      <c r="A302"/>
      <c r="B302"/>
      <c r="C302"/>
      <c r="D302"/>
      <c r="E302"/>
    </row>
    <row r="303" spans="1:5" x14ac:dyDescent="0.45">
      <c r="A303"/>
      <c r="B303"/>
      <c r="C303"/>
      <c r="D303"/>
      <c r="E303"/>
    </row>
    <row r="304" spans="1:5" x14ac:dyDescent="0.45">
      <c r="A304"/>
      <c r="B304"/>
      <c r="C304"/>
      <c r="D304"/>
      <c r="E304"/>
    </row>
    <row r="305" spans="1:5" x14ac:dyDescent="0.45">
      <c r="A305"/>
      <c r="B305"/>
      <c r="C305"/>
      <c r="D305"/>
      <c r="E305"/>
    </row>
    <row r="306" spans="1:5" x14ac:dyDescent="0.45">
      <c r="A306"/>
      <c r="B306"/>
      <c r="C306"/>
      <c r="D306"/>
      <c r="E306"/>
    </row>
    <row r="307" spans="1:5" x14ac:dyDescent="0.45">
      <c r="A307"/>
      <c r="B307"/>
      <c r="C307"/>
      <c r="D307"/>
      <c r="E307"/>
    </row>
    <row r="308" spans="1:5" x14ac:dyDescent="0.45">
      <c r="A308"/>
      <c r="B308"/>
      <c r="C308"/>
      <c r="D308"/>
      <c r="E308"/>
    </row>
    <row r="309" spans="1:5" x14ac:dyDescent="0.45">
      <c r="A309"/>
      <c r="B309"/>
      <c r="C309"/>
      <c r="D309"/>
      <c r="E309"/>
    </row>
    <row r="310" spans="1:5" x14ac:dyDescent="0.45">
      <c r="A310"/>
      <c r="B310"/>
      <c r="C310"/>
      <c r="D310"/>
      <c r="E310"/>
    </row>
    <row r="311" spans="1:5" x14ac:dyDescent="0.45">
      <c r="A311"/>
      <c r="B311"/>
      <c r="C311"/>
      <c r="D311"/>
      <c r="E311"/>
    </row>
    <row r="312" spans="1:5" x14ac:dyDescent="0.45">
      <c r="A312"/>
      <c r="B312"/>
      <c r="C312"/>
      <c r="D312"/>
      <c r="E312"/>
    </row>
    <row r="313" spans="1:5" x14ac:dyDescent="0.45">
      <c r="A313"/>
      <c r="B313"/>
      <c r="C313"/>
      <c r="D313"/>
      <c r="E313"/>
    </row>
    <row r="314" spans="1:5" x14ac:dyDescent="0.45">
      <c r="A314"/>
      <c r="B314"/>
      <c r="C314"/>
      <c r="D314"/>
      <c r="E314"/>
    </row>
    <row r="315" spans="1:5" x14ac:dyDescent="0.45">
      <c r="A315"/>
      <c r="B315"/>
      <c r="C315"/>
      <c r="D315"/>
      <c r="E315"/>
    </row>
    <row r="316" spans="1:5" x14ac:dyDescent="0.45">
      <c r="A316"/>
      <c r="B316"/>
      <c r="C316"/>
      <c r="D316"/>
      <c r="E316"/>
    </row>
    <row r="317" spans="1:5" x14ac:dyDescent="0.45">
      <c r="A317"/>
      <c r="B317"/>
      <c r="C317"/>
      <c r="D317"/>
      <c r="E317"/>
    </row>
    <row r="318" spans="1:5" x14ac:dyDescent="0.45">
      <c r="A318"/>
      <c r="B318"/>
      <c r="C318"/>
      <c r="D318"/>
      <c r="E318"/>
    </row>
    <row r="319" spans="1:5" x14ac:dyDescent="0.45">
      <c r="A319"/>
      <c r="B319"/>
      <c r="C319"/>
      <c r="D319"/>
      <c r="E319"/>
    </row>
    <row r="320" spans="1:5" x14ac:dyDescent="0.45">
      <c r="A320"/>
      <c r="B320"/>
      <c r="C320"/>
      <c r="D320"/>
      <c r="E320"/>
    </row>
    <row r="321" spans="1:5" x14ac:dyDescent="0.45">
      <c r="A321"/>
      <c r="B321"/>
      <c r="C321"/>
      <c r="D321"/>
      <c r="E321"/>
    </row>
    <row r="322" spans="1:5" x14ac:dyDescent="0.45">
      <c r="A322"/>
      <c r="B322"/>
      <c r="C322"/>
      <c r="D322"/>
      <c r="E322"/>
    </row>
    <row r="323" spans="1:5" x14ac:dyDescent="0.45">
      <c r="A323"/>
      <c r="B323"/>
      <c r="C323"/>
      <c r="D323"/>
      <c r="E323"/>
    </row>
    <row r="324" spans="1:5" x14ac:dyDescent="0.45">
      <c r="A324"/>
      <c r="B324"/>
      <c r="C324"/>
      <c r="D324"/>
      <c r="E324"/>
    </row>
    <row r="325" spans="1:5" x14ac:dyDescent="0.45">
      <c r="A325"/>
      <c r="B325"/>
      <c r="C325"/>
      <c r="D325"/>
      <c r="E325"/>
    </row>
    <row r="326" spans="1:5" x14ac:dyDescent="0.45">
      <c r="A326"/>
      <c r="B326"/>
      <c r="C326"/>
      <c r="D326"/>
      <c r="E326"/>
    </row>
    <row r="327" spans="1:5" x14ac:dyDescent="0.45">
      <c r="A327"/>
      <c r="B327"/>
      <c r="C327"/>
      <c r="D327"/>
      <c r="E327"/>
    </row>
    <row r="328" spans="1:5" x14ac:dyDescent="0.45">
      <c r="A328"/>
      <c r="B328"/>
      <c r="C328"/>
      <c r="D328"/>
      <c r="E328"/>
    </row>
  </sheetData>
  <conditionalFormatting sqref="E3:E104 A2:D104 E2:R2 A197:E300 J3:Q235 R3:R279 F3:I279">
    <cfRule type="expression" dxfId="6" priority="2">
      <formula>$J2=1</formula>
    </cfRule>
  </conditionalFormatting>
  <conditionalFormatting sqref="A105:E196">
    <cfRule type="expression" dxfId="5" priority="1">
      <formula>$J105=1</formula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33"/>
  <sheetViews>
    <sheetView workbookViewId="0">
      <selection activeCell="F8" sqref="F8"/>
    </sheetView>
  </sheetViews>
  <sheetFormatPr defaultColWidth="8.796875" defaultRowHeight="14.25" x14ac:dyDescent="0.45"/>
  <sheetData>
    <row r="1" spans="1:2" x14ac:dyDescent="0.45">
      <c r="A1" t="s">
        <v>212</v>
      </c>
      <c r="B1">
        <v>0</v>
      </c>
    </row>
    <row r="2" spans="1:2" x14ac:dyDescent="0.45">
      <c r="A2" t="s">
        <v>310</v>
      </c>
      <c r="B2">
        <v>40.727084072397801</v>
      </c>
    </row>
    <row r="3" spans="1:2" x14ac:dyDescent="0.45">
      <c r="A3" t="s">
        <v>317</v>
      </c>
      <c r="B3">
        <v>28.886448094670001</v>
      </c>
    </row>
    <row r="4" spans="1:2" x14ac:dyDescent="0.45">
      <c r="A4" t="s">
        <v>389</v>
      </c>
      <c r="B4">
        <v>6.5185440521486404</v>
      </c>
    </row>
    <row r="5" spans="1:2" x14ac:dyDescent="0.45">
      <c r="A5" t="s">
        <v>139</v>
      </c>
      <c r="B5">
        <v>14.322694126848999</v>
      </c>
    </row>
    <row r="6" spans="1:2" x14ac:dyDescent="0.45">
      <c r="A6" t="s">
        <v>188</v>
      </c>
      <c r="B6">
        <v>8.0570237186128608</v>
      </c>
    </row>
    <row r="7" spans="1:2" x14ac:dyDescent="0.45">
      <c r="A7" t="s">
        <v>278</v>
      </c>
      <c r="B7">
        <v>3.62581138317289</v>
      </c>
    </row>
    <row r="8" spans="1:2" x14ac:dyDescent="0.45">
      <c r="A8" t="s">
        <v>112</v>
      </c>
      <c r="B8">
        <v>24.6835202264065</v>
      </c>
    </row>
    <row r="9" spans="1:2" x14ac:dyDescent="0.45">
      <c r="A9" t="s">
        <v>390</v>
      </c>
      <c r="B9">
        <v>30.037537653812301</v>
      </c>
    </row>
    <row r="10" spans="1:2" x14ac:dyDescent="0.45">
      <c r="A10" t="s">
        <v>391</v>
      </c>
      <c r="B10">
        <v>36.903240854862702</v>
      </c>
    </row>
    <row r="11" spans="1:2" x14ac:dyDescent="0.45">
      <c r="A11" t="s">
        <v>45</v>
      </c>
      <c r="B11">
        <v>24.466649325888</v>
      </c>
    </row>
    <row r="12" spans="1:2" x14ac:dyDescent="0.45">
      <c r="A12" t="s">
        <v>283</v>
      </c>
      <c r="B12">
        <v>8.8876146788990802</v>
      </c>
    </row>
    <row r="13" spans="1:2" x14ac:dyDescent="0.45">
      <c r="A13" t="s">
        <v>357</v>
      </c>
      <c r="B13">
        <v>0</v>
      </c>
    </row>
    <row r="14" spans="1:2" x14ac:dyDescent="0.45">
      <c r="A14" t="s">
        <v>290</v>
      </c>
      <c r="B14">
        <v>14.981369686974199</v>
      </c>
    </row>
    <row r="15" spans="1:2" x14ac:dyDescent="0.45">
      <c r="A15" t="s">
        <v>98</v>
      </c>
      <c r="B15">
        <v>23.223665782151699</v>
      </c>
    </row>
    <row r="16" spans="1:2" x14ac:dyDescent="0.45">
      <c r="A16" t="s">
        <v>144</v>
      </c>
      <c r="B16">
        <v>21.170286284777301</v>
      </c>
    </row>
    <row r="17" spans="1:2" x14ac:dyDescent="0.45">
      <c r="A17" t="s">
        <v>242</v>
      </c>
      <c r="B17">
        <v>30.6272113911361</v>
      </c>
    </row>
    <row r="18" spans="1:2" x14ac:dyDescent="0.45">
      <c r="A18" t="s">
        <v>37</v>
      </c>
      <c r="B18">
        <v>38.465307116646301</v>
      </c>
    </row>
    <row r="19" spans="1:2" x14ac:dyDescent="0.45">
      <c r="A19" t="s">
        <v>336</v>
      </c>
      <c r="B19">
        <v>16.691394504624402</v>
      </c>
    </row>
    <row r="20" spans="1:2" x14ac:dyDescent="0.45">
      <c r="A20" t="s">
        <v>106</v>
      </c>
      <c r="B20">
        <v>27.209530951565899</v>
      </c>
    </row>
    <row r="21" spans="1:2" x14ac:dyDescent="0.45">
      <c r="A21" t="s">
        <v>222</v>
      </c>
      <c r="B21">
        <v>12.9814169554922</v>
      </c>
    </row>
    <row r="22" spans="1:2" x14ac:dyDescent="0.45">
      <c r="A22" t="s">
        <v>94</v>
      </c>
      <c r="B22">
        <v>34.228163487851603</v>
      </c>
    </row>
    <row r="23" spans="1:2" x14ac:dyDescent="0.45">
      <c r="A23" t="s">
        <v>84</v>
      </c>
      <c r="B23">
        <v>41.610273280994299</v>
      </c>
    </row>
    <row r="24" spans="1:2" x14ac:dyDescent="0.45">
      <c r="A24" t="s">
        <v>120</v>
      </c>
      <c r="B24">
        <v>17.224433350877302</v>
      </c>
    </row>
    <row r="25" spans="1:2" x14ac:dyDescent="0.45">
      <c r="A25" t="s">
        <v>323</v>
      </c>
      <c r="B25">
        <v>25.472562318467698</v>
      </c>
    </row>
    <row r="26" spans="1:2" x14ac:dyDescent="0.45">
      <c r="A26" t="s">
        <v>380</v>
      </c>
      <c r="B26">
        <v>4.9463325174031896</v>
      </c>
    </row>
    <row r="27" spans="1:2" x14ac:dyDescent="0.45">
      <c r="A27" t="s">
        <v>392</v>
      </c>
      <c r="B27">
        <v>3.6674993454523701</v>
      </c>
    </row>
    <row r="28" spans="1:2" x14ac:dyDescent="0.45">
      <c r="A28" t="s">
        <v>303</v>
      </c>
      <c r="B28">
        <v>0</v>
      </c>
    </row>
    <row r="29" spans="1:2" x14ac:dyDescent="0.45">
      <c r="A29" t="s">
        <v>281</v>
      </c>
      <c r="B29">
        <v>2.7708333333333299</v>
      </c>
    </row>
    <row r="30" spans="1:2" x14ac:dyDescent="0.45">
      <c r="A30" t="s">
        <v>393</v>
      </c>
      <c r="B30">
        <v>46.718333142207896</v>
      </c>
    </row>
    <row r="31" spans="1:2" x14ac:dyDescent="0.45">
      <c r="A31" t="s">
        <v>249</v>
      </c>
      <c r="B31">
        <v>31.019807045753499</v>
      </c>
    </row>
    <row r="32" spans="1:2" x14ac:dyDescent="0.45">
      <c r="A32" t="s">
        <v>145</v>
      </c>
      <c r="B32">
        <v>15.884318517679199</v>
      </c>
    </row>
    <row r="33" spans="1:2" x14ac:dyDescent="0.45">
      <c r="A33" t="s">
        <v>394</v>
      </c>
      <c r="B33">
        <v>1.5</v>
      </c>
    </row>
    <row r="34" spans="1:2" x14ac:dyDescent="0.45">
      <c r="A34" t="s">
        <v>311</v>
      </c>
      <c r="B34">
        <v>39.746258915118602</v>
      </c>
    </row>
    <row r="35" spans="1:2" x14ac:dyDescent="0.45">
      <c r="A35" t="s">
        <v>250</v>
      </c>
      <c r="B35">
        <v>26.689270606160999</v>
      </c>
    </row>
    <row r="36" spans="1:2" x14ac:dyDescent="0.45">
      <c r="A36" t="s">
        <v>241</v>
      </c>
      <c r="B36">
        <v>43.659935667633398</v>
      </c>
    </row>
    <row r="37" spans="1:2" x14ac:dyDescent="0.45">
      <c r="A37" t="s">
        <v>321</v>
      </c>
      <c r="B37">
        <v>30.085606650610899</v>
      </c>
    </row>
    <row r="38" spans="1:2" x14ac:dyDescent="0.45">
      <c r="A38" t="s">
        <v>214</v>
      </c>
      <c r="B38">
        <v>1.1666666666666601</v>
      </c>
    </row>
    <row r="39" spans="1:2" x14ac:dyDescent="0.45">
      <c r="A39" t="s">
        <v>174</v>
      </c>
      <c r="B39">
        <v>8.08027522935779</v>
      </c>
    </row>
    <row r="40" spans="1:2" x14ac:dyDescent="0.45">
      <c r="A40" t="s">
        <v>312</v>
      </c>
      <c r="B40">
        <v>39.293321967658301</v>
      </c>
    </row>
    <row r="41" spans="1:2" x14ac:dyDescent="0.45">
      <c r="A41" t="s">
        <v>186</v>
      </c>
      <c r="B41">
        <v>2.80777664084198</v>
      </c>
    </row>
    <row r="42" spans="1:2" x14ac:dyDescent="0.45">
      <c r="A42" t="s">
        <v>59</v>
      </c>
      <c r="B42">
        <v>10.6912677314501</v>
      </c>
    </row>
    <row r="43" spans="1:2" x14ac:dyDescent="0.45">
      <c r="A43" t="s">
        <v>395</v>
      </c>
      <c r="B43">
        <v>9.7811357988598093</v>
      </c>
    </row>
    <row r="44" spans="1:2" x14ac:dyDescent="0.45">
      <c r="A44" t="s">
        <v>115</v>
      </c>
      <c r="B44">
        <v>26.037853856997</v>
      </c>
    </row>
    <row r="45" spans="1:2" x14ac:dyDescent="0.45">
      <c r="A45" t="s">
        <v>90</v>
      </c>
      <c r="B45">
        <v>37.878264865834602</v>
      </c>
    </row>
    <row r="46" spans="1:2" x14ac:dyDescent="0.45">
      <c r="A46" t="s">
        <v>326</v>
      </c>
      <c r="B46">
        <v>25.801229470544101</v>
      </c>
    </row>
    <row r="47" spans="1:2" x14ac:dyDescent="0.45">
      <c r="A47" t="s">
        <v>387</v>
      </c>
      <c r="B47">
        <v>2.3474099099099099</v>
      </c>
    </row>
    <row r="48" spans="1:2" x14ac:dyDescent="0.45">
      <c r="A48" t="s">
        <v>125</v>
      </c>
      <c r="B48">
        <v>27.6825050968326</v>
      </c>
    </row>
    <row r="49" spans="1:2" x14ac:dyDescent="0.45">
      <c r="A49" t="s">
        <v>396</v>
      </c>
      <c r="B49">
        <v>11.3536497276258</v>
      </c>
    </row>
    <row r="50" spans="1:2" x14ac:dyDescent="0.45">
      <c r="A50" t="s">
        <v>183</v>
      </c>
      <c r="B50">
        <v>19.152690168469199</v>
      </c>
    </row>
    <row r="51" spans="1:2" x14ac:dyDescent="0.45">
      <c r="A51" t="s">
        <v>397</v>
      </c>
      <c r="B51">
        <v>44.459389217202897</v>
      </c>
    </row>
    <row r="52" spans="1:2" x14ac:dyDescent="0.45">
      <c r="A52" t="s">
        <v>162</v>
      </c>
      <c r="B52">
        <v>6.0833333333333304</v>
      </c>
    </row>
    <row r="53" spans="1:2" x14ac:dyDescent="0.45">
      <c r="A53" t="s">
        <v>398</v>
      </c>
      <c r="B53">
        <v>5.59684684684684</v>
      </c>
    </row>
    <row r="54" spans="1:2" x14ac:dyDescent="0.45">
      <c r="A54" t="s">
        <v>349</v>
      </c>
      <c r="B54">
        <v>18.395228026602801</v>
      </c>
    </row>
    <row r="55" spans="1:2" x14ac:dyDescent="0.45">
      <c r="A55" t="s">
        <v>86</v>
      </c>
      <c r="B55">
        <v>25.207272085791999</v>
      </c>
    </row>
    <row r="56" spans="1:2" x14ac:dyDescent="0.45">
      <c r="A56" t="s">
        <v>52</v>
      </c>
      <c r="B56">
        <v>21.5</v>
      </c>
    </row>
    <row r="57" spans="1:2" x14ac:dyDescent="0.45">
      <c r="A57" t="s">
        <v>399</v>
      </c>
      <c r="B57">
        <v>7.3323414101440001</v>
      </c>
    </row>
    <row r="58" spans="1:2" x14ac:dyDescent="0.45">
      <c r="A58" t="s">
        <v>400</v>
      </c>
      <c r="B58">
        <v>22.358930145420899</v>
      </c>
    </row>
    <row r="59" spans="1:2" x14ac:dyDescent="0.45">
      <c r="A59" t="s">
        <v>401</v>
      </c>
      <c r="B59">
        <v>21.282970380423802</v>
      </c>
    </row>
    <row r="60" spans="1:2" x14ac:dyDescent="0.45">
      <c r="A60" t="s">
        <v>198</v>
      </c>
      <c r="B60">
        <v>15.267019933379</v>
      </c>
    </row>
    <row r="61" spans="1:2" x14ac:dyDescent="0.45">
      <c r="A61" t="s">
        <v>359</v>
      </c>
      <c r="B61">
        <v>6.3084519328785298</v>
      </c>
    </row>
    <row r="62" spans="1:2" x14ac:dyDescent="0.45">
      <c r="A62" t="s">
        <v>402</v>
      </c>
      <c r="B62">
        <v>2.9239864864864802</v>
      </c>
    </row>
    <row r="63" spans="1:2" x14ac:dyDescent="0.45">
      <c r="A63" t="s">
        <v>332</v>
      </c>
      <c r="B63">
        <v>22.778562446711099</v>
      </c>
    </row>
    <row r="64" spans="1:2" x14ac:dyDescent="0.45">
      <c r="A64" t="s">
        <v>270</v>
      </c>
      <c r="B64">
        <v>19.511862744797501</v>
      </c>
    </row>
    <row r="65" spans="1:2" x14ac:dyDescent="0.45">
      <c r="A65" t="s">
        <v>264</v>
      </c>
      <c r="B65">
        <v>17.717706421507</v>
      </c>
    </row>
    <row r="66" spans="1:2" x14ac:dyDescent="0.45">
      <c r="A66" t="s">
        <v>403</v>
      </c>
      <c r="B66">
        <v>0</v>
      </c>
    </row>
    <row r="67" spans="1:2" x14ac:dyDescent="0.45">
      <c r="A67" t="s">
        <v>152</v>
      </c>
      <c r="B67">
        <v>15.9186175682291</v>
      </c>
    </row>
    <row r="68" spans="1:2" x14ac:dyDescent="0.45">
      <c r="A68" t="s">
        <v>287</v>
      </c>
      <c r="B68">
        <v>18.108592973624699</v>
      </c>
    </row>
    <row r="69" spans="1:2" x14ac:dyDescent="0.45">
      <c r="A69" t="s">
        <v>404</v>
      </c>
      <c r="B69">
        <v>2.1349437387281398</v>
      </c>
    </row>
    <row r="70" spans="1:2" x14ac:dyDescent="0.45">
      <c r="A70" t="s">
        <v>255</v>
      </c>
      <c r="B70">
        <v>18.251477923278401</v>
      </c>
    </row>
    <row r="71" spans="1:2" x14ac:dyDescent="0.45">
      <c r="A71" t="s">
        <v>41</v>
      </c>
      <c r="B71">
        <v>38.110716093082502</v>
      </c>
    </row>
    <row r="72" spans="1:2" x14ac:dyDescent="0.45">
      <c r="A72" t="s">
        <v>330</v>
      </c>
      <c r="B72">
        <v>18.005079870626801</v>
      </c>
    </row>
    <row r="73" spans="1:2" x14ac:dyDescent="0.45">
      <c r="A73" t="s">
        <v>405</v>
      </c>
      <c r="B73">
        <v>12.7384332999817</v>
      </c>
    </row>
    <row r="74" spans="1:2" x14ac:dyDescent="0.45">
      <c r="A74" t="s">
        <v>329</v>
      </c>
      <c r="B74">
        <v>20.027148286486501</v>
      </c>
    </row>
    <row r="75" spans="1:2" x14ac:dyDescent="0.45">
      <c r="A75" t="s">
        <v>370</v>
      </c>
      <c r="B75">
        <v>0.36993243243243201</v>
      </c>
    </row>
    <row r="76" spans="1:2" x14ac:dyDescent="0.45">
      <c r="A76" t="s">
        <v>406</v>
      </c>
      <c r="B76">
        <v>8.53567960930196</v>
      </c>
    </row>
    <row r="77" spans="1:2" x14ac:dyDescent="0.45">
      <c r="A77" t="s">
        <v>40</v>
      </c>
      <c r="B77">
        <v>33.4232520880362</v>
      </c>
    </row>
    <row r="78" spans="1:2" x14ac:dyDescent="0.45">
      <c r="A78" t="s">
        <v>96</v>
      </c>
      <c r="B78">
        <v>32.739298879016602</v>
      </c>
    </row>
    <row r="79" spans="1:2" x14ac:dyDescent="0.45">
      <c r="A79" t="s">
        <v>272</v>
      </c>
      <c r="B79">
        <v>18.3660570012009</v>
      </c>
    </row>
    <row r="80" spans="1:2" x14ac:dyDescent="0.45">
      <c r="A80" t="s">
        <v>82</v>
      </c>
      <c r="B80">
        <v>26.8728440421168</v>
      </c>
    </row>
    <row r="81" spans="1:2" x14ac:dyDescent="0.45">
      <c r="A81" t="s">
        <v>407</v>
      </c>
      <c r="B81">
        <v>9.25</v>
      </c>
    </row>
    <row r="82" spans="1:2" x14ac:dyDescent="0.45">
      <c r="A82" t="s">
        <v>328</v>
      </c>
      <c r="B82">
        <v>27.526399352521501</v>
      </c>
    </row>
    <row r="83" spans="1:2" x14ac:dyDescent="0.45">
      <c r="A83" t="s">
        <v>218</v>
      </c>
      <c r="B83">
        <v>13.7535221758341</v>
      </c>
    </row>
    <row r="84" spans="1:2" x14ac:dyDescent="0.45">
      <c r="A84" t="s">
        <v>211</v>
      </c>
      <c r="B84">
        <v>13.5671534166318</v>
      </c>
    </row>
    <row r="85" spans="1:2" x14ac:dyDescent="0.45">
      <c r="A85" t="s">
        <v>65</v>
      </c>
      <c r="B85">
        <v>5.1332772986405404</v>
      </c>
    </row>
    <row r="86" spans="1:2" x14ac:dyDescent="0.45">
      <c r="A86" t="s">
        <v>304</v>
      </c>
      <c r="B86">
        <v>6.0833333333333304</v>
      </c>
    </row>
    <row r="87" spans="1:2" x14ac:dyDescent="0.45">
      <c r="A87" t="s">
        <v>247</v>
      </c>
      <c r="B87">
        <v>26.697904497238302</v>
      </c>
    </row>
    <row r="88" spans="1:2" x14ac:dyDescent="0.45">
      <c r="A88" t="s">
        <v>408</v>
      </c>
      <c r="B88">
        <v>17.549831081080999</v>
      </c>
    </row>
    <row r="89" spans="1:2" x14ac:dyDescent="0.45">
      <c r="A89" t="s">
        <v>36</v>
      </c>
      <c r="B89">
        <v>41.720958588016899</v>
      </c>
    </row>
    <row r="90" spans="1:2" x14ac:dyDescent="0.45">
      <c r="A90" t="s">
        <v>226</v>
      </c>
      <c r="B90">
        <v>0</v>
      </c>
    </row>
    <row r="91" spans="1:2" x14ac:dyDescent="0.45">
      <c r="A91" t="s">
        <v>368</v>
      </c>
      <c r="B91">
        <v>19.389687314348102</v>
      </c>
    </row>
    <row r="92" spans="1:2" x14ac:dyDescent="0.45">
      <c r="A92" t="s">
        <v>138</v>
      </c>
      <c r="B92">
        <v>16.839969753344</v>
      </c>
    </row>
    <row r="93" spans="1:2" x14ac:dyDescent="0.45">
      <c r="A93" t="s">
        <v>72</v>
      </c>
      <c r="B93">
        <v>7.2372768003276597</v>
      </c>
    </row>
    <row r="94" spans="1:2" x14ac:dyDescent="0.45">
      <c r="A94" t="s">
        <v>379</v>
      </c>
      <c r="B94">
        <v>0.89678899082568797</v>
      </c>
    </row>
    <row r="95" spans="1:2" x14ac:dyDescent="0.45">
      <c r="A95" t="s">
        <v>313</v>
      </c>
      <c r="B95">
        <v>31.259081969432799</v>
      </c>
    </row>
    <row r="96" spans="1:2" x14ac:dyDescent="0.45">
      <c r="A96" t="s">
        <v>388</v>
      </c>
      <c r="B96">
        <v>7.4670608108108096</v>
      </c>
    </row>
    <row r="97" spans="1:2" x14ac:dyDescent="0.45">
      <c r="A97" t="s">
        <v>70</v>
      </c>
      <c r="B97">
        <v>10.8350661471338</v>
      </c>
    </row>
    <row r="98" spans="1:2" x14ac:dyDescent="0.45">
      <c r="A98" t="s">
        <v>101</v>
      </c>
      <c r="B98">
        <v>23.253053888950198</v>
      </c>
    </row>
    <row r="99" spans="1:2" x14ac:dyDescent="0.45">
      <c r="A99" t="s">
        <v>150</v>
      </c>
      <c r="B99">
        <v>16.690728984460399</v>
      </c>
    </row>
    <row r="100" spans="1:2" x14ac:dyDescent="0.45">
      <c r="A100" t="s">
        <v>409</v>
      </c>
      <c r="B100">
        <v>42.344626861951902</v>
      </c>
    </row>
    <row r="101" spans="1:2" x14ac:dyDescent="0.45">
      <c r="A101" t="s">
        <v>104</v>
      </c>
      <c r="B101">
        <v>33.317473085363801</v>
      </c>
    </row>
    <row r="102" spans="1:2" x14ac:dyDescent="0.45">
      <c r="A102" t="s">
        <v>99</v>
      </c>
      <c r="B102">
        <v>16.540381807972</v>
      </c>
    </row>
    <row r="103" spans="1:2" x14ac:dyDescent="0.45">
      <c r="A103" t="s">
        <v>132</v>
      </c>
      <c r="B103">
        <v>14.9975400312372</v>
      </c>
    </row>
    <row r="104" spans="1:2" x14ac:dyDescent="0.45">
      <c r="A104" t="s">
        <v>361</v>
      </c>
      <c r="B104">
        <v>11.063674790509999</v>
      </c>
    </row>
    <row r="105" spans="1:2" x14ac:dyDescent="0.45">
      <c r="A105" t="s">
        <v>53</v>
      </c>
      <c r="B105">
        <v>15.275836315084099</v>
      </c>
    </row>
    <row r="106" spans="1:2" x14ac:dyDescent="0.45">
      <c r="A106" t="s">
        <v>113</v>
      </c>
      <c r="B106">
        <v>24.706209866467201</v>
      </c>
    </row>
    <row r="107" spans="1:2" x14ac:dyDescent="0.45">
      <c r="A107" t="s">
        <v>50</v>
      </c>
      <c r="B107">
        <v>19.7314956924853</v>
      </c>
    </row>
    <row r="108" spans="1:2" x14ac:dyDescent="0.45">
      <c r="A108" t="s">
        <v>107</v>
      </c>
      <c r="B108">
        <v>0</v>
      </c>
    </row>
    <row r="109" spans="1:2" x14ac:dyDescent="0.45">
      <c r="A109" t="s">
        <v>213</v>
      </c>
      <c r="B109">
        <v>10.498374066630999</v>
      </c>
    </row>
    <row r="110" spans="1:2" x14ac:dyDescent="0.45">
      <c r="A110" t="s">
        <v>215</v>
      </c>
      <c r="B110">
        <v>16.132495265806799</v>
      </c>
    </row>
    <row r="111" spans="1:2" x14ac:dyDescent="0.45">
      <c r="A111" t="s">
        <v>79</v>
      </c>
      <c r="B111">
        <v>33.436109744700403</v>
      </c>
    </row>
    <row r="112" spans="1:2" x14ac:dyDescent="0.45">
      <c r="A112" t="s">
        <v>236</v>
      </c>
      <c r="B112">
        <v>3.2454128440366898</v>
      </c>
    </row>
    <row r="113" spans="1:2" x14ac:dyDescent="0.45">
      <c r="A113" t="s">
        <v>44</v>
      </c>
      <c r="B113">
        <v>18.1377510892071</v>
      </c>
    </row>
    <row r="114" spans="1:2" x14ac:dyDescent="0.45">
      <c r="A114" t="s">
        <v>269</v>
      </c>
      <c r="B114">
        <v>18.249599053122001</v>
      </c>
    </row>
    <row r="115" spans="1:2" x14ac:dyDescent="0.45">
      <c r="A115" t="s">
        <v>126</v>
      </c>
      <c r="B115">
        <v>22.443230815179799</v>
      </c>
    </row>
    <row r="116" spans="1:2" x14ac:dyDescent="0.45">
      <c r="A116" t="s">
        <v>178</v>
      </c>
      <c r="B116">
        <v>13.712724747843801</v>
      </c>
    </row>
    <row r="117" spans="1:2" x14ac:dyDescent="0.45">
      <c r="A117" t="s">
        <v>208</v>
      </c>
      <c r="B117">
        <v>4.47534803078773</v>
      </c>
    </row>
    <row r="118" spans="1:2" x14ac:dyDescent="0.45">
      <c r="A118" t="s">
        <v>360</v>
      </c>
      <c r="B118">
        <v>15.9066711479201</v>
      </c>
    </row>
    <row r="119" spans="1:2" x14ac:dyDescent="0.45">
      <c r="A119" t="s">
        <v>410</v>
      </c>
      <c r="B119">
        <v>15.6927837094973</v>
      </c>
    </row>
    <row r="120" spans="1:2" x14ac:dyDescent="0.45">
      <c r="A120" t="s">
        <v>411</v>
      </c>
      <c r="B120">
        <v>22.592892823613699</v>
      </c>
    </row>
    <row r="121" spans="1:2" x14ac:dyDescent="0.45">
      <c r="A121" t="s">
        <v>207</v>
      </c>
      <c r="B121">
        <v>8.75</v>
      </c>
    </row>
    <row r="122" spans="1:2" x14ac:dyDescent="0.45">
      <c r="A122" t="s">
        <v>306</v>
      </c>
      <c r="B122">
        <v>43.0021663689364</v>
      </c>
    </row>
    <row r="123" spans="1:2" x14ac:dyDescent="0.45">
      <c r="A123" t="s">
        <v>147</v>
      </c>
      <c r="B123">
        <v>13.6992764215757</v>
      </c>
    </row>
    <row r="124" spans="1:2" x14ac:dyDescent="0.45">
      <c r="A124" t="s">
        <v>371</v>
      </c>
      <c r="B124">
        <v>0</v>
      </c>
    </row>
    <row r="125" spans="1:2" x14ac:dyDescent="0.45">
      <c r="A125" t="s">
        <v>246</v>
      </c>
      <c r="B125">
        <v>31.636263623391699</v>
      </c>
    </row>
    <row r="126" spans="1:2" x14ac:dyDescent="0.45">
      <c r="A126" t="s">
        <v>206</v>
      </c>
      <c r="B126">
        <v>15.25</v>
      </c>
    </row>
    <row r="127" spans="1:2" x14ac:dyDescent="0.45">
      <c r="A127" t="s">
        <v>156</v>
      </c>
      <c r="B127">
        <v>10.624338322977</v>
      </c>
    </row>
    <row r="128" spans="1:2" x14ac:dyDescent="0.45">
      <c r="A128" t="s">
        <v>83</v>
      </c>
      <c r="B128">
        <v>29.6280235293899</v>
      </c>
    </row>
    <row r="129" spans="1:2" x14ac:dyDescent="0.45">
      <c r="A129" t="s">
        <v>412</v>
      </c>
      <c r="B129">
        <v>6.7562338273347402</v>
      </c>
    </row>
    <row r="130" spans="1:2" x14ac:dyDescent="0.45">
      <c r="A130" t="s">
        <v>381</v>
      </c>
      <c r="B130">
        <v>3.4020230533992</v>
      </c>
    </row>
    <row r="131" spans="1:2" x14ac:dyDescent="0.45">
      <c r="A131" t="s">
        <v>346</v>
      </c>
      <c r="B131">
        <v>11.5803193366266</v>
      </c>
    </row>
    <row r="132" spans="1:2" x14ac:dyDescent="0.45">
      <c r="A132" t="s">
        <v>365</v>
      </c>
      <c r="B132">
        <v>7.8305175700659104</v>
      </c>
    </row>
    <row r="133" spans="1:2" x14ac:dyDescent="0.45">
      <c r="A133" t="s">
        <v>191</v>
      </c>
      <c r="B133">
        <v>15.2032746541427</v>
      </c>
    </row>
    <row r="134" spans="1:2" x14ac:dyDescent="0.45">
      <c r="A134" t="s">
        <v>220</v>
      </c>
      <c r="B134">
        <v>0</v>
      </c>
    </row>
    <row r="135" spans="1:2" x14ac:dyDescent="0.45">
      <c r="A135" t="s">
        <v>355</v>
      </c>
      <c r="B135">
        <v>6.4051715375874601</v>
      </c>
    </row>
    <row r="136" spans="1:2" x14ac:dyDescent="0.45">
      <c r="A136" t="s">
        <v>266</v>
      </c>
      <c r="B136">
        <v>17.085602407276699</v>
      </c>
    </row>
    <row r="137" spans="1:2" x14ac:dyDescent="0.45">
      <c r="A137" t="s">
        <v>91</v>
      </c>
      <c r="B137">
        <v>33.101705443379203</v>
      </c>
    </row>
    <row r="138" spans="1:2" x14ac:dyDescent="0.45">
      <c r="A138" t="s">
        <v>151</v>
      </c>
      <c r="B138">
        <v>12.6291860028689</v>
      </c>
    </row>
    <row r="139" spans="1:2" x14ac:dyDescent="0.45">
      <c r="A139" t="s">
        <v>334</v>
      </c>
      <c r="B139">
        <v>22.274523955789999</v>
      </c>
    </row>
    <row r="140" spans="1:2" x14ac:dyDescent="0.45">
      <c r="A140" t="s">
        <v>135</v>
      </c>
      <c r="B140">
        <v>20.215463874913699</v>
      </c>
    </row>
    <row r="141" spans="1:2" x14ac:dyDescent="0.45">
      <c r="A141" t="s">
        <v>167</v>
      </c>
      <c r="B141">
        <v>3.6374235474006098</v>
      </c>
    </row>
    <row r="142" spans="1:2" x14ac:dyDescent="0.45">
      <c r="A142" t="s">
        <v>275</v>
      </c>
      <c r="B142">
        <v>17.6694583286741</v>
      </c>
    </row>
    <row r="143" spans="1:2" x14ac:dyDescent="0.45">
      <c r="A143" t="s">
        <v>300</v>
      </c>
      <c r="B143">
        <v>14.621811992703099</v>
      </c>
    </row>
    <row r="144" spans="1:2" x14ac:dyDescent="0.45">
      <c r="A144" t="s">
        <v>320</v>
      </c>
      <c r="B144">
        <v>35.274843371049599</v>
      </c>
    </row>
    <row r="145" spans="1:2" x14ac:dyDescent="0.45">
      <c r="A145" t="s">
        <v>131</v>
      </c>
      <c r="B145">
        <v>19.878082396425199</v>
      </c>
    </row>
    <row r="146" spans="1:2" x14ac:dyDescent="0.45">
      <c r="A146" t="s">
        <v>157</v>
      </c>
      <c r="B146">
        <v>13.076299882996</v>
      </c>
    </row>
    <row r="147" spans="1:2" x14ac:dyDescent="0.45">
      <c r="A147" t="s">
        <v>187</v>
      </c>
      <c r="B147">
        <v>9.9320593339236094</v>
      </c>
    </row>
    <row r="148" spans="1:2" x14ac:dyDescent="0.45">
      <c r="A148" t="s">
        <v>201</v>
      </c>
      <c r="B148">
        <v>10.4926557450719</v>
      </c>
    </row>
    <row r="149" spans="1:2" x14ac:dyDescent="0.45">
      <c r="A149" t="s">
        <v>88</v>
      </c>
      <c r="B149">
        <v>30.659682052725199</v>
      </c>
    </row>
    <row r="150" spans="1:2" x14ac:dyDescent="0.45">
      <c r="A150" t="s">
        <v>114</v>
      </c>
      <c r="B150">
        <v>25.1451415383344</v>
      </c>
    </row>
    <row r="151" spans="1:2" x14ac:dyDescent="0.45">
      <c r="A151" t="s">
        <v>127</v>
      </c>
      <c r="B151">
        <v>26.726286537841801</v>
      </c>
    </row>
    <row r="152" spans="1:2" x14ac:dyDescent="0.45">
      <c r="A152" t="s">
        <v>89</v>
      </c>
      <c r="B152">
        <v>31.871599708053299</v>
      </c>
    </row>
    <row r="153" spans="1:2" x14ac:dyDescent="0.45">
      <c r="A153" t="s">
        <v>217</v>
      </c>
      <c r="B153">
        <v>-1</v>
      </c>
    </row>
    <row r="154" spans="1:2" x14ac:dyDescent="0.45">
      <c r="A154" t="s">
        <v>338</v>
      </c>
      <c r="B154">
        <v>15.3714585692796</v>
      </c>
    </row>
    <row r="155" spans="1:2" x14ac:dyDescent="0.45">
      <c r="A155" t="s">
        <v>294</v>
      </c>
      <c r="B155">
        <v>4.5824887387387303</v>
      </c>
    </row>
    <row r="156" spans="1:2" x14ac:dyDescent="0.45">
      <c r="A156" t="s">
        <v>75</v>
      </c>
      <c r="B156">
        <v>40.967566891918402</v>
      </c>
    </row>
    <row r="157" spans="1:2" x14ac:dyDescent="0.45">
      <c r="A157" t="s">
        <v>56</v>
      </c>
      <c r="B157">
        <v>15.0903982438927</v>
      </c>
    </row>
    <row r="158" spans="1:2" x14ac:dyDescent="0.45">
      <c r="A158" t="s">
        <v>413</v>
      </c>
      <c r="B158">
        <v>0.73902027027026995</v>
      </c>
    </row>
    <row r="159" spans="1:2" x14ac:dyDescent="0.45">
      <c r="A159" t="s">
        <v>292</v>
      </c>
      <c r="B159">
        <v>12.4871798223782</v>
      </c>
    </row>
    <row r="160" spans="1:2" x14ac:dyDescent="0.45">
      <c r="A160" t="s">
        <v>153</v>
      </c>
      <c r="B160">
        <v>13.988585381378901</v>
      </c>
    </row>
    <row r="161" spans="1:2" x14ac:dyDescent="0.45">
      <c r="A161" t="s">
        <v>309</v>
      </c>
      <c r="B161">
        <v>44.327006838541202</v>
      </c>
    </row>
    <row r="162" spans="1:2" x14ac:dyDescent="0.45">
      <c r="A162" t="s">
        <v>221</v>
      </c>
      <c r="B162">
        <v>13.4308783051458</v>
      </c>
    </row>
    <row r="163" spans="1:2" x14ac:dyDescent="0.45">
      <c r="A163" t="s">
        <v>149</v>
      </c>
      <c r="B163">
        <v>25.145508256983302</v>
      </c>
    </row>
    <row r="164" spans="1:2" x14ac:dyDescent="0.45">
      <c r="A164" t="s">
        <v>339</v>
      </c>
      <c r="B164">
        <v>21.938257605130001</v>
      </c>
    </row>
    <row r="165" spans="1:2" x14ac:dyDescent="0.45">
      <c r="A165" t="s">
        <v>245</v>
      </c>
      <c r="B165">
        <v>37.193896318882402</v>
      </c>
    </row>
    <row r="166" spans="1:2" x14ac:dyDescent="0.45">
      <c r="A166" t="s">
        <v>185</v>
      </c>
      <c r="B166">
        <v>16.6392360429993</v>
      </c>
    </row>
    <row r="167" spans="1:2" x14ac:dyDescent="0.45">
      <c r="A167" t="s">
        <v>297</v>
      </c>
      <c r="B167">
        <v>6.4435347842769204</v>
      </c>
    </row>
    <row r="168" spans="1:2" x14ac:dyDescent="0.45">
      <c r="A168" t="s">
        <v>148</v>
      </c>
      <c r="B168">
        <v>12.4001427565768</v>
      </c>
    </row>
    <row r="169" spans="1:2" x14ac:dyDescent="0.45">
      <c r="A169" t="s">
        <v>373</v>
      </c>
      <c r="B169">
        <v>4.9088082526511903</v>
      </c>
    </row>
    <row r="170" spans="1:2" x14ac:dyDescent="0.45">
      <c r="A170" t="s">
        <v>233</v>
      </c>
      <c r="B170">
        <v>18.511248557981901</v>
      </c>
    </row>
    <row r="171" spans="1:2" x14ac:dyDescent="0.45">
      <c r="A171" t="s">
        <v>414</v>
      </c>
      <c r="B171">
        <v>5.5</v>
      </c>
    </row>
    <row r="172" spans="1:2" x14ac:dyDescent="0.45">
      <c r="A172" t="s">
        <v>258</v>
      </c>
      <c r="B172">
        <v>25.274661543430899</v>
      </c>
    </row>
    <row r="173" spans="1:2" x14ac:dyDescent="0.45">
      <c r="A173" t="s">
        <v>295</v>
      </c>
      <c r="B173">
        <v>7.8644204063733296</v>
      </c>
    </row>
    <row r="174" spans="1:2" x14ac:dyDescent="0.45">
      <c r="A174" t="s">
        <v>100</v>
      </c>
      <c r="B174">
        <v>25.8844414037005</v>
      </c>
    </row>
    <row r="175" spans="1:2" x14ac:dyDescent="0.45">
      <c r="A175" t="s">
        <v>415</v>
      </c>
      <c r="B175">
        <v>12.0902031050872</v>
      </c>
    </row>
    <row r="176" spans="1:2" x14ac:dyDescent="0.45">
      <c r="A176" t="s">
        <v>348</v>
      </c>
      <c r="B176">
        <v>15.6708645317982</v>
      </c>
    </row>
    <row r="177" spans="1:2" x14ac:dyDescent="0.45">
      <c r="A177" t="s">
        <v>470</v>
      </c>
      <c r="B177">
        <v>31.1666666666666</v>
      </c>
    </row>
    <row r="178" spans="1:2" x14ac:dyDescent="0.45">
      <c r="A178" t="s">
        <v>416</v>
      </c>
      <c r="B178">
        <v>17.371273950713199</v>
      </c>
    </row>
    <row r="179" spans="1:2" x14ac:dyDescent="0.45">
      <c r="A179" t="s">
        <v>374</v>
      </c>
      <c r="B179">
        <v>1.58555266977722</v>
      </c>
    </row>
    <row r="180" spans="1:2" x14ac:dyDescent="0.45">
      <c r="A180" t="s">
        <v>124</v>
      </c>
      <c r="B180">
        <v>18.790010143787399</v>
      </c>
    </row>
    <row r="181" spans="1:2" x14ac:dyDescent="0.45">
      <c r="A181" t="s">
        <v>417</v>
      </c>
      <c r="B181">
        <v>11.881411997464999</v>
      </c>
    </row>
    <row r="182" spans="1:2" x14ac:dyDescent="0.45">
      <c r="A182" t="s">
        <v>235</v>
      </c>
      <c r="B182">
        <v>3.3541666666666599</v>
      </c>
    </row>
    <row r="183" spans="1:2" x14ac:dyDescent="0.45">
      <c r="A183" t="s">
        <v>418</v>
      </c>
      <c r="B183">
        <v>10.1036498984462</v>
      </c>
    </row>
    <row r="184" spans="1:2" x14ac:dyDescent="0.45">
      <c r="A184" t="s">
        <v>468</v>
      </c>
      <c r="B184">
        <v>19.089449541284399</v>
      </c>
    </row>
    <row r="185" spans="1:2" x14ac:dyDescent="0.45">
      <c r="A185" t="s">
        <v>102</v>
      </c>
      <c r="B185">
        <v>19.683329092067101</v>
      </c>
    </row>
    <row r="186" spans="1:2" x14ac:dyDescent="0.45">
      <c r="A186" t="s">
        <v>219</v>
      </c>
      <c r="B186">
        <v>0</v>
      </c>
    </row>
    <row r="187" spans="1:2" x14ac:dyDescent="0.45">
      <c r="A187" t="s">
        <v>419</v>
      </c>
      <c r="B187">
        <v>18.946976082227302</v>
      </c>
    </row>
    <row r="188" spans="1:2" x14ac:dyDescent="0.45">
      <c r="A188" t="s">
        <v>350</v>
      </c>
      <c r="B188">
        <v>14.5436852140763</v>
      </c>
    </row>
    <row r="189" spans="1:2" x14ac:dyDescent="0.45">
      <c r="A189" t="s">
        <v>205</v>
      </c>
      <c r="B189">
        <v>10.2083333333333</v>
      </c>
    </row>
    <row r="190" spans="1:2" x14ac:dyDescent="0.45">
      <c r="A190" t="s">
        <v>254</v>
      </c>
      <c r="B190">
        <v>25.962144227992301</v>
      </c>
    </row>
    <row r="191" spans="1:2" x14ac:dyDescent="0.45">
      <c r="A191" t="s">
        <v>420</v>
      </c>
      <c r="B191">
        <v>0</v>
      </c>
    </row>
    <row r="192" spans="1:2" x14ac:dyDescent="0.45">
      <c r="A192" t="s">
        <v>421</v>
      </c>
      <c r="B192">
        <v>6.4767772636277803</v>
      </c>
    </row>
    <row r="193" spans="1:2" x14ac:dyDescent="0.45">
      <c r="A193" t="s">
        <v>210</v>
      </c>
      <c r="B193">
        <v>13.637614678899</v>
      </c>
    </row>
    <row r="194" spans="1:2" x14ac:dyDescent="0.45">
      <c r="A194" t="s">
        <v>202</v>
      </c>
      <c r="B194">
        <v>10.7150891693503</v>
      </c>
    </row>
    <row r="195" spans="1:2" x14ac:dyDescent="0.45">
      <c r="A195" t="s">
        <v>273</v>
      </c>
      <c r="B195">
        <v>12.3488063185192</v>
      </c>
    </row>
    <row r="196" spans="1:2" x14ac:dyDescent="0.45">
      <c r="A196" t="s">
        <v>286</v>
      </c>
      <c r="B196">
        <v>8.8444581763322603</v>
      </c>
    </row>
    <row r="197" spans="1:2" x14ac:dyDescent="0.45">
      <c r="A197" t="s">
        <v>341</v>
      </c>
      <c r="B197">
        <v>21.129272873032399</v>
      </c>
    </row>
    <row r="198" spans="1:2" x14ac:dyDescent="0.45">
      <c r="A198" t="s">
        <v>58</v>
      </c>
      <c r="B198">
        <v>11.247007239832501</v>
      </c>
    </row>
    <row r="199" spans="1:2" x14ac:dyDescent="0.45">
      <c r="A199" t="s">
        <v>301</v>
      </c>
      <c r="B199">
        <v>17.3253891241276</v>
      </c>
    </row>
    <row r="200" spans="1:2" x14ac:dyDescent="0.45">
      <c r="A200" t="s">
        <v>386</v>
      </c>
      <c r="B200">
        <v>5.21559633027523</v>
      </c>
    </row>
    <row r="201" spans="1:2" x14ac:dyDescent="0.45">
      <c r="A201" t="s">
        <v>351</v>
      </c>
      <c r="B201">
        <v>6.7083333333333304</v>
      </c>
    </row>
    <row r="202" spans="1:2" x14ac:dyDescent="0.45">
      <c r="A202" t="s">
        <v>316</v>
      </c>
      <c r="B202">
        <v>34.169039391621801</v>
      </c>
    </row>
    <row r="203" spans="1:2" x14ac:dyDescent="0.45">
      <c r="A203" t="s">
        <v>422</v>
      </c>
      <c r="B203">
        <v>15.7956488782797</v>
      </c>
    </row>
    <row r="204" spans="1:2" x14ac:dyDescent="0.45">
      <c r="A204" t="s">
        <v>133</v>
      </c>
      <c r="B204">
        <v>23.3630428043687</v>
      </c>
    </row>
    <row r="205" spans="1:2" x14ac:dyDescent="0.45">
      <c r="A205" t="s">
        <v>340</v>
      </c>
      <c r="B205">
        <v>15.7705889903028</v>
      </c>
    </row>
    <row r="206" spans="1:2" x14ac:dyDescent="0.45">
      <c r="A206" t="s">
        <v>376</v>
      </c>
      <c r="B206">
        <v>10.7293577981651</v>
      </c>
    </row>
    <row r="207" spans="1:2" x14ac:dyDescent="0.45">
      <c r="A207" t="s">
        <v>141</v>
      </c>
      <c r="B207">
        <v>24.737635262291199</v>
      </c>
    </row>
    <row r="208" spans="1:2" x14ac:dyDescent="0.45">
      <c r="A208" t="s">
        <v>170</v>
      </c>
      <c r="B208">
        <v>10.558956716066801</v>
      </c>
    </row>
    <row r="209" spans="1:2" x14ac:dyDescent="0.45">
      <c r="A209" t="s">
        <v>423</v>
      </c>
      <c r="B209">
        <v>3.1839643326998899</v>
      </c>
    </row>
    <row r="210" spans="1:2" x14ac:dyDescent="0.45">
      <c r="A210" t="s">
        <v>173</v>
      </c>
      <c r="B210">
        <v>7.5825685582627598</v>
      </c>
    </row>
    <row r="211" spans="1:2" x14ac:dyDescent="0.45">
      <c r="A211" t="s">
        <v>299</v>
      </c>
      <c r="B211">
        <v>9.0289431369682696</v>
      </c>
    </row>
    <row r="212" spans="1:2" x14ac:dyDescent="0.45">
      <c r="A212" t="s">
        <v>165</v>
      </c>
      <c r="B212">
        <v>3.9299821610601402</v>
      </c>
    </row>
    <row r="213" spans="1:2" x14ac:dyDescent="0.45">
      <c r="A213" t="s">
        <v>229</v>
      </c>
      <c r="B213">
        <v>7.5024484724455398</v>
      </c>
    </row>
    <row r="214" spans="1:2" x14ac:dyDescent="0.45">
      <c r="A214" t="s">
        <v>331</v>
      </c>
      <c r="B214">
        <v>23.1865859284386</v>
      </c>
    </row>
    <row r="215" spans="1:2" x14ac:dyDescent="0.45">
      <c r="A215" t="s">
        <v>74</v>
      </c>
      <c r="B215">
        <v>47.922183194688699</v>
      </c>
    </row>
    <row r="216" spans="1:2" x14ac:dyDescent="0.45">
      <c r="A216" t="s">
        <v>424</v>
      </c>
      <c r="B216">
        <v>5.9335585585585502</v>
      </c>
    </row>
    <row r="217" spans="1:2" x14ac:dyDescent="0.45">
      <c r="A217" t="s">
        <v>384</v>
      </c>
      <c r="B217">
        <v>7.3014586752066997</v>
      </c>
    </row>
    <row r="218" spans="1:2" x14ac:dyDescent="0.45">
      <c r="A218" t="s">
        <v>425</v>
      </c>
      <c r="B218">
        <v>23.198413746283499</v>
      </c>
    </row>
    <row r="219" spans="1:2" x14ac:dyDescent="0.45">
      <c r="A219" t="s">
        <v>426</v>
      </c>
      <c r="B219">
        <v>15.499289949884499</v>
      </c>
    </row>
    <row r="220" spans="1:2" x14ac:dyDescent="0.45">
      <c r="A220" t="s">
        <v>293</v>
      </c>
      <c r="B220">
        <v>13.992217751728401</v>
      </c>
    </row>
    <row r="221" spans="1:2" x14ac:dyDescent="0.45">
      <c r="A221" t="s">
        <v>123</v>
      </c>
      <c r="B221">
        <v>23.317798153998499</v>
      </c>
    </row>
    <row r="222" spans="1:2" x14ac:dyDescent="0.45">
      <c r="A222" t="s">
        <v>327</v>
      </c>
      <c r="B222">
        <v>23.346216477346001</v>
      </c>
    </row>
    <row r="223" spans="1:2" x14ac:dyDescent="0.45">
      <c r="A223" t="s">
        <v>177</v>
      </c>
      <c r="B223">
        <v>3.5395737693482001</v>
      </c>
    </row>
    <row r="224" spans="1:2" x14ac:dyDescent="0.45">
      <c r="A224" t="s">
        <v>195</v>
      </c>
      <c r="B224">
        <v>8.0954904253764006</v>
      </c>
    </row>
    <row r="225" spans="1:2" x14ac:dyDescent="0.45">
      <c r="A225" t="s">
        <v>251</v>
      </c>
      <c r="B225">
        <v>30.249433504396102</v>
      </c>
    </row>
    <row r="226" spans="1:2" x14ac:dyDescent="0.45">
      <c r="A226" t="s">
        <v>298</v>
      </c>
      <c r="B226">
        <v>1.4583333333333299</v>
      </c>
    </row>
    <row r="227" spans="1:2" x14ac:dyDescent="0.45">
      <c r="A227" t="s">
        <v>369</v>
      </c>
      <c r="B227">
        <v>6.3216953440888197</v>
      </c>
    </row>
    <row r="228" spans="1:2" x14ac:dyDescent="0.45">
      <c r="A228" t="s">
        <v>427</v>
      </c>
      <c r="B228">
        <v>18.513097273902599</v>
      </c>
    </row>
    <row r="229" spans="1:2" x14ac:dyDescent="0.45">
      <c r="A229" t="s">
        <v>199</v>
      </c>
      <c r="B229">
        <v>15.981309363324799</v>
      </c>
    </row>
    <row r="230" spans="1:2" x14ac:dyDescent="0.45">
      <c r="A230" t="s">
        <v>248</v>
      </c>
      <c r="B230">
        <v>29.512739615920101</v>
      </c>
    </row>
    <row r="231" spans="1:2" x14ac:dyDescent="0.45">
      <c r="A231" t="s">
        <v>77</v>
      </c>
      <c r="B231">
        <v>39.192380496910502</v>
      </c>
    </row>
    <row r="232" spans="1:2" x14ac:dyDescent="0.45">
      <c r="A232" t="s">
        <v>49</v>
      </c>
      <c r="B232">
        <v>19.480668030989602</v>
      </c>
    </row>
    <row r="233" spans="1:2" x14ac:dyDescent="0.45">
      <c r="A233" t="s">
        <v>267</v>
      </c>
      <c r="B233">
        <v>12.987821454481301</v>
      </c>
    </row>
    <row r="234" spans="1:2" x14ac:dyDescent="0.45">
      <c r="A234" t="s">
        <v>161</v>
      </c>
      <c r="B234">
        <v>2.1382319819819799</v>
      </c>
    </row>
    <row r="235" spans="1:2" x14ac:dyDescent="0.45">
      <c r="A235" t="s">
        <v>382</v>
      </c>
      <c r="B235">
        <v>10.935346146003001</v>
      </c>
    </row>
    <row r="236" spans="1:2" x14ac:dyDescent="0.45">
      <c r="A236" t="s">
        <v>345</v>
      </c>
      <c r="B236">
        <v>18.8687150402199</v>
      </c>
    </row>
    <row r="237" spans="1:2" x14ac:dyDescent="0.45">
      <c r="A237" t="s">
        <v>231</v>
      </c>
      <c r="B237">
        <v>4.3190941190043697</v>
      </c>
    </row>
    <row r="238" spans="1:2" x14ac:dyDescent="0.45">
      <c r="A238" t="s">
        <v>51</v>
      </c>
      <c r="B238">
        <v>20.5632202481208</v>
      </c>
    </row>
    <row r="239" spans="1:2" x14ac:dyDescent="0.45">
      <c r="A239" t="s">
        <v>274</v>
      </c>
      <c r="B239">
        <v>14.5</v>
      </c>
    </row>
    <row r="240" spans="1:2" x14ac:dyDescent="0.45">
      <c r="A240" t="s">
        <v>182</v>
      </c>
      <c r="B240">
        <v>19.888006596953598</v>
      </c>
    </row>
    <row r="241" spans="1:2" x14ac:dyDescent="0.45">
      <c r="A241" t="s">
        <v>108</v>
      </c>
      <c r="B241">
        <v>22.4401063229074</v>
      </c>
    </row>
    <row r="242" spans="1:2" x14ac:dyDescent="0.45">
      <c r="A242" t="s">
        <v>172</v>
      </c>
      <c r="B242">
        <v>18.498038166341001</v>
      </c>
    </row>
    <row r="243" spans="1:2" x14ac:dyDescent="0.45">
      <c r="A243" t="s">
        <v>57</v>
      </c>
      <c r="B243">
        <v>12.996258278670799</v>
      </c>
    </row>
    <row r="244" spans="1:2" x14ac:dyDescent="0.45">
      <c r="A244" t="s">
        <v>134</v>
      </c>
      <c r="B244">
        <v>29.554769653532599</v>
      </c>
    </row>
    <row r="245" spans="1:2" x14ac:dyDescent="0.45">
      <c r="A245" t="s">
        <v>372</v>
      </c>
      <c r="B245">
        <v>1.8229166666666601</v>
      </c>
    </row>
    <row r="246" spans="1:2" x14ac:dyDescent="0.45">
      <c r="A246" t="s">
        <v>190</v>
      </c>
      <c r="B246">
        <v>9.0877010726853698</v>
      </c>
    </row>
    <row r="247" spans="1:2" x14ac:dyDescent="0.45">
      <c r="A247" t="s">
        <v>180</v>
      </c>
      <c r="B247">
        <v>8.5331819240754196</v>
      </c>
    </row>
    <row r="248" spans="1:2" x14ac:dyDescent="0.45">
      <c r="A248" t="s">
        <v>308</v>
      </c>
      <c r="B248">
        <v>39.811465843373497</v>
      </c>
    </row>
    <row r="249" spans="1:2" x14ac:dyDescent="0.45">
      <c r="A249" t="s">
        <v>63</v>
      </c>
      <c r="B249">
        <v>17.035830232165001</v>
      </c>
    </row>
    <row r="250" spans="1:2" x14ac:dyDescent="0.45">
      <c r="A250" t="s">
        <v>71</v>
      </c>
      <c r="B250">
        <v>4.7579339629122304</v>
      </c>
    </row>
    <row r="251" spans="1:2" x14ac:dyDescent="0.45">
      <c r="A251" t="s">
        <v>367</v>
      </c>
      <c r="B251">
        <v>1.4070945945945901</v>
      </c>
    </row>
    <row r="252" spans="1:2" x14ac:dyDescent="0.45">
      <c r="A252" t="s">
        <v>197</v>
      </c>
      <c r="B252">
        <v>8.5420193770475095</v>
      </c>
    </row>
    <row r="253" spans="1:2" x14ac:dyDescent="0.45">
      <c r="A253" t="s">
        <v>209</v>
      </c>
      <c r="B253">
        <v>2.02064220183486</v>
      </c>
    </row>
    <row r="254" spans="1:2" x14ac:dyDescent="0.45">
      <c r="A254" t="s">
        <v>158</v>
      </c>
      <c r="B254">
        <v>15.468279315142301</v>
      </c>
    </row>
    <row r="255" spans="1:2" x14ac:dyDescent="0.45">
      <c r="A255" t="s">
        <v>265</v>
      </c>
      <c r="B255">
        <v>15.8643161294402</v>
      </c>
    </row>
    <row r="256" spans="1:2" x14ac:dyDescent="0.45">
      <c r="A256" t="s">
        <v>189</v>
      </c>
      <c r="B256">
        <v>13.657511169154199</v>
      </c>
    </row>
    <row r="257" spans="1:2" x14ac:dyDescent="0.45">
      <c r="A257" t="s">
        <v>471</v>
      </c>
      <c r="B257">
        <v>0</v>
      </c>
    </row>
    <row r="258" spans="1:2" x14ac:dyDescent="0.45">
      <c r="A258" t="s">
        <v>256</v>
      </c>
      <c r="B258">
        <v>15.796888780814101</v>
      </c>
    </row>
    <row r="259" spans="1:2" x14ac:dyDescent="0.45">
      <c r="A259" t="s">
        <v>428</v>
      </c>
      <c r="B259">
        <v>1.52488671246893</v>
      </c>
    </row>
    <row r="260" spans="1:2" x14ac:dyDescent="0.45">
      <c r="A260" t="s">
        <v>429</v>
      </c>
      <c r="B260">
        <v>16.5854828669017</v>
      </c>
    </row>
    <row r="261" spans="1:2" x14ac:dyDescent="0.45">
      <c r="A261" t="s">
        <v>116</v>
      </c>
      <c r="B261">
        <v>22.3098210806181</v>
      </c>
    </row>
    <row r="262" spans="1:2" x14ac:dyDescent="0.45">
      <c r="A262" t="s">
        <v>430</v>
      </c>
      <c r="B262">
        <v>9.8563025203059809</v>
      </c>
    </row>
    <row r="263" spans="1:2" x14ac:dyDescent="0.45">
      <c r="A263" t="s">
        <v>375</v>
      </c>
      <c r="B263">
        <v>5.2841434576580903</v>
      </c>
    </row>
    <row r="264" spans="1:2" x14ac:dyDescent="0.45">
      <c r="A264" t="s">
        <v>110</v>
      </c>
      <c r="B264">
        <v>30.824806314866201</v>
      </c>
    </row>
    <row r="265" spans="1:2" x14ac:dyDescent="0.45">
      <c r="A265" t="s">
        <v>431</v>
      </c>
      <c r="B265">
        <v>34.886217090854103</v>
      </c>
    </row>
    <row r="266" spans="1:2" x14ac:dyDescent="0.45">
      <c r="A266" t="s">
        <v>432</v>
      </c>
      <c r="B266">
        <v>0</v>
      </c>
    </row>
    <row r="267" spans="1:2" x14ac:dyDescent="0.45">
      <c r="A267" t="s">
        <v>433</v>
      </c>
      <c r="B267">
        <v>2.0607367343955501</v>
      </c>
    </row>
    <row r="268" spans="1:2" x14ac:dyDescent="0.45">
      <c r="A268" t="s">
        <v>234</v>
      </c>
      <c r="B268">
        <v>12.4165885451112</v>
      </c>
    </row>
    <row r="269" spans="1:2" x14ac:dyDescent="0.45">
      <c r="A269" t="s">
        <v>263</v>
      </c>
      <c r="B269">
        <v>26.590142512927098</v>
      </c>
    </row>
    <row r="270" spans="1:2" x14ac:dyDescent="0.45">
      <c r="A270" t="s">
        <v>377</v>
      </c>
      <c r="B270">
        <v>11.0516884486288</v>
      </c>
    </row>
    <row r="271" spans="1:2" x14ac:dyDescent="0.45">
      <c r="A271" t="s">
        <v>103</v>
      </c>
      <c r="B271">
        <v>29.9400969556552</v>
      </c>
    </row>
    <row r="272" spans="1:2" x14ac:dyDescent="0.45">
      <c r="A272" t="s">
        <v>291</v>
      </c>
      <c r="B272">
        <v>5.9945183452711497</v>
      </c>
    </row>
    <row r="273" spans="1:2" x14ac:dyDescent="0.45">
      <c r="A273" t="s">
        <v>434</v>
      </c>
      <c r="B273">
        <v>12.5170107033639</v>
      </c>
    </row>
    <row r="274" spans="1:2" x14ac:dyDescent="0.45">
      <c r="A274" t="s">
        <v>81</v>
      </c>
      <c r="B274">
        <v>36.843717250793397</v>
      </c>
    </row>
    <row r="275" spans="1:2" x14ac:dyDescent="0.45">
      <c r="A275" t="s">
        <v>176</v>
      </c>
      <c r="B275">
        <v>5.4854202608469302</v>
      </c>
    </row>
    <row r="276" spans="1:2" x14ac:dyDescent="0.45">
      <c r="A276" t="s">
        <v>435</v>
      </c>
      <c r="B276">
        <v>12.058580414289899</v>
      </c>
    </row>
    <row r="277" spans="1:2" x14ac:dyDescent="0.45">
      <c r="A277" t="s">
        <v>436</v>
      </c>
      <c r="B277">
        <v>32.432151866411502</v>
      </c>
    </row>
    <row r="278" spans="1:2" x14ac:dyDescent="0.45">
      <c r="A278" t="s">
        <v>437</v>
      </c>
      <c r="B278">
        <v>17.997033856568699</v>
      </c>
    </row>
    <row r="279" spans="1:2" x14ac:dyDescent="0.45">
      <c r="A279" t="s">
        <v>146</v>
      </c>
      <c r="B279">
        <v>16.0184886727723</v>
      </c>
    </row>
    <row r="280" spans="1:2" x14ac:dyDescent="0.45">
      <c r="A280" t="s">
        <v>80</v>
      </c>
      <c r="B280">
        <v>29.331217341293499</v>
      </c>
    </row>
    <row r="281" spans="1:2" x14ac:dyDescent="0.45">
      <c r="A281" t="s">
        <v>289</v>
      </c>
      <c r="B281">
        <v>10.123592342342301</v>
      </c>
    </row>
    <row r="282" spans="1:2" x14ac:dyDescent="0.45">
      <c r="A282" t="s">
        <v>366</v>
      </c>
      <c r="B282">
        <v>11.063653289327799</v>
      </c>
    </row>
    <row r="283" spans="1:2" x14ac:dyDescent="0.45">
      <c r="A283" t="s">
        <v>262</v>
      </c>
      <c r="B283">
        <v>15.573382942139</v>
      </c>
    </row>
    <row r="284" spans="1:2" x14ac:dyDescent="0.45">
      <c r="A284" t="s">
        <v>225</v>
      </c>
      <c r="B284">
        <v>11.3855367364541</v>
      </c>
    </row>
    <row r="285" spans="1:2" x14ac:dyDescent="0.45">
      <c r="A285" t="s">
        <v>438</v>
      </c>
      <c r="B285">
        <v>7.4201211198338601</v>
      </c>
    </row>
    <row r="286" spans="1:2" x14ac:dyDescent="0.45">
      <c r="A286" t="s">
        <v>259</v>
      </c>
      <c r="B286">
        <v>27.372664656456202</v>
      </c>
    </row>
    <row r="287" spans="1:2" x14ac:dyDescent="0.45">
      <c r="A287" t="s">
        <v>192</v>
      </c>
      <c r="B287">
        <v>5.8492511565905998</v>
      </c>
    </row>
    <row r="288" spans="1:2" x14ac:dyDescent="0.45">
      <c r="A288" t="s">
        <v>76</v>
      </c>
      <c r="B288">
        <v>35.317084861401</v>
      </c>
    </row>
    <row r="289" spans="1:2" x14ac:dyDescent="0.45">
      <c r="A289" t="s">
        <v>353</v>
      </c>
      <c r="B289">
        <v>5.3547747706655802</v>
      </c>
    </row>
    <row r="290" spans="1:2" x14ac:dyDescent="0.45">
      <c r="A290" t="s">
        <v>439</v>
      </c>
      <c r="B290">
        <v>26.898496371388099</v>
      </c>
    </row>
    <row r="291" spans="1:2" x14ac:dyDescent="0.45">
      <c r="A291" t="s">
        <v>302</v>
      </c>
      <c r="B291">
        <v>6.4260027052458204</v>
      </c>
    </row>
    <row r="292" spans="1:2" x14ac:dyDescent="0.45">
      <c r="A292" t="s">
        <v>440</v>
      </c>
      <c r="B292">
        <v>16.121831898300002</v>
      </c>
    </row>
    <row r="293" spans="1:2" x14ac:dyDescent="0.45">
      <c r="A293" t="s">
        <v>383</v>
      </c>
      <c r="B293">
        <v>0</v>
      </c>
    </row>
    <row r="294" spans="1:2" x14ac:dyDescent="0.45">
      <c r="A294" t="s">
        <v>296</v>
      </c>
      <c r="B294">
        <v>7.6307339449541303</v>
      </c>
    </row>
    <row r="295" spans="1:2" x14ac:dyDescent="0.45">
      <c r="A295" t="s">
        <v>204</v>
      </c>
      <c r="B295">
        <v>6.8776317337097099</v>
      </c>
    </row>
    <row r="296" spans="1:2" x14ac:dyDescent="0.45">
      <c r="A296" t="s">
        <v>472</v>
      </c>
      <c r="B296">
        <v>0</v>
      </c>
    </row>
    <row r="297" spans="1:2" x14ac:dyDescent="0.45">
      <c r="A297" t="s">
        <v>282</v>
      </c>
      <c r="B297">
        <v>6.0251077937265496</v>
      </c>
    </row>
    <row r="298" spans="1:2" x14ac:dyDescent="0.45">
      <c r="A298" t="s">
        <v>441</v>
      </c>
      <c r="B298">
        <v>11.75</v>
      </c>
    </row>
    <row r="299" spans="1:2" x14ac:dyDescent="0.45">
      <c r="A299" t="s">
        <v>307</v>
      </c>
      <c r="B299">
        <v>37.927099362588102</v>
      </c>
    </row>
    <row r="300" spans="1:2" x14ac:dyDescent="0.45">
      <c r="A300" t="s">
        <v>342</v>
      </c>
      <c r="B300">
        <v>21.262707146959499</v>
      </c>
    </row>
    <row r="301" spans="1:2" x14ac:dyDescent="0.45">
      <c r="A301" t="s">
        <v>347</v>
      </c>
      <c r="B301">
        <v>16.120560900725501</v>
      </c>
    </row>
    <row r="302" spans="1:2" x14ac:dyDescent="0.45">
      <c r="A302" t="s">
        <v>166</v>
      </c>
      <c r="B302">
        <v>6.7883543449265504</v>
      </c>
    </row>
    <row r="303" spans="1:2" x14ac:dyDescent="0.45">
      <c r="A303" t="s">
        <v>105</v>
      </c>
      <c r="B303">
        <v>24.597681951614501</v>
      </c>
    </row>
    <row r="304" spans="1:2" x14ac:dyDescent="0.45">
      <c r="A304" t="s">
        <v>160</v>
      </c>
      <c r="B304">
        <v>14.4029975792751</v>
      </c>
    </row>
    <row r="305" spans="1:2" x14ac:dyDescent="0.45">
      <c r="A305" t="s">
        <v>257</v>
      </c>
      <c r="B305">
        <v>21.157634640548999</v>
      </c>
    </row>
    <row r="306" spans="1:2" x14ac:dyDescent="0.45">
      <c r="A306" t="s">
        <v>260</v>
      </c>
      <c r="B306">
        <v>17.690266852708699</v>
      </c>
    </row>
    <row r="307" spans="1:2" x14ac:dyDescent="0.45">
      <c r="A307" t="s">
        <v>164</v>
      </c>
      <c r="B307">
        <v>2.0208333333333299</v>
      </c>
    </row>
    <row r="308" spans="1:2" x14ac:dyDescent="0.45">
      <c r="A308" t="s">
        <v>318</v>
      </c>
      <c r="B308">
        <v>34.178300379484199</v>
      </c>
    </row>
    <row r="309" spans="1:2" x14ac:dyDescent="0.45">
      <c r="A309" t="s">
        <v>442</v>
      </c>
      <c r="B309">
        <v>2</v>
      </c>
    </row>
    <row r="310" spans="1:2" x14ac:dyDescent="0.45">
      <c r="A310" t="s">
        <v>358</v>
      </c>
      <c r="B310">
        <v>5.7157202332041201</v>
      </c>
    </row>
    <row r="311" spans="1:2" x14ac:dyDescent="0.45">
      <c r="A311" t="s">
        <v>443</v>
      </c>
      <c r="B311">
        <v>20.959283261305</v>
      </c>
    </row>
    <row r="312" spans="1:2" x14ac:dyDescent="0.45">
      <c r="A312" t="s">
        <v>239</v>
      </c>
      <c r="B312">
        <v>6.7174589203310502</v>
      </c>
    </row>
    <row r="313" spans="1:2" x14ac:dyDescent="0.45">
      <c r="A313" t="s">
        <v>184</v>
      </c>
      <c r="B313">
        <v>9.6893579877460905</v>
      </c>
    </row>
    <row r="314" spans="1:2" x14ac:dyDescent="0.45">
      <c r="A314" t="s">
        <v>444</v>
      </c>
      <c r="B314">
        <v>0</v>
      </c>
    </row>
    <row r="315" spans="1:2" x14ac:dyDescent="0.45">
      <c r="A315" t="s">
        <v>39</v>
      </c>
      <c r="B315">
        <v>39.236745245287402</v>
      </c>
    </row>
    <row r="316" spans="1:2" x14ac:dyDescent="0.45">
      <c r="A316" t="s">
        <v>140</v>
      </c>
      <c r="B316">
        <v>21.031074955737001</v>
      </c>
    </row>
    <row r="317" spans="1:2" x14ac:dyDescent="0.45">
      <c r="A317" t="s">
        <v>445</v>
      </c>
      <c r="B317">
        <v>21.738903022030598</v>
      </c>
    </row>
    <row r="318" spans="1:2" x14ac:dyDescent="0.45">
      <c r="A318" t="s">
        <v>136</v>
      </c>
      <c r="B318">
        <v>22.537256399008701</v>
      </c>
    </row>
    <row r="319" spans="1:2" x14ac:dyDescent="0.45">
      <c r="A319" t="s">
        <v>230</v>
      </c>
      <c r="B319">
        <v>18.9338339632634</v>
      </c>
    </row>
    <row r="320" spans="1:2" x14ac:dyDescent="0.45">
      <c r="A320" t="s">
        <v>280</v>
      </c>
      <c r="B320">
        <v>15.7638579964529</v>
      </c>
    </row>
    <row r="321" spans="1:2" x14ac:dyDescent="0.45">
      <c r="A321" t="s">
        <v>179</v>
      </c>
      <c r="B321">
        <v>13.823660396128099</v>
      </c>
    </row>
    <row r="322" spans="1:2" x14ac:dyDescent="0.45">
      <c r="A322" t="s">
        <v>238</v>
      </c>
      <c r="B322">
        <v>4.75</v>
      </c>
    </row>
    <row r="323" spans="1:2" x14ac:dyDescent="0.45">
      <c r="A323" t="s">
        <v>261</v>
      </c>
      <c r="B323">
        <v>25.715934117837801</v>
      </c>
    </row>
    <row r="324" spans="1:2" x14ac:dyDescent="0.45">
      <c r="A324" t="s">
        <v>73</v>
      </c>
      <c r="B324">
        <v>12.022765971979499</v>
      </c>
    </row>
    <row r="325" spans="1:2" x14ac:dyDescent="0.45">
      <c r="A325" t="s">
        <v>446</v>
      </c>
      <c r="B325">
        <v>28.3958333333333</v>
      </c>
    </row>
    <row r="326" spans="1:2" x14ac:dyDescent="0.45">
      <c r="A326" t="s">
        <v>315</v>
      </c>
      <c r="B326">
        <v>28.3819832445323</v>
      </c>
    </row>
    <row r="327" spans="1:2" x14ac:dyDescent="0.45">
      <c r="A327" t="s">
        <v>447</v>
      </c>
      <c r="B327">
        <v>19.1076369013503</v>
      </c>
    </row>
    <row r="328" spans="1:2" x14ac:dyDescent="0.45">
      <c r="A328" t="s">
        <v>448</v>
      </c>
      <c r="B328">
        <v>28.492868054892401</v>
      </c>
    </row>
    <row r="329" spans="1:2" x14ac:dyDescent="0.45">
      <c r="A329" t="s">
        <v>362</v>
      </c>
      <c r="B329">
        <v>5.8857866776444698</v>
      </c>
    </row>
    <row r="330" spans="1:2" x14ac:dyDescent="0.45">
      <c r="A330" t="s">
        <v>244</v>
      </c>
      <c r="B330">
        <v>33.090310048902502</v>
      </c>
    </row>
    <row r="331" spans="1:2" x14ac:dyDescent="0.45">
      <c r="A331" t="s">
        <v>64</v>
      </c>
      <c r="B331">
        <v>13.7776552575864</v>
      </c>
    </row>
    <row r="332" spans="1:2" x14ac:dyDescent="0.45">
      <c r="A332" t="s">
        <v>216</v>
      </c>
      <c r="B332">
        <v>18.939950231216802</v>
      </c>
    </row>
    <row r="333" spans="1:2" x14ac:dyDescent="0.45">
      <c r="A333" t="s">
        <v>344</v>
      </c>
      <c r="B333">
        <v>11.004977909749</v>
      </c>
    </row>
    <row r="334" spans="1:2" x14ac:dyDescent="0.45">
      <c r="A334" t="s">
        <v>337</v>
      </c>
      <c r="B334">
        <v>14.722674141164401</v>
      </c>
    </row>
    <row r="335" spans="1:2" x14ac:dyDescent="0.45">
      <c r="A335" t="s">
        <v>54</v>
      </c>
      <c r="B335">
        <v>14.3289835160693</v>
      </c>
    </row>
    <row r="336" spans="1:2" x14ac:dyDescent="0.45">
      <c r="A336" t="s">
        <v>196</v>
      </c>
      <c r="B336">
        <v>9.4234395556205204</v>
      </c>
    </row>
    <row r="337" spans="1:2" x14ac:dyDescent="0.45">
      <c r="A337" t="s">
        <v>449</v>
      </c>
      <c r="B337">
        <v>4.3620815670223596</v>
      </c>
    </row>
    <row r="338" spans="1:2" x14ac:dyDescent="0.45">
      <c r="A338" t="s">
        <v>364</v>
      </c>
      <c r="B338">
        <v>7.5213384430955799</v>
      </c>
    </row>
    <row r="339" spans="1:2" x14ac:dyDescent="0.45">
      <c r="A339" t="s">
        <v>118</v>
      </c>
      <c r="B339">
        <v>22.952531227276801</v>
      </c>
    </row>
    <row r="340" spans="1:2" x14ac:dyDescent="0.45">
      <c r="A340" t="s">
        <v>67</v>
      </c>
      <c r="B340">
        <v>4.9334936907882501</v>
      </c>
    </row>
    <row r="341" spans="1:2" x14ac:dyDescent="0.45">
      <c r="A341" t="s">
        <v>69</v>
      </c>
      <c r="B341">
        <v>4.8671236991243996</v>
      </c>
    </row>
    <row r="342" spans="1:2" x14ac:dyDescent="0.45">
      <c r="A342" t="s">
        <v>450</v>
      </c>
      <c r="B342">
        <v>26.053043722741201</v>
      </c>
    </row>
    <row r="343" spans="1:2" x14ac:dyDescent="0.45">
      <c r="A343" t="s">
        <v>109</v>
      </c>
      <c r="B343">
        <v>23.848459327493199</v>
      </c>
    </row>
    <row r="344" spans="1:2" x14ac:dyDescent="0.45">
      <c r="A344" t="s">
        <v>154</v>
      </c>
      <c r="B344">
        <v>14.253724639362099</v>
      </c>
    </row>
    <row r="345" spans="1:2" x14ac:dyDescent="0.45">
      <c r="A345" t="s">
        <v>451</v>
      </c>
      <c r="B345">
        <v>3.5608956610278399</v>
      </c>
    </row>
    <row r="346" spans="1:2" x14ac:dyDescent="0.45">
      <c r="A346" t="s">
        <v>171</v>
      </c>
      <c r="B346">
        <v>0</v>
      </c>
    </row>
    <row r="347" spans="1:2" x14ac:dyDescent="0.45">
      <c r="A347" t="s">
        <v>38</v>
      </c>
      <c r="B347">
        <v>30.671552756263601</v>
      </c>
    </row>
    <row r="348" spans="1:2" x14ac:dyDescent="0.45">
      <c r="A348" t="s">
        <v>325</v>
      </c>
      <c r="B348">
        <v>26.361698895188901</v>
      </c>
    </row>
    <row r="349" spans="1:2" x14ac:dyDescent="0.45">
      <c r="A349" t="s">
        <v>277</v>
      </c>
      <c r="B349">
        <v>8.0255677215003907</v>
      </c>
    </row>
    <row r="350" spans="1:2" x14ac:dyDescent="0.45">
      <c r="A350" t="s">
        <v>354</v>
      </c>
      <c r="B350">
        <v>8.6504406717184299</v>
      </c>
    </row>
    <row r="351" spans="1:2" x14ac:dyDescent="0.45">
      <c r="A351" t="s">
        <v>142</v>
      </c>
      <c r="B351">
        <v>14.674163090477601</v>
      </c>
    </row>
    <row r="352" spans="1:2" x14ac:dyDescent="0.45">
      <c r="A352" t="s">
        <v>68</v>
      </c>
      <c r="B352">
        <v>7.6353211009174302</v>
      </c>
    </row>
    <row r="353" spans="1:2" x14ac:dyDescent="0.45">
      <c r="A353" t="s">
        <v>129</v>
      </c>
      <c r="B353">
        <v>20.8620347480249</v>
      </c>
    </row>
    <row r="354" spans="1:2" x14ac:dyDescent="0.45">
      <c r="A354" t="s">
        <v>223</v>
      </c>
      <c r="B354">
        <v>3.1041666666666599</v>
      </c>
    </row>
    <row r="355" spans="1:2" x14ac:dyDescent="0.45">
      <c r="A355" t="s">
        <v>452</v>
      </c>
      <c r="B355">
        <v>16.681422901283799</v>
      </c>
    </row>
    <row r="356" spans="1:2" x14ac:dyDescent="0.45">
      <c r="A356" t="s">
        <v>97</v>
      </c>
      <c r="B356">
        <v>28.465695380579</v>
      </c>
    </row>
    <row r="357" spans="1:2" x14ac:dyDescent="0.45">
      <c r="A357" t="s">
        <v>224</v>
      </c>
      <c r="B357">
        <v>0.92889908256880704</v>
      </c>
    </row>
    <row r="358" spans="1:2" x14ac:dyDescent="0.45">
      <c r="A358" t="s">
        <v>453</v>
      </c>
      <c r="B358">
        <v>16.280534513192102</v>
      </c>
    </row>
    <row r="359" spans="1:2" x14ac:dyDescent="0.45">
      <c r="A359" t="s">
        <v>378</v>
      </c>
      <c r="B359">
        <v>8.0545585347585593</v>
      </c>
    </row>
    <row r="360" spans="1:2" x14ac:dyDescent="0.45">
      <c r="A360" t="s">
        <v>271</v>
      </c>
      <c r="B360">
        <v>17.7268397649215</v>
      </c>
    </row>
    <row r="361" spans="1:2" x14ac:dyDescent="0.45">
      <c r="A361" t="s">
        <v>454</v>
      </c>
      <c r="B361">
        <v>10.6956840424865</v>
      </c>
    </row>
    <row r="362" spans="1:2" x14ac:dyDescent="0.45">
      <c r="A362" t="s">
        <v>193</v>
      </c>
      <c r="B362">
        <v>5.0984159223415499</v>
      </c>
    </row>
    <row r="363" spans="1:2" x14ac:dyDescent="0.45">
      <c r="A363" t="s">
        <v>200</v>
      </c>
      <c r="B363">
        <v>1.75253378378378</v>
      </c>
    </row>
    <row r="364" spans="1:2" x14ac:dyDescent="0.45">
      <c r="A364" t="s">
        <v>356</v>
      </c>
      <c r="B364">
        <v>14.035948673805899</v>
      </c>
    </row>
    <row r="365" spans="1:2" x14ac:dyDescent="0.45">
      <c r="A365" t="s">
        <v>455</v>
      </c>
      <c r="B365">
        <v>2.03899082568807</v>
      </c>
    </row>
    <row r="366" spans="1:2" x14ac:dyDescent="0.45">
      <c r="A366" t="s">
        <v>456</v>
      </c>
      <c r="B366">
        <v>21.102628162695702</v>
      </c>
    </row>
    <row r="367" spans="1:2" x14ac:dyDescent="0.45">
      <c r="A367" t="s">
        <v>288</v>
      </c>
      <c r="B367">
        <v>13.5471150490604</v>
      </c>
    </row>
    <row r="368" spans="1:2" x14ac:dyDescent="0.45">
      <c r="A368" t="s">
        <v>169</v>
      </c>
      <c r="B368">
        <v>6.3277219085705303</v>
      </c>
    </row>
    <row r="369" spans="1:2" x14ac:dyDescent="0.45">
      <c r="A369" t="s">
        <v>92</v>
      </c>
      <c r="B369">
        <v>27.614259198109099</v>
      </c>
    </row>
    <row r="370" spans="1:2" x14ac:dyDescent="0.45">
      <c r="A370" t="s">
        <v>319</v>
      </c>
      <c r="B370">
        <v>26.849630994593401</v>
      </c>
    </row>
    <row r="371" spans="1:2" x14ac:dyDescent="0.45">
      <c r="A371" t="s">
        <v>122</v>
      </c>
      <c r="B371">
        <v>23.269350896089001</v>
      </c>
    </row>
    <row r="372" spans="1:2" x14ac:dyDescent="0.45">
      <c r="A372" t="s">
        <v>268</v>
      </c>
      <c r="B372">
        <v>14.4826925690174</v>
      </c>
    </row>
    <row r="373" spans="1:2" x14ac:dyDescent="0.45">
      <c r="A373" t="s">
        <v>137</v>
      </c>
      <c r="B373">
        <v>18.6921194600299</v>
      </c>
    </row>
    <row r="374" spans="1:2" x14ac:dyDescent="0.45">
      <c r="A374" t="s">
        <v>322</v>
      </c>
      <c r="B374">
        <v>30.993129659406499</v>
      </c>
    </row>
    <row r="375" spans="1:2" x14ac:dyDescent="0.45">
      <c r="A375" t="s">
        <v>279</v>
      </c>
      <c r="B375">
        <v>3.29128440366972</v>
      </c>
    </row>
    <row r="376" spans="1:2" x14ac:dyDescent="0.45">
      <c r="A376" t="s">
        <v>61</v>
      </c>
      <c r="B376">
        <v>11.6109061282505</v>
      </c>
    </row>
    <row r="377" spans="1:2" x14ac:dyDescent="0.45">
      <c r="A377" t="s">
        <v>128</v>
      </c>
      <c r="B377">
        <v>23.996417164128601</v>
      </c>
    </row>
    <row r="378" spans="1:2" x14ac:dyDescent="0.45">
      <c r="A378" t="s">
        <v>285</v>
      </c>
      <c r="B378">
        <v>12.5488904009006</v>
      </c>
    </row>
    <row r="379" spans="1:2" x14ac:dyDescent="0.45">
      <c r="A379" t="s">
        <v>457</v>
      </c>
      <c r="B379">
        <v>24.291300233122499</v>
      </c>
    </row>
    <row r="380" spans="1:2" x14ac:dyDescent="0.45">
      <c r="A380" t="s">
        <v>252</v>
      </c>
      <c r="B380">
        <v>28.6042162849504</v>
      </c>
    </row>
    <row r="381" spans="1:2" x14ac:dyDescent="0.45">
      <c r="A381" t="s">
        <v>243</v>
      </c>
      <c r="B381">
        <v>34.720913791488897</v>
      </c>
    </row>
    <row r="382" spans="1:2" x14ac:dyDescent="0.45">
      <c r="A382" t="s">
        <v>46</v>
      </c>
      <c r="B382">
        <v>22.284179072180699</v>
      </c>
    </row>
    <row r="383" spans="1:2" x14ac:dyDescent="0.45">
      <c r="A383" t="s">
        <v>335</v>
      </c>
      <c r="B383">
        <v>16.391816904843601</v>
      </c>
    </row>
    <row r="384" spans="1:2" x14ac:dyDescent="0.45">
      <c r="A384" t="s">
        <v>159</v>
      </c>
      <c r="B384">
        <v>11.1847833841555</v>
      </c>
    </row>
    <row r="385" spans="1:2" x14ac:dyDescent="0.45">
      <c r="A385" t="s">
        <v>60</v>
      </c>
      <c r="B385">
        <v>7.86710689750673</v>
      </c>
    </row>
    <row r="386" spans="1:2" x14ac:dyDescent="0.45">
      <c r="A386" t="s">
        <v>458</v>
      </c>
      <c r="B386">
        <v>15.074425856031301</v>
      </c>
    </row>
    <row r="387" spans="1:2" x14ac:dyDescent="0.45">
      <c r="A387" t="s">
        <v>459</v>
      </c>
      <c r="B387">
        <v>36.159372188360003</v>
      </c>
    </row>
    <row r="388" spans="1:2" x14ac:dyDescent="0.45">
      <c r="A388" t="s">
        <v>119</v>
      </c>
      <c r="B388">
        <v>25.574556535765499</v>
      </c>
    </row>
    <row r="389" spans="1:2" x14ac:dyDescent="0.45">
      <c r="A389" t="s">
        <v>117</v>
      </c>
      <c r="B389">
        <v>24.764059225830302</v>
      </c>
    </row>
    <row r="390" spans="1:2" x14ac:dyDescent="0.45">
      <c r="A390" t="s">
        <v>253</v>
      </c>
      <c r="B390">
        <v>18.6496543480988</v>
      </c>
    </row>
    <row r="391" spans="1:2" x14ac:dyDescent="0.45">
      <c r="A391" t="s">
        <v>333</v>
      </c>
      <c r="B391">
        <v>18.884792255312799</v>
      </c>
    </row>
    <row r="392" spans="1:2" x14ac:dyDescent="0.45">
      <c r="A392" t="s">
        <v>460</v>
      </c>
      <c r="B392">
        <v>16.731665327281</v>
      </c>
    </row>
    <row r="393" spans="1:2" x14ac:dyDescent="0.45">
      <c r="A393" t="s">
        <v>181</v>
      </c>
      <c r="B393">
        <v>6.2054838660618898</v>
      </c>
    </row>
    <row r="394" spans="1:2" x14ac:dyDescent="0.45">
      <c r="A394" t="s">
        <v>155</v>
      </c>
      <c r="B394">
        <v>9.3124999999999893</v>
      </c>
    </row>
    <row r="395" spans="1:2" x14ac:dyDescent="0.45">
      <c r="A395" t="s">
        <v>47</v>
      </c>
      <c r="B395">
        <v>26.086673839399602</v>
      </c>
    </row>
    <row r="396" spans="1:2" x14ac:dyDescent="0.45">
      <c r="A396" t="s">
        <v>284</v>
      </c>
      <c r="B396">
        <v>10.1681599754773</v>
      </c>
    </row>
    <row r="397" spans="1:2" x14ac:dyDescent="0.45">
      <c r="A397" t="s">
        <v>276</v>
      </c>
      <c r="B397">
        <v>10.95798449536</v>
      </c>
    </row>
    <row r="398" spans="1:2" x14ac:dyDescent="0.45">
      <c r="A398" t="s">
        <v>121</v>
      </c>
      <c r="B398">
        <v>24.431521411425301</v>
      </c>
    </row>
    <row r="399" spans="1:2" x14ac:dyDescent="0.45">
      <c r="A399" t="s">
        <v>55</v>
      </c>
      <c r="B399">
        <v>17.281512193209402</v>
      </c>
    </row>
    <row r="400" spans="1:2" x14ac:dyDescent="0.45">
      <c r="A400" t="s">
        <v>237</v>
      </c>
      <c r="B400">
        <v>7.5571081966798204</v>
      </c>
    </row>
    <row r="401" spans="1:2" x14ac:dyDescent="0.45">
      <c r="A401" t="s">
        <v>203</v>
      </c>
      <c r="B401">
        <v>12.205894843166501</v>
      </c>
    </row>
    <row r="402" spans="1:2" x14ac:dyDescent="0.45">
      <c r="A402" t="s">
        <v>175</v>
      </c>
      <c r="B402">
        <v>12.9656726177215</v>
      </c>
    </row>
    <row r="403" spans="1:2" x14ac:dyDescent="0.45">
      <c r="A403" t="s">
        <v>343</v>
      </c>
      <c r="B403">
        <v>26.252134806912402</v>
      </c>
    </row>
    <row r="404" spans="1:2" x14ac:dyDescent="0.45">
      <c r="A404" t="s">
        <v>95</v>
      </c>
      <c r="B404">
        <v>28.528234728215999</v>
      </c>
    </row>
    <row r="405" spans="1:2" x14ac:dyDescent="0.45">
      <c r="A405" t="s">
        <v>227</v>
      </c>
      <c r="B405">
        <v>16.614014080387602</v>
      </c>
    </row>
    <row r="406" spans="1:2" x14ac:dyDescent="0.45">
      <c r="A406" t="s">
        <v>461</v>
      </c>
      <c r="B406">
        <v>1.5202134909540601</v>
      </c>
    </row>
    <row r="407" spans="1:2" x14ac:dyDescent="0.45">
      <c r="A407" t="s">
        <v>78</v>
      </c>
      <c r="B407">
        <v>38.5231150753227</v>
      </c>
    </row>
    <row r="408" spans="1:2" x14ac:dyDescent="0.45">
      <c r="A408" t="s">
        <v>66</v>
      </c>
      <c r="B408">
        <v>9.2819542946434694</v>
      </c>
    </row>
    <row r="409" spans="1:2" x14ac:dyDescent="0.45">
      <c r="A409" t="s">
        <v>462</v>
      </c>
      <c r="B409">
        <v>0</v>
      </c>
    </row>
    <row r="410" spans="1:2" x14ac:dyDescent="0.45">
      <c r="A410" t="s">
        <v>87</v>
      </c>
      <c r="B410">
        <v>27.976342801040001</v>
      </c>
    </row>
    <row r="411" spans="1:2" x14ac:dyDescent="0.45">
      <c r="A411" t="s">
        <v>463</v>
      </c>
      <c r="B411">
        <v>3.6666666666666599</v>
      </c>
    </row>
    <row r="412" spans="1:2" x14ac:dyDescent="0.45">
      <c r="A412" t="s">
        <v>228</v>
      </c>
      <c r="B412">
        <v>13.910047281921299</v>
      </c>
    </row>
    <row r="413" spans="1:2" x14ac:dyDescent="0.45">
      <c r="A413" t="s">
        <v>324</v>
      </c>
      <c r="B413">
        <v>27.368095321465201</v>
      </c>
    </row>
    <row r="414" spans="1:2" x14ac:dyDescent="0.45">
      <c r="A414" t="s">
        <v>163</v>
      </c>
      <c r="B414">
        <v>7.6762507747331004</v>
      </c>
    </row>
    <row r="415" spans="1:2" x14ac:dyDescent="0.45">
      <c r="A415" t="s">
        <v>464</v>
      </c>
      <c r="B415">
        <v>25.068256296224501</v>
      </c>
    </row>
    <row r="416" spans="1:2" x14ac:dyDescent="0.45">
      <c r="A416" t="s">
        <v>48</v>
      </c>
      <c r="B416">
        <v>17.627705880349499</v>
      </c>
    </row>
    <row r="417" spans="1:2" x14ac:dyDescent="0.45">
      <c r="A417" t="s">
        <v>130</v>
      </c>
      <c r="B417">
        <v>21.048716679299599</v>
      </c>
    </row>
    <row r="418" spans="1:2" x14ac:dyDescent="0.45">
      <c r="A418" t="s">
        <v>385</v>
      </c>
      <c r="B418">
        <v>20.774404996961199</v>
      </c>
    </row>
    <row r="419" spans="1:2" x14ac:dyDescent="0.45">
      <c r="A419" t="s">
        <v>363</v>
      </c>
      <c r="B419">
        <v>4.4377815315315301</v>
      </c>
    </row>
    <row r="420" spans="1:2" x14ac:dyDescent="0.45">
      <c r="A420" t="s">
        <v>168</v>
      </c>
      <c r="B420">
        <v>13.1968936309935</v>
      </c>
    </row>
    <row r="421" spans="1:2" x14ac:dyDescent="0.45">
      <c r="A421" t="s">
        <v>43</v>
      </c>
      <c r="B421">
        <v>20.442479169712001</v>
      </c>
    </row>
    <row r="422" spans="1:2" x14ac:dyDescent="0.45">
      <c r="A422" t="s">
        <v>143</v>
      </c>
      <c r="B422">
        <v>15.860091250945301</v>
      </c>
    </row>
    <row r="423" spans="1:2" x14ac:dyDescent="0.45">
      <c r="A423" t="s">
        <v>314</v>
      </c>
      <c r="B423">
        <v>33.811040383125601</v>
      </c>
    </row>
    <row r="424" spans="1:2" x14ac:dyDescent="0.45">
      <c r="A424" t="s">
        <v>465</v>
      </c>
      <c r="B424">
        <v>29.2667211823223</v>
      </c>
    </row>
    <row r="425" spans="1:2" x14ac:dyDescent="0.45">
      <c r="A425" t="s">
        <v>93</v>
      </c>
      <c r="B425">
        <v>29.978045335721099</v>
      </c>
    </row>
    <row r="426" spans="1:2" x14ac:dyDescent="0.45">
      <c r="A426" t="s">
        <v>62</v>
      </c>
      <c r="B426">
        <v>13.760502822042</v>
      </c>
    </row>
    <row r="427" spans="1:2" x14ac:dyDescent="0.45">
      <c r="A427" t="s">
        <v>85</v>
      </c>
      <c r="B427">
        <v>30.606321181454899</v>
      </c>
    </row>
    <row r="428" spans="1:2" x14ac:dyDescent="0.45">
      <c r="A428" t="s">
        <v>111</v>
      </c>
      <c r="B428">
        <v>28.3507882882882</v>
      </c>
    </row>
    <row r="429" spans="1:2" x14ac:dyDescent="0.45">
      <c r="A429" t="s">
        <v>42</v>
      </c>
      <c r="B429">
        <v>24.292286506178801</v>
      </c>
    </row>
    <row r="430" spans="1:2" x14ac:dyDescent="0.45">
      <c r="A430" t="s">
        <v>232</v>
      </c>
      <c r="B430">
        <v>12.7708333333333</v>
      </c>
    </row>
    <row r="431" spans="1:2" x14ac:dyDescent="0.45">
      <c r="A431" t="s">
        <v>194</v>
      </c>
      <c r="B431">
        <v>14.152979473018</v>
      </c>
    </row>
    <row r="432" spans="1:2" x14ac:dyDescent="0.45">
      <c r="A432" t="s">
        <v>352</v>
      </c>
      <c r="B432">
        <v>1.05645423104888</v>
      </c>
    </row>
    <row r="433" spans="1:2" x14ac:dyDescent="0.45">
      <c r="A433" t="s">
        <v>466</v>
      </c>
      <c r="B433">
        <v>9.1237895005096803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E12" sqref="E12"/>
    </sheetView>
  </sheetViews>
  <sheetFormatPr defaultColWidth="8.796875" defaultRowHeight="14.25" x14ac:dyDescent="0.45"/>
  <cols>
    <col min="1" max="1" width="19.6640625" bestFit="1" customWidth="1"/>
    <col min="2" max="2" width="10.46484375" bestFit="1" customWidth="1"/>
    <col min="3" max="4" width="11.6640625" bestFit="1" customWidth="1"/>
  </cols>
  <sheetData>
    <row r="1" spans="1:4" x14ac:dyDescent="0.45">
      <c r="A1" s="1" t="s">
        <v>30</v>
      </c>
      <c r="B1" s="1" t="s">
        <v>28</v>
      </c>
      <c r="C1" s="1" t="s">
        <v>29</v>
      </c>
      <c r="D1" s="1" t="s">
        <v>27</v>
      </c>
    </row>
    <row r="2" spans="1:4" x14ac:dyDescent="0.45">
      <c r="A2" s="9"/>
      <c r="B2" s="10"/>
      <c r="C2" s="5" t="e">
        <f t="shared" ref="C2:C8" si="0">B2/$D$2</f>
        <v>#DIV/0!</v>
      </c>
      <c r="D2" s="5" t="e">
        <f>AVERAGE(B2:B62)</f>
        <v>#DIV/0!</v>
      </c>
    </row>
    <row r="3" spans="1:4" x14ac:dyDescent="0.45">
      <c r="A3" s="9"/>
      <c r="B3" s="10"/>
      <c r="C3" s="5" t="e">
        <f t="shared" si="0"/>
        <v>#DIV/0!</v>
      </c>
      <c r="D3" s="5"/>
    </row>
    <row r="4" spans="1:4" x14ac:dyDescent="0.45">
      <c r="A4" s="9"/>
      <c r="B4" s="10"/>
      <c r="C4" s="5" t="e">
        <f t="shared" si="0"/>
        <v>#DIV/0!</v>
      </c>
      <c r="D4" s="5"/>
    </row>
    <row r="5" spans="1:4" x14ac:dyDescent="0.45">
      <c r="A5" s="9"/>
      <c r="B5" s="10"/>
      <c r="C5" s="5" t="e">
        <f t="shared" si="0"/>
        <v>#DIV/0!</v>
      </c>
      <c r="D5" s="5"/>
    </row>
    <row r="6" spans="1:4" x14ac:dyDescent="0.45">
      <c r="A6" s="9"/>
      <c r="B6" s="10"/>
      <c r="C6" s="5" t="e">
        <f t="shared" si="0"/>
        <v>#DIV/0!</v>
      </c>
      <c r="D6" s="5"/>
    </row>
    <row r="7" spans="1:4" x14ac:dyDescent="0.45">
      <c r="A7" s="9"/>
      <c r="B7" s="10"/>
      <c r="C7" s="5" t="e">
        <f t="shared" si="0"/>
        <v>#DIV/0!</v>
      </c>
      <c r="D7" s="5"/>
    </row>
    <row r="8" spans="1:4" x14ac:dyDescent="0.45">
      <c r="A8" s="9"/>
      <c r="B8" s="10"/>
      <c r="C8" s="5" t="e">
        <f t="shared" si="0"/>
        <v>#DIV/0!</v>
      </c>
      <c r="D8" s="5"/>
    </row>
    <row r="9" spans="1:4" x14ac:dyDescent="0.45">
      <c r="A9" s="9"/>
      <c r="B9" s="10"/>
      <c r="C9" s="5"/>
      <c r="D9" s="5"/>
    </row>
    <row r="10" spans="1:4" x14ac:dyDescent="0.45">
      <c r="A10" s="10"/>
      <c r="B10" s="10"/>
      <c r="C10" s="5"/>
      <c r="D10" s="5"/>
    </row>
    <row r="11" spans="1:4" x14ac:dyDescent="0.45">
      <c r="A11" s="10"/>
      <c r="B11" s="10"/>
      <c r="C11" s="5"/>
      <c r="D11" s="5"/>
    </row>
    <row r="12" spans="1:4" x14ac:dyDescent="0.45">
      <c r="A12" s="10"/>
      <c r="B12" s="10"/>
      <c r="C12" s="5"/>
      <c r="D12" s="5"/>
    </row>
    <row r="13" spans="1:4" x14ac:dyDescent="0.45">
      <c r="A13" s="10"/>
      <c r="B13" s="10"/>
      <c r="C13" s="5"/>
      <c r="D13" s="5"/>
    </row>
    <row r="14" spans="1:4" ht="15.75" x14ac:dyDescent="0.5">
      <c r="A14" s="11"/>
      <c r="B14" s="12"/>
    </row>
  </sheetData>
  <conditionalFormatting sqref="A2">
    <cfRule type="expression" dxfId="4" priority="5">
      <formula>$I2=1</formula>
    </cfRule>
  </conditionalFormatting>
  <conditionalFormatting sqref="A3">
    <cfRule type="expression" dxfId="3" priority="4">
      <formula>$I3=1</formula>
    </cfRule>
  </conditionalFormatting>
  <conditionalFormatting sqref="A4">
    <cfRule type="expression" dxfId="2" priority="3">
      <formula>$I4=1</formula>
    </cfRule>
  </conditionalFormatting>
  <conditionalFormatting sqref="A5">
    <cfRule type="expression" dxfId="1" priority="2">
      <formula>$I5=1</formula>
    </cfRule>
  </conditionalFormatting>
  <conditionalFormatting sqref="A6">
    <cfRule type="expression" dxfId="0" priority="1">
      <formula>$I6=1</formula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DKSalaries</vt:lpstr>
      <vt:lpstr>Model</vt:lpstr>
      <vt:lpstr>OverUnder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S</dc:creator>
  <cp:lastModifiedBy>bsim</cp:lastModifiedBy>
  <dcterms:created xsi:type="dcterms:W3CDTF">2014-11-02T19:16:42Z</dcterms:created>
  <dcterms:modified xsi:type="dcterms:W3CDTF">2014-11-23T00:06:44Z</dcterms:modified>
</cp:coreProperties>
</file>