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1403" yWindow="938" windowWidth="29978" windowHeight="21458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" i="1"/>
  <c r="H3" i="1"/>
  <c r="H4" i="1"/>
  <c r="H5" i="1"/>
  <c r="H6" i="1"/>
  <c r="H7" i="1"/>
  <c r="H8" i="1"/>
  <c r="H9" i="1"/>
  <c r="H10" i="1"/>
  <c r="H11" i="1"/>
  <c r="H12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F151" i="1" l="1"/>
  <c r="G151" i="1" s="1"/>
  <c r="F152" i="1"/>
  <c r="G152" i="1" s="1"/>
  <c r="F153" i="1"/>
  <c r="G153" i="1" s="1"/>
  <c r="F154" i="1"/>
  <c r="G154" i="1" s="1"/>
  <c r="F155" i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F180" i="1"/>
  <c r="G180" i="1" s="1"/>
  <c r="F181" i="1"/>
  <c r="G181" i="1" s="1"/>
  <c r="F182" i="1"/>
  <c r="G182" i="1" s="1"/>
  <c r="F183" i="1"/>
  <c r="F184" i="1"/>
  <c r="G184" i="1" s="1"/>
  <c r="F185" i="1"/>
  <c r="G185" i="1" s="1"/>
  <c r="F186" i="1"/>
  <c r="G186" i="1" s="1"/>
  <c r="F187" i="1"/>
  <c r="F188" i="1"/>
  <c r="G188" i="1" s="1"/>
  <c r="F189" i="1"/>
  <c r="G189" i="1" s="1"/>
  <c r="F190" i="1"/>
  <c r="G190" i="1" s="1"/>
  <c r="F191" i="1"/>
  <c r="F192" i="1"/>
  <c r="G192" i="1" s="1"/>
  <c r="F193" i="1"/>
  <c r="G193" i="1" s="1"/>
  <c r="F194" i="1"/>
  <c r="G194" i="1" s="1"/>
  <c r="F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D2" i="2"/>
  <c r="C6" i="2" s="1"/>
  <c r="G155" i="1"/>
  <c r="G159" i="1"/>
  <c r="G163" i="1"/>
  <c r="G167" i="1"/>
  <c r="G171" i="1"/>
  <c r="G179" i="1"/>
  <c r="G183" i="1"/>
  <c r="G187" i="1"/>
  <c r="G191" i="1"/>
  <c r="G195" i="1"/>
  <c r="G203" i="1"/>
  <c r="G211" i="1"/>
  <c r="G219" i="1"/>
  <c r="G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C2" i="2" l="1"/>
  <c r="F3" i="1" s="1"/>
  <c r="G3" i="1" s="1"/>
  <c r="C7" i="2"/>
  <c r="C5" i="2"/>
  <c r="F11" i="1" s="1"/>
  <c r="G11" i="1" s="1"/>
  <c r="C4" i="2"/>
  <c r="F43" i="1"/>
  <c r="G43" i="1" s="1"/>
  <c r="F67" i="1"/>
  <c r="G67" i="1" s="1"/>
  <c r="J67" i="1" s="1"/>
  <c r="F99" i="1"/>
  <c r="G99" i="1" s="1"/>
  <c r="J99" i="1" s="1"/>
  <c r="F115" i="1"/>
  <c r="G115" i="1" s="1"/>
  <c r="J115" i="1" s="1"/>
  <c r="F123" i="1"/>
  <c r="G123" i="1" s="1"/>
  <c r="F139" i="1"/>
  <c r="G139" i="1" s="1"/>
  <c r="F41" i="1"/>
  <c r="G41" i="1" s="1"/>
  <c r="F20" i="1"/>
  <c r="G20" i="1" s="1"/>
  <c r="F28" i="1"/>
  <c r="G28" i="1" s="1"/>
  <c r="F60" i="1"/>
  <c r="G60" i="1" s="1"/>
  <c r="J60" i="1" s="1"/>
  <c r="F9" i="1"/>
  <c r="G9" i="1" s="1"/>
  <c r="J9" i="1" s="1"/>
  <c r="F57" i="1"/>
  <c r="G57" i="1" s="1"/>
  <c r="J57" i="1" s="1"/>
  <c r="F42" i="1"/>
  <c r="G42" i="1" s="1"/>
  <c r="F122" i="1"/>
  <c r="G122" i="1" s="1"/>
  <c r="F21" i="1"/>
  <c r="G21" i="1" s="1"/>
  <c r="J21" i="1" s="1"/>
  <c r="F29" i="1"/>
  <c r="G29" i="1" s="1"/>
  <c r="J29" i="1" s="1"/>
  <c r="F61" i="1"/>
  <c r="G61" i="1" s="1"/>
  <c r="F101" i="1"/>
  <c r="G101" i="1" s="1"/>
  <c r="J101" i="1" s="1"/>
  <c r="F117" i="1"/>
  <c r="G117" i="1" s="1"/>
  <c r="J117" i="1" s="1"/>
  <c r="F25" i="1"/>
  <c r="G25" i="1" s="1"/>
  <c r="J25" i="1" s="1"/>
  <c r="F89" i="1"/>
  <c r="G89" i="1" s="1"/>
  <c r="F54" i="1"/>
  <c r="G54" i="1" s="1"/>
  <c r="F78" i="1"/>
  <c r="G78" i="1" s="1"/>
  <c r="J78" i="1" s="1"/>
  <c r="F94" i="1"/>
  <c r="G94" i="1" s="1"/>
  <c r="F150" i="1"/>
  <c r="G150" i="1" s="1"/>
  <c r="F79" i="1"/>
  <c r="G79" i="1" s="1"/>
  <c r="J79" i="1" s="1"/>
  <c r="F72" i="1"/>
  <c r="G72" i="1" s="1"/>
  <c r="J72" i="1" s="1"/>
  <c r="F33" i="1"/>
  <c r="G33" i="1" s="1"/>
  <c r="J33" i="1" s="1"/>
  <c r="F65" i="1"/>
  <c r="G65" i="1" s="1"/>
  <c r="F145" i="1"/>
  <c r="G145" i="1" s="1"/>
  <c r="F90" i="1"/>
  <c r="G90" i="1" s="1"/>
  <c r="F130" i="1"/>
  <c r="G130" i="1" s="1"/>
  <c r="F106" i="1"/>
  <c r="G106" i="1" s="1"/>
  <c r="F144" i="1"/>
  <c r="G144" i="1" s="1"/>
  <c r="J144" i="1" s="1"/>
  <c r="F136" i="1"/>
  <c r="G136" i="1" s="1"/>
  <c r="J136" i="1" s="1"/>
  <c r="F128" i="1"/>
  <c r="G128" i="1" s="1"/>
  <c r="J128" i="1" s="1"/>
  <c r="F120" i="1"/>
  <c r="G120" i="1" s="1"/>
  <c r="F112" i="1"/>
  <c r="G112" i="1" s="1"/>
  <c r="J112" i="1" s="1"/>
  <c r="F104" i="1"/>
  <c r="G104" i="1" s="1"/>
  <c r="J104" i="1" s="1"/>
  <c r="F88" i="1"/>
  <c r="G88" i="1" s="1"/>
  <c r="F80" i="1"/>
  <c r="G80" i="1" s="1"/>
  <c r="J80" i="1" s="1"/>
  <c r="F64" i="1"/>
  <c r="G64" i="1" s="1"/>
  <c r="J64" i="1" s="1"/>
  <c r="F56" i="1"/>
  <c r="G56" i="1" s="1"/>
  <c r="J56" i="1" s="1"/>
  <c r="F40" i="1"/>
  <c r="G40" i="1" s="1"/>
  <c r="J40" i="1" s="1"/>
  <c r="F24" i="1"/>
  <c r="G24" i="1" s="1"/>
  <c r="F16" i="1"/>
  <c r="G16" i="1" s="1"/>
  <c r="F8" i="1"/>
  <c r="G8" i="1" s="1"/>
  <c r="F138" i="1"/>
  <c r="G138" i="1" s="1"/>
  <c r="F114" i="1"/>
  <c r="G114" i="1" s="1"/>
  <c r="J114" i="1" s="1"/>
  <c r="F82" i="1"/>
  <c r="G82" i="1" s="1"/>
  <c r="J82" i="1" s="1"/>
  <c r="F50" i="1"/>
  <c r="G50" i="1" s="1"/>
  <c r="J50" i="1" s="1"/>
  <c r="F18" i="1"/>
  <c r="G18" i="1" s="1"/>
  <c r="J18" i="1" s="1"/>
  <c r="F121" i="1"/>
  <c r="G121" i="1" s="1"/>
  <c r="F81" i="1"/>
  <c r="G81" i="1" s="1"/>
  <c r="J81" i="1" s="1"/>
  <c r="F17" i="1"/>
  <c r="G17" i="1" s="1"/>
  <c r="J17" i="1" s="1"/>
  <c r="F143" i="1"/>
  <c r="G143" i="1" s="1"/>
  <c r="F127" i="1"/>
  <c r="G127" i="1" s="1"/>
  <c r="J127" i="1" s="1"/>
  <c r="F119" i="1"/>
  <c r="G119" i="1" s="1"/>
  <c r="J119" i="1" s="1"/>
  <c r="F87" i="1"/>
  <c r="G87" i="1" s="1"/>
  <c r="J87" i="1" s="1"/>
  <c r="F71" i="1"/>
  <c r="G71" i="1" s="1"/>
  <c r="J71" i="1" s="1"/>
  <c r="F63" i="1"/>
  <c r="G63" i="1" s="1"/>
  <c r="F55" i="1"/>
  <c r="G55" i="1" s="1"/>
  <c r="J55" i="1" s="1"/>
  <c r="F39" i="1"/>
  <c r="G39" i="1" s="1"/>
  <c r="J39" i="1" s="1"/>
  <c r="F31" i="1"/>
  <c r="G31" i="1" s="1"/>
  <c r="F23" i="1"/>
  <c r="G23" i="1" s="1"/>
  <c r="J23" i="1" s="1"/>
  <c r="F15" i="1"/>
  <c r="G15" i="1" s="1"/>
  <c r="J15" i="1" s="1"/>
  <c r="F7" i="1"/>
  <c r="G7" i="1" s="1"/>
  <c r="J7" i="1" s="1"/>
  <c r="F49" i="1"/>
  <c r="G49" i="1" s="1"/>
  <c r="J49" i="1" s="1"/>
  <c r="C8" i="2"/>
  <c r="C3" i="2"/>
  <c r="F142" i="1"/>
  <c r="G142" i="1" s="1"/>
  <c r="J142" i="1" s="1"/>
  <c r="F134" i="1"/>
  <c r="G134" i="1" s="1"/>
  <c r="F118" i="1"/>
  <c r="G118" i="1" s="1"/>
  <c r="J118" i="1" s="1"/>
  <c r="F110" i="1"/>
  <c r="G110" i="1" s="1"/>
  <c r="J110" i="1" s="1"/>
  <c r="F86" i="1"/>
  <c r="G86" i="1" s="1"/>
  <c r="J86" i="1" s="1"/>
  <c r="F70" i="1"/>
  <c r="G70" i="1" s="1"/>
  <c r="J70" i="1" s="1"/>
  <c r="F62" i="1"/>
  <c r="G62" i="1" s="1"/>
  <c r="F38" i="1"/>
  <c r="G38" i="1" s="1"/>
  <c r="J38" i="1" s="1"/>
  <c r="F30" i="1"/>
  <c r="G30" i="1" s="1"/>
  <c r="F22" i="1"/>
  <c r="G22" i="1" s="1"/>
  <c r="F6" i="1"/>
  <c r="G6" i="1" s="1"/>
  <c r="J6" i="1" s="1"/>
  <c r="F146" i="1"/>
  <c r="G146" i="1" s="1"/>
  <c r="J146" i="1" s="1"/>
  <c r="F129" i="1"/>
  <c r="G129" i="1" s="1"/>
  <c r="J129" i="1" s="1"/>
  <c r="F149" i="1"/>
  <c r="G149" i="1" s="1"/>
  <c r="J149" i="1" s="1"/>
  <c r="F141" i="1"/>
  <c r="G141" i="1" s="1"/>
  <c r="F133" i="1"/>
  <c r="G133" i="1" s="1"/>
  <c r="J133" i="1" s="1"/>
  <c r="F125" i="1"/>
  <c r="G125" i="1" s="1"/>
  <c r="J125" i="1" s="1"/>
  <c r="F109" i="1"/>
  <c r="G109" i="1" s="1"/>
  <c r="F93" i="1"/>
  <c r="G93" i="1" s="1"/>
  <c r="J93" i="1" s="1"/>
  <c r="F77" i="1"/>
  <c r="G77" i="1" s="1"/>
  <c r="J77" i="1" s="1"/>
  <c r="F69" i="1"/>
  <c r="G69" i="1" s="1"/>
  <c r="J69" i="1" s="1"/>
  <c r="F53" i="1"/>
  <c r="G53" i="1" s="1"/>
  <c r="J53" i="1" s="1"/>
  <c r="F37" i="1"/>
  <c r="G37" i="1" s="1"/>
  <c r="F13" i="1"/>
  <c r="G13" i="1" s="1"/>
  <c r="J13" i="1" s="1"/>
  <c r="F2" i="1"/>
  <c r="G2" i="1" s="1"/>
  <c r="J2" i="1" s="1"/>
  <c r="F148" i="1"/>
  <c r="G148" i="1" s="1"/>
  <c r="F140" i="1"/>
  <c r="G140" i="1" s="1"/>
  <c r="J140" i="1" s="1"/>
  <c r="F132" i="1"/>
  <c r="G132" i="1" s="1"/>
  <c r="J132" i="1" s="1"/>
  <c r="F116" i="1"/>
  <c r="G116" i="1" s="1"/>
  <c r="J116" i="1" s="1"/>
  <c r="F84" i="1"/>
  <c r="G84" i="1" s="1"/>
  <c r="J84" i="1" s="1"/>
  <c r="F76" i="1"/>
  <c r="G76" i="1" s="1"/>
  <c r="F52" i="1"/>
  <c r="G52" i="1" s="1"/>
  <c r="J52" i="1" s="1"/>
  <c r="F44" i="1"/>
  <c r="G44" i="1" s="1"/>
  <c r="J44" i="1" s="1"/>
  <c r="F36" i="1"/>
  <c r="G36" i="1" s="1"/>
  <c r="J36" i="1" s="1"/>
  <c r="F66" i="1"/>
  <c r="G66" i="1" s="1"/>
  <c r="J66" i="1" s="1"/>
  <c r="F105" i="1"/>
  <c r="G105" i="1" s="1"/>
  <c r="J105" i="1" s="1"/>
  <c r="F131" i="1"/>
  <c r="G131" i="1" s="1"/>
  <c r="J131" i="1" s="1"/>
  <c r="F107" i="1"/>
  <c r="G107" i="1" s="1"/>
  <c r="J107" i="1" s="1"/>
  <c r="F75" i="1"/>
  <c r="G75" i="1" s="1"/>
  <c r="J75" i="1" s="1"/>
  <c r="F59" i="1"/>
  <c r="G59" i="1" s="1"/>
  <c r="J59" i="1" s="1"/>
  <c r="F51" i="1"/>
  <c r="G51" i="1" s="1"/>
  <c r="J51" i="1" s="1"/>
  <c r="F27" i="1"/>
  <c r="G27" i="1" s="1"/>
  <c r="J27" i="1" s="1"/>
  <c r="F19" i="1"/>
  <c r="G19" i="1" s="1"/>
  <c r="J19" i="1" s="1"/>
  <c r="J225" i="1"/>
  <c r="J169" i="1"/>
  <c r="J217" i="1"/>
  <c r="J177" i="1"/>
  <c r="J145" i="1"/>
  <c r="J121" i="1"/>
  <c r="J89" i="1"/>
  <c r="J65" i="1"/>
  <c r="J201" i="1"/>
  <c r="J233" i="1"/>
  <c r="J161" i="1"/>
  <c r="J209" i="1"/>
  <c r="J193" i="1"/>
  <c r="J153" i="1"/>
  <c r="J41" i="1"/>
  <c r="J211" i="1"/>
  <c r="J199" i="1"/>
  <c r="J186" i="1"/>
  <c r="J175" i="1"/>
  <c r="J163" i="1"/>
  <c r="J151" i="1"/>
  <c r="J138" i="1"/>
  <c r="J22" i="1"/>
  <c r="J210" i="1"/>
  <c r="J162" i="1"/>
  <c r="J88" i="1"/>
  <c r="J220" i="1"/>
  <c r="J195" i="1"/>
  <c r="J183" i="1"/>
  <c r="J172" i="1"/>
  <c r="J122" i="1"/>
  <c r="J43" i="1"/>
  <c r="J232" i="1"/>
  <c r="J224" i="1"/>
  <c r="J200" i="1"/>
  <c r="J192" i="1"/>
  <c r="J184" i="1"/>
  <c r="J176" i="1"/>
  <c r="J168" i="1"/>
  <c r="J160" i="1"/>
  <c r="J152" i="1"/>
  <c r="J120" i="1"/>
  <c r="J24" i="1"/>
  <c r="J16" i="1"/>
  <c r="J8" i="1"/>
  <c r="J185" i="1"/>
  <c r="J11" i="1"/>
  <c r="J216" i="1"/>
  <c r="J219" i="1"/>
  <c r="J207" i="1"/>
  <c r="J194" i="1"/>
  <c r="J182" i="1"/>
  <c r="J171" i="1"/>
  <c r="J159" i="1"/>
  <c r="J42" i="1"/>
  <c r="J28" i="1"/>
  <c r="J3" i="1"/>
  <c r="J235" i="1"/>
  <c r="J208" i="1"/>
  <c r="J231" i="1"/>
  <c r="J218" i="1"/>
  <c r="J204" i="1"/>
  <c r="J180" i="1"/>
  <c r="J170" i="1"/>
  <c r="J156" i="1"/>
  <c r="J106" i="1"/>
  <c r="J63" i="1"/>
  <c r="J230" i="1"/>
  <c r="J222" i="1"/>
  <c r="J214" i="1"/>
  <c r="J206" i="1"/>
  <c r="J198" i="1"/>
  <c r="J190" i="1"/>
  <c r="J166" i="1"/>
  <c r="J158" i="1"/>
  <c r="J150" i="1"/>
  <c r="J134" i="1"/>
  <c r="J94" i="1"/>
  <c r="J62" i="1"/>
  <c r="J54" i="1"/>
  <c r="J174" i="1"/>
  <c r="J31" i="1"/>
  <c r="J30" i="1"/>
  <c r="J228" i="1"/>
  <c r="J203" i="1"/>
  <c r="J191" i="1"/>
  <c r="J179" i="1"/>
  <c r="J155" i="1"/>
  <c r="J143" i="1"/>
  <c r="J130" i="1"/>
  <c r="J229" i="1"/>
  <c r="J221" i="1"/>
  <c r="J213" i="1"/>
  <c r="J205" i="1"/>
  <c r="J197" i="1"/>
  <c r="J189" i="1"/>
  <c r="J181" i="1"/>
  <c r="J173" i="1"/>
  <c r="J165" i="1"/>
  <c r="J157" i="1"/>
  <c r="J141" i="1"/>
  <c r="J109" i="1"/>
  <c r="J61" i="1"/>
  <c r="J37" i="1"/>
  <c r="J223" i="1"/>
  <c r="J148" i="1"/>
  <c r="J76" i="1"/>
  <c r="J20" i="1"/>
  <c r="J227" i="1"/>
  <c r="J215" i="1"/>
  <c r="J202" i="1"/>
  <c r="J188" i="1"/>
  <c r="J178" i="1"/>
  <c r="J167" i="1"/>
  <c r="J154" i="1"/>
  <c r="J196" i="1"/>
  <c r="J123" i="1"/>
  <c r="J234" i="1"/>
  <c r="J226" i="1"/>
  <c r="J212" i="1"/>
  <c r="J187" i="1"/>
  <c r="J164" i="1"/>
  <c r="J139" i="1"/>
  <c r="J90" i="1"/>
  <c r="U5" i="1"/>
  <c r="U1" i="1"/>
  <c r="U2" i="1"/>
  <c r="U3" i="1"/>
  <c r="U4" i="1"/>
  <c r="S2" i="1"/>
  <c r="F113" i="1" l="1"/>
  <c r="G113" i="1" s="1"/>
  <c r="J113" i="1" s="1"/>
  <c r="F35" i="1"/>
  <c r="G35" i="1" s="1"/>
  <c r="J35" i="1" s="1"/>
  <c r="F10" i="1"/>
  <c r="G10" i="1" s="1"/>
  <c r="J10" i="1" s="1"/>
  <c r="F58" i="1"/>
  <c r="G58" i="1" s="1"/>
  <c r="J58" i="1" s="1"/>
  <c r="F74" i="1"/>
  <c r="G74" i="1" s="1"/>
  <c r="J74" i="1" s="1"/>
  <c r="F98" i="1"/>
  <c r="G98" i="1" s="1"/>
  <c r="J98" i="1" s="1"/>
  <c r="F83" i="1"/>
  <c r="G83" i="1" s="1"/>
  <c r="J83" i="1" s="1"/>
  <c r="F91" i="1"/>
  <c r="G91" i="1" s="1"/>
  <c r="J91" i="1" s="1"/>
  <c r="F147" i="1"/>
  <c r="G147" i="1" s="1"/>
  <c r="J147" i="1" s="1"/>
  <c r="F73" i="1"/>
  <c r="G73" i="1" s="1"/>
  <c r="J73" i="1" s="1"/>
  <c r="F26" i="1"/>
  <c r="G26" i="1" s="1"/>
  <c r="J26" i="1" s="1"/>
  <c r="F4" i="1"/>
  <c r="G4" i="1" s="1"/>
  <c r="J4" i="1" s="1"/>
  <c r="F12" i="1"/>
  <c r="G12" i="1" s="1"/>
  <c r="J12" i="1" s="1"/>
  <c r="F68" i="1"/>
  <c r="G68" i="1" s="1"/>
  <c r="J68" i="1" s="1"/>
  <c r="F92" i="1"/>
  <c r="G92" i="1" s="1"/>
  <c r="J92" i="1" s="1"/>
  <c r="F100" i="1"/>
  <c r="G100" i="1" s="1"/>
  <c r="J100" i="1" s="1"/>
  <c r="F108" i="1"/>
  <c r="G108" i="1" s="1"/>
  <c r="J108" i="1" s="1"/>
  <c r="F124" i="1"/>
  <c r="G124" i="1" s="1"/>
  <c r="J124" i="1" s="1"/>
  <c r="F97" i="1"/>
  <c r="G97" i="1" s="1"/>
  <c r="J97" i="1" s="1"/>
  <c r="F137" i="1"/>
  <c r="G137" i="1" s="1"/>
  <c r="J137" i="1" s="1"/>
  <c r="F5" i="1"/>
  <c r="G5" i="1" s="1"/>
  <c r="J5" i="1" s="1"/>
  <c r="F45" i="1"/>
  <c r="G45" i="1" s="1"/>
  <c r="J45" i="1" s="1"/>
  <c r="F85" i="1"/>
  <c r="G85" i="1" s="1"/>
  <c r="J85" i="1" s="1"/>
  <c r="F34" i="1"/>
  <c r="G34" i="1" s="1"/>
  <c r="J34" i="1" s="1"/>
  <c r="F14" i="1"/>
  <c r="G14" i="1" s="1"/>
  <c r="J14" i="1" s="1"/>
  <c r="F46" i="1"/>
  <c r="G46" i="1" s="1"/>
  <c r="J46" i="1" s="1"/>
  <c r="F102" i="1"/>
  <c r="G102" i="1" s="1"/>
  <c r="J102" i="1" s="1"/>
  <c r="F126" i="1"/>
  <c r="G126" i="1" s="1"/>
  <c r="J126" i="1" s="1"/>
  <c r="F47" i="1"/>
  <c r="G47" i="1" s="1"/>
  <c r="J47" i="1" s="1"/>
  <c r="F95" i="1"/>
  <c r="G95" i="1" s="1"/>
  <c r="J95" i="1" s="1"/>
  <c r="F103" i="1"/>
  <c r="G103" i="1" s="1"/>
  <c r="J103" i="1" s="1"/>
  <c r="F111" i="1"/>
  <c r="G111" i="1" s="1"/>
  <c r="J111" i="1" s="1"/>
  <c r="F135" i="1"/>
  <c r="G135" i="1" s="1"/>
  <c r="J135" i="1" s="1"/>
  <c r="F32" i="1"/>
  <c r="G32" i="1" s="1"/>
  <c r="J32" i="1" s="1"/>
  <c r="F48" i="1"/>
  <c r="G48" i="1" s="1"/>
  <c r="J48" i="1" s="1"/>
  <c r="F96" i="1"/>
  <c r="G96" i="1" s="1"/>
  <c r="J96" i="1" s="1"/>
  <c r="U9" i="1"/>
  <c r="U7" i="1"/>
  <c r="U8" i="1"/>
  <c r="S1" i="1" l="1"/>
</calcChain>
</file>

<file path=xl/sharedStrings.xml><?xml version="1.0" encoding="utf-8"?>
<sst xmlns="http://schemas.openxmlformats.org/spreadsheetml/2006/main" count="568" uniqueCount="223">
  <si>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</si>
  <si>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</si>
  <si>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</si>
  <si>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</si>
  <si>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</si>
  <si>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</si>
  <si>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</si>
  <si>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</si>
  <si>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</si>
  <si>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</si>
  <si>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</si>
  <si>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</si>
  <si>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</si>
  <si>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</si>
  <si>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</si>
  <si>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</si>
  <si>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</si>
  <si>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</si>
  <si>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</si>
  <si>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</si>
  <si>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</si>
  <si>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</si>
  <si>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</si>
  <si>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</si>
  <si>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</si>
  <si>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</si>
  <si>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</si>
  <si>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</si>
  <si>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</si>
  <si>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</si>
  <si>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</si>
  <si>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</si>
  <si>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</si>
  <si>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</si>
  <si>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</si>
  <si>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</si>
  <si>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NO@Cle 07:00PM ET</t>
  </si>
  <si>
    <t>SA@LAC 10:30PM ET</t>
  </si>
  <si>
    <t>Atl@NY 07:30PM ET</t>
  </si>
  <si>
    <t>Det@Chi 08:00PM ET</t>
  </si>
  <si>
    <t>Uta@Ind 07:00PM ET</t>
  </si>
  <si>
    <t>Tim Duncan</t>
  </si>
  <si>
    <t>Tony Parker</t>
  </si>
  <si>
    <t>Kawhi Leonard</t>
  </si>
  <si>
    <t>Danny Green</t>
  </si>
  <si>
    <t>Manu Ginobili</t>
  </si>
  <si>
    <t>Boris Diaw</t>
  </si>
  <si>
    <t>Matt Bonner</t>
  </si>
  <si>
    <t>Jeff Ayres</t>
  </si>
  <si>
    <t>Aron Baynes</t>
  </si>
  <si>
    <t>Marco Belinelli</t>
  </si>
  <si>
    <t>Tiago Splitter</t>
  </si>
  <si>
    <t>Austin Daye</t>
  </si>
  <si>
    <t>Patty Mills</t>
  </si>
  <si>
    <t>Cory Joseph</t>
  </si>
  <si>
    <t>Kyle Anderson</t>
  </si>
  <si>
    <t>Stephen Curry</t>
  </si>
  <si>
    <t>SA@GS 10:30PM ET</t>
  </si>
  <si>
    <t>DeMarcus Cousins</t>
  </si>
  <si>
    <t>Sac@Dal 08:30PM ET</t>
  </si>
  <si>
    <t>LaMarcus Aldridge</t>
  </si>
  <si>
    <t>Cha@Por 10:00PM ET</t>
  </si>
  <si>
    <t>Al Jefferson</t>
  </si>
  <si>
    <t>Kobe Bryant</t>
  </si>
  <si>
    <t>LAL@Mem 08:00PM ET</t>
  </si>
  <si>
    <t>Nikola Vucevic</t>
  </si>
  <si>
    <t>Orl@Tor 07:30PM ET</t>
  </si>
  <si>
    <t>Kyle Lowry</t>
  </si>
  <si>
    <t>DeMar DeRozan</t>
  </si>
  <si>
    <t>Kemba Walker</t>
  </si>
  <si>
    <t>Rudy Gay</t>
  </si>
  <si>
    <t>Damian Lillard</t>
  </si>
  <si>
    <t>Marc Gasol</t>
  </si>
  <si>
    <t>Serge Ibaka</t>
  </si>
  <si>
    <t>OKC@Mil 08:00PM ET</t>
  </si>
  <si>
    <t>Dirk Nowitzki</t>
  </si>
  <si>
    <t>Brandon Knight</t>
  </si>
  <si>
    <t>Zach Randolph</t>
  </si>
  <si>
    <t>Mike Conley</t>
  </si>
  <si>
    <t>Tobias Harris</t>
  </si>
  <si>
    <t>Nicolas Batum</t>
  </si>
  <si>
    <t>Lance Stephenson</t>
  </si>
  <si>
    <t>Monta Ellis</t>
  </si>
  <si>
    <t>Jordan Hill</t>
  </si>
  <si>
    <t>Klay Thompson</t>
  </si>
  <si>
    <t>Reggie Jackson</t>
  </si>
  <si>
    <t>Darren Collison</t>
  </si>
  <si>
    <t>Draymond Green</t>
  </si>
  <si>
    <t>Wesley Matthews</t>
  </si>
  <si>
    <t>Robin Lopez</t>
  </si>
  <si>
    <t>Tyson Chandler</t>
  </si>
  <si>
    <t>Chandler Parsons</t>
  </si>
  <si>
    <t>Andrew Bogut</t>
  </si>
  <si>
    <t>Jeremy Lin</t>
  </si>
  <si>
    <t>Victor Oladipo</t>
  </si>
  <si>
    <t>Jonas Valanciunas</t>
  </si>
  <si>
    <t>Elfrid Payton</t>
  </si>
  <si>
    <t>Larry Sanders</t>
  </si>
  <si>
    <t>Carlos Boozer</t>
  </si>
  <si>
    <t>Channing Frye</t>
  </si>
  <si>
    <t>Amir Johnson</t>
  </si>
  <si>
    <t>Terrence Ross</t>
  </si>
  <si>
    <t>Evan Fournier</t>
  </si>
  <si>
    <t>Jabari Parker</t>
  </si>
  <si>
    <t>Ed Davis</t>
  </si>
  <si>
    <t>Giannis Antetokounmpo</t>
  </si>
  <si>
    <t>Devin Harris</t>
  </si>
  <si>
    <t>David Lee</t>
  </si>
  <si>
    <t>Tony Allen</t>
  </si>
  <si>
    <t>Andre Iguodala</t>
  </si>
  <si>
    <t>Harrison Barnes</t>
  </si>
  <si>
    <t>Gary Neal</t>
  </si>
  <si>
    <t>Michael Kidd-Gilchrist</t>
  </si>
  <si>
    <t>Courtney Lee</t>
  </si>
  <si>
    <t>Ersan Ilyasova</t>
  </si>
  <si>
    <t>Perry Jones</t>
  </si>
  <si>
    <t>Cody Zeller</t>
  </si>
  <si>
    <t>Steven Adams</t>
  </si>
  <si>
    <t>Raymond Felton</t>
  </si>
  <si>
    <t>O.J. Mayo</t>
  </si>
  <si>
    <t>Jameer Nelson</t>
  </si>
  <si>
    <t>Marvin Williams</t>
  </si>
  <si>
    <t>Jeremy Lamb</t>
  </si>
  <si>
    <t>Patrick Patterson</t>
  </si>
  <si>
    <t>Nick Young</t>
  </si>
  <si>
    <t>Greivis Vasquez</t>
  </si>
  <si>
    <t>James Johnson</t>
  </si>
  <si>
    <t>Kyle O'Quinn</t>
  </si>
  <si>
    <t>Ben McLemore</t>
  </si>
  <si>
    <t>Chris Kaman</t>
  </si>
  <si>
    <t>Brandan Wright</t>
  </si>
  <si>
    <t>Jerryd Bayless</t>
  </si>
  <si>
    <t>Wesley Johnson</t>
  </si>
  <si>
    <t>John Henson</t>
  </si>
  <si>
    <t>Vince Carter</t>
  </si>
  <si>
    <t>Lance Thomas</t>
  </si>
  <si>
    <t>Andre Roberson</t>
  </si>
  <si>
    <t>Sebastian Telfair</t>
  </si>
  <si>
    <t>Jason Thompson</t>
  </si>
  <si>
    <t>Khris Middleton</t>
  </si>
  <si>
    <t>Richard Jefferson</t>
  </si>
  <si>
    <t>Nick Collison</t>
  </si>
  <si>
    <t>Steve Blake</t>
  </si>
  <si>
    <t>Willie Green</t>
  </si>
  <si>
    <t>Luke Ridnour</t>
  </si>
  <si>
    <t>Chuck Hayes</t>
  </si>
  <si>
    <t>Ben Gordon</t>
  </si>
  <si>
    <t>Jason Maxiell</t>
  </si>
  <si>
    <t>Ronnie Price</t>
  </si>
  <si>
    <t>Tayshaun Prince</t>
  </si>
  <si>
    <t>Jannero Pargo</t>
  </si>
  <si>
    <t>Reggie Evans</t>
  </si>
  <si>
    <t>J.J. Barea</t>
  </si>
  <si>
    <t>Ryan Hollins</t>
  </si>
  <si>
    <t>Kendrick Perkins</t>
  </si>
  <si>
    <t>Leandro Barbosa</t>
  </si>
  <si>
    <t>Zaza Pachulia</t>
  </si>
  <si>
    <t>Charlie Villanueva</t>
  </si>
  <si>
    <t>Jared Dudley</t>
  </si>
  <si>
    <t>Shaun Livingston</t>
  </si>
  <si>
    <t>Dorell Wright</t>
  </si>
  <si>
    <t>Beno Udrih</t>
  </si>
  <si>
    <t>Greg Stiemsma</t>
  </si>
  <si>
    <t>Carl Landry</t>
  </si>
  <si>
    <t>Brian Roberts</t>
  </si>
  <si>
    <t>Anthony Morrow</t>
  </si>
  <si>
    <t>Ramon Sessions</t>
  </si>
  <si>
    <t>Lou Williams</t>
  </si>
  <si>
    <t>Tyler Hansbrough</t>
  </si>
  <si>
    <t>Brandon Rush</t>
  </si>
  <si>
    <t>Joel Freeland</t>
  </si>
  <si>
    <t>Wayne Ellington</t>
  </si>
  <si>
    <t>Quincy Pondexter</t>
  </si>
  <si>
    <t>Ish Smith</t>
  </si>
  <si>
    <t>Gerald Henderson</t>
  </si>
  <si>
    <t>Landry Fields</t>
  </si>
  <si>
    <t>Marreese Speights</t>
  </si>
  <si>
    <t>Justin Holiday</t>
  </si>
  <si>
    <t>Kosta Koufos</t>
  </si>
  <si>
    <t>Jon Leuer</t>
  </si>
  <si>
    <t>Nick Calathes</t>
  </si>
  <si>
    <t>Robert Sacre</t>
  </si>
  <si>
    <t>Festus Ezeli</t>
  </si>
  <si>
    <t>Al-Farouq Aminu</t>
  </si>
  <si>
    <t>Andrew Nicholson</t>
  </si>
  <si>
    <t>Jeffery Taylor</t>
  </si>
  <si>
    <t>Victor Claver</t>
  </si>
  <si>
    <t>Omri Casspi</t>
  </si>
  <si>
    <t>Derrick Williams</t>
  </si>
  <si>
    <t>Ryan Kelly</t>
  </si>
  <si>
    <t>Thomas Robinson</t>
  </si>
  <si>
    <t>Xavier Henry</t>
  </si>
  <si>
    <t>Greg Smith</t>
  </si>
  <si>
    <t>C.J. McCollum</t>
  </si>
  <si>
    <t>Nate Wolters</t>
  </si>
  <si>
    <t>Allen Crabbe</t>
  </si>
  <si>
    <t>Meyers Leonard</t>
  </si>
  <si>
    <t>Will Barton</t>
  </si>
  <si>
    <t>Jordan Clarkson</t>
  </si>
  <si>
    <t>Kendall Marshall</t>
  </si>
  <si>
    <t>Jae Crowder</t>
  </si>
  <si>
    <t>Eric Moreland</t>
  </si>
  <si>
    <t>Roy Devyn Marble</t>
  </si>
  <si>
    <t>Ray McCallum</t>
  </si>
  <si>
    <t>Bismack Biyombo</t>
  </si>
  <si>
    <t>Johnny O'Bryant</t>
  </si>
  <si>
    <t>Dewayne Dedmon</t>
  </si>
  <si>
    <t>P.J. Hairston</t>
  </si>
  <si>
    <t>Maurice Harkless</t>
  </si>
  <si>
    <t>Jarnell Stokes</t>
  </si>
  <si>
    <t>Lucas Nogueira</t>
  </si>
  <si>
    <t>Ognjen Kuzmic</t>
  </si>
  <si>
    <t>Grant Jerrett</t>
  </si>
  <si>
    <t>Jordan Adams</t>
  </si>
  <si>
    <t>Mitch McGary</t>
  </si>
  <si>
    <t>Nik Stauskas</t>
  </si>
  <si>
    <t>Ricky Ledo</t>
  </si>
  <si>
    <t>Nemanja Nedovic</t>
  </si>
  <si>
    <t>Aaron Gordon</t>
  </si>
  <si>
    <t>Noah Vonleh</t>
  </si>
  <si>
    <t>Bruno Caboclo</t>
  </si>
  <si>
    <t>Damien Inglis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</si>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</sst>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5" borderId="4" xfId="9" applyFont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9"/>
  <sheetViews>
    <sheetView tabSelected="1" workbookViewId="0">
      <selection activeCell="G3" sqref="G3"/>
    </sheetView>
  </sheetViews>
  <sheetFormatPr defaultColWidth="8.796875" defaultRowHeight="14.25" x14ac:dyDescent="0.45"/>
  <cols>
    <col min="1" max="1" width="7.33203125" style="8" bestFit="1" customWidth="1"/>
    <col min="2" max="2" width="18.1328125" style="8" bestFit="1" customWidth="1"/>
    <col min="3" max="3" width="5.6640625" style="8" bestFit="1" customWidth="1"/>
    <col min="4" max="4" width="19.6640625" style="8" bestFit="1" customWidth="1"/>
    <col min="5" max="5" width="16.33203125" style="8" bestFit="1" customWidth="1"/>
    <col min="6" max="6" width="9.6640625" bestFit="1" customWidth="1"/>
    <col min="7" max="7" width="11.33203125" bestFit="1" customWidth="1"/>
    <col min="8" max="8" width="11.46484375" style="4" bestFit="1" customWidth="1"/>
    <col min="9" max="9" width="2.46484375" hidden="1" customWidth="1"/>
    <col min="10" max="10" width="4.6640625" hidden="1" customWidth="1"/>
    <col min="11" max="11" width="6" hidden="1" customWidth="1"/>
    <col min="12" max="12" width="3" hidden="1" customWidth="1"/>
    <col min="13" max="13" width="2.796875" hidden="1" customWidth="1"/>
    <col min="14" max="15" width="2.46484375" hidden="1" customWidth="1"/>
    <col min="16" max="16" width="2.6640625" hidden="1" customWidth="1"/>
    <col min="17" max="17" width="10.46484375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7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Q1" s="1" t="s">
        <v>222</v>
      </c>
      <c r="R1" s="1" t="s">
        <v>11</v>
      </c>
      <c r="S1" s="2">
        <f>SUM(J2:J120)</f>
        <v>274.48099999999999</v>
      </c>
      <c r="T1" t="s">
        <v>15</v>
      </c>
      <c r="U1">
        <f>SUM(L:L)</f>
        <v>2</v>
      </c>
    </row>
    <row r="2" spans="1:24" x14ac:dyDescent="0.45">
      <c r="A2" t="s">
        <v>5</v>
      </c>
      <c r="B2" t="s">
        <v>56</v>
      </c>
      <c r="C2">
        <v>10200</v>
      </c>
      <c r="D2" t="s">
        <v>57</v>
      </c>
      <c r="E2">
        <v>53.582999999999998</v>
      </c>
      <c r="F2">
        <f>IF(ISNA(VLOOKUP(DKSalaries!D2,OverUnder!$A$2:$C$13,3,FALSE)),1,VLOOKUP(DKSalaries!D2,OverUnder!$A$2:$C$13,3,FALSE))</f>
        <v>1</v>
      </c>
      <c r="G2">
        <f>E2*F2</f>
        <v>53.582999999999998</v>
      </c>
      <c r="H2" s="4">
        <f>G2</f>
        <v>53.582999999999998</v>
      </c>
      <c r="I2">
        <v>1</v>
      </c>
      <c r="J2">
        <f>I2*H2</f>
        <v>53.582999999999998</v>
      </c>
      <c r="K2">
        <f t="shared" ref="K2:K65" si="0">I2*C2</f>
        <v>10200</v>
      </c>
      <c r="L2">
        <f t="shared" ref="L2:P11" si="1">$I2*IF($A2=L$1,1,0)</f>
        <v>1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>H2/C2*1000</f>
        <v>5.2532352941176468</v>
      </c>
      <c r="R2" s="1" t="s">
        <v>2</v>
      </c>
      <c r="S2">
        <f>SUM(K2:K120)</f>
        <v>49800</v>
      </c>
      <c r="T2" t="s">
        <v>19</v>
      </c>
      <c r="U2">
        <f>SUM(M:M)</f>
        <v>2</v>
      </c>
    </row>
    <row r="3" spans="1:24" x14ac:dyDescent="0.45">
      <c r="A3" t="s">
        <v>7</v>
      </c>
      <c r="B3" t="s">
        <v>58</v>
      </c>
      <c r="C3">
        <v>9900</v>
      </c>
      <c r="D3" t="s">
        <v>59</v>
      </c>
      <c r="E3">
        <v>44.213999999999999</v>
      </c>
      <c r="F3">
        <f>IF(ISNA(VLOOKUP(DKSalaries!D3,OverUnder!$A$2:$C$13,3,FALSE)),1,VLOOKUP(DKSalaries!D3,OverUnder!$A$2:$C$13,3,FALSE))</f>
        <v>1</v>
      </c>
      <c r="G3">
        <f t="shared" ref="G3:G66" si="2">E3*F3</f>
        <v>44.213999999999999</v>
      </c>
      <c r="H3" s="4">
        <f t="shared" ref="H3:H66" si="3">G3</f>
        <v>44.213999999999999</v>
      </c>
      <c r="I3">
        <v>0</v>
      </c>
      <c r="J3">
        <f t="shared" ref="J3:J66" si="4">I3*H3</f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ref="Q3:Q66" si="5">H3/C3*1000</f>
        <v>4.4660606060606058</v>
      </c>
      <c r="R3" s="1" t="s">
        <v>14</v>
      </c>
      <c r="S3">
        <v>50000</v>
      </c>
      <c r="T3" t="s">
        <v>17</v>
      </c>
      <c r="U3">
        <f>SUM(N:N)</f>
        <v>2</v>
      </c>
    </row>
    <row r="4" spans="1:24" x14ac:dyDescent="0.45">
      <c r="A4" t="s">
        <v>6</v>
      </c>
      <c r="B4" t="s">
        <v>60</v>
      </c>
      <c r="C4">
        <v>8800</v>
      </c>
      <c r="D4" t="s">
        <v>61</v>
      </c>
      <c r="E4">
        <v>37.570999999999998</v>
      </c>
      <c r="F4">
        <f>IF(ISNA(VLOOKUP(DKSalaries!D4,OverUnder!$A$2:$C$13,3,FALSE)),1,VLOOKUP(DKSalaries!D4,OverUnder!$A$2:$C$13,3,FALSE))</f>
        <v>1</v>
      </c>
      <c r="G4">
        <f t="shared" si="2"/>
        <v>37.570999999999998</v>
      </c>
      <c r="H4" s="4">
        <f t="shared" si="3"/>
        <v>37.570999999999998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5"/>
        <v>4.2694318181818183</v>
      </c>
      <c r="T4" t="s">
        <v>18</v>
      </c>
      <c r="U4">
        <f>SUM(O:O)</f>
        <v>1</v>
      </c>
    </row>
    <row r="5" spans="1:24" x14ac:dyDescent="0.45">
      <c r="A5" t="s">
        <v>7</v>
      </c>
      <c r="B5" t="s">
        <v>62</v>
      </c>
      <c r="C5">
        <v>8600</v>
      </c>
      <c r="D5" t="s">
        <v>61</v>
      </c>
      <c r="E5">
        <v>39.643000000000001</v>
      </c>
      <c r="F5">
        <f>IF(ISNA(VLOOKUP(DKSalaries!D5,OverUnder!$A$2:$C$13,3,FALSE)),1,VLOOKUP(DKSalaries!D5,OverUnder!$A$2:$C$13,3,FALSE))</f>
        <v>1</v>
      </c>
      <c r="G5">
        <f t="shared" si="2"/>
        <v>39.643000000000001</v>
      </c>
      <c r="H5" s="4">
        <f t="shared" si="3"/>
        <v>39.643000000000001</v>
      </c>
      <c r="I5"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5"/>
        <v>4.6096511627906978</v>
      </c>
      <c r="T5" t="s">
        <v>16</v>
      </c>
      <c r="U5">
        <f>SUM(P:P)</f>
        <v>1</v>
      </c>
    </row>
    <row r="6" spans="1:24" x14ac:dyDescent="0.45">
      <c r="A6" t="s">
        <v>9</v>
      </c>
      <c r="B6" t="s">
        <v>63</v>
      </c>
      <c r="C6">
        <v>8400</v>
      </c>
      <c r="D6" t="s">
        <v>64</v>
      </c>
      <c r="E6">
        <v>40</v>
      </c>
      <c r="F6">
        <f>IF(ISNA(VLOOKUP(DKSalaries!D6,OverUnder!$A$2:$C$13,3,FALSE)),1,VLOOKUP(DKSalaries!D6,OverUnder!$A$2:$C$13,3,FALSE))</f>
        <v>1</v>
      </c>
      <c r="G6">
        <f t="shared" si="2"/>
        <v>40</v>
      </c>
      <c r="H6" s="4">
        <f t="shared" si="3"/>
        <v>40</v>
      </c>
      <c r="I6"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5"/>
        <v>4.7619047619047628</v>
      </c>
    </row>
    <row r="7" spans="1:24" x14ac:dyDescent="0.45">
      <c r="A7" t="s">
        <v>7</v>
      </c>
      <c r="B7" t="s">
        <v>65</v>
      </c>
      <c r="C7">
        <v>8400</v>
      </c>
      <c r="D7" t="s">
        <v>66</v>
      </c>
      <c r="E7">
        <v>41.643000000000001</v>
      </c>
      <c r="F7">
        <f>IF(ISNA(VLOOKUP(DKSalaries!D7,OverUnder!$A$2:$C$13,3,FALSE)),1,VLOOKUP(DKSalaries!D7,OverUnder!$A$2:$C$13,3,FALSE))</f>
        <v>1</v>
      </c>
      <c r="G7">
        <f t="shared" si="2"/>
        <v>41.643000000000001</v>
      </c>
      <c r="H7" s="4">
        <f t="shared" si="3"/>
        <v>41.643000000000001</v>
      </c>
      <c r="I7">
        <v>1</v>
      </c>
      <c r="J7">
        <f t="shared" si="4"/>
        <v>41.643000000000001</v>
      </c>
      <c r="K7">
        <f t="shared" si="0"/>
        <v>8400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1</v>
      </c>
      <c r="Q7">
        <f t="shared" si="5"/>
        <v>4.9575000000000005</v>
      </c>
      <c r="T7" t="s">
        <v>20</v>
      </c>
      <c r="U7">
        <f>U1+U2+U5</f>
        <v>5</v>
      </c>
    </row>
    <row r="8" spans="1:24" x14ac:dyDescent="0.45">
      <c r="A8" t="s">
        <v>5</v>
      </c>
      <c r="B8" t="s">
        <v>67</v>
      </c>
      <c r="C8">
        <v>8200</v>
      </c>
      <c r="D8" t="s">
        <v>66</v>
      </c>
      <c r="E8">
        <v>34.963999999999999</v>
      </c>
      <c r="F8">
        <f>IF(ISNA(VLOOKUP(DKSalaries!D8,OverUnder!$A$2:$C$13,3,FALSE)),1,VLOOKUP(DKSalaries!D8,OverUnder!$A$2:$C$13,3,FALSE))</f>
        <v>1</v>
      </c>
      <c r="G8">
        <f t="shared" si="2"/>
        <v>34.963999999999999</v>
      </c>
      <c r="H8" s="4">
        <f t="shared" si="3"/>
        <v>34.963999999999999</v>
      </c>
      <c r="I8">
        <v>0</v>
      </c>
      <c r="J8">
        <f t="shared" si="4"/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5"/>
        <v>4.26390243902439</v>
      </c>
      <c r="T8" t="s">
        <v>21</v>
      </c>
      <c r="U8">
        <f>U3+U4+U5</f>
        <v>4</v>
      </c>
    </row>
    <row r="9" spans="1:24" x14ac:dyDescent="0.45">
      <c r="A9" t="s">
        <v>9</v>
      </c>
      <c r="B9" t="s">
        <v>68</v>
      </c>
      <c r="C9">
        <v>8100</v>
      </c>
      <c r="D9" t="s">
        <v>66</v>
      </c>
      <c r="E9">
        <v>36.429000000000002</v>
      </c>
      <c r="F9">
        <f>IF(ISNA(VLOOKUP(DKSalaries!D9,OverUnder!$A$2:$C$13,3,FALSE)),1,VLOOKUP(DKSalaries!D9,OverUnder!$A$2:$C$13,3,FALSE))</f>
        <v>1</v>
      </c>
      <c r="G9">
        <f t="shared" si="2"/>
        <v>36.429000000000002</v>
      </c>
      <c r="H9" s="4">
        <f t="shared" si="3"/>
        <v>36.429000000000002</v>
      </c>
      <c r="I9">
        <v>0</v>
      </c>
      <c r="J9">
        <f t="shared" si="4"/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5"/>
        <v>4.4974074074074073</v>
      </c>
      <c r="T9" t="s">
        <v>22</v>
      </c>
      <c r="U9">
        <f>SUM(U1:U5)</f>
        <v>8</v>
      </c>
    </row>
    <row r="10" spans="1:24" x14ac:dyDescent="0.45">
      <c r="A10" t="s">
        <v>5</v>
      </c>
      <c r="B10" t="s">
        <v>69</v>
      </c>
      <c r="C10">
        <v>7800</v>
      </c>
      <c r="D10" t="s">
        <v>61</v>
      </c>
      <c r="E10">
        <v>32.5</v>
      </c>
      <c r="F10">
        <f>IF(ISNA(VLOOKUP(DKSalaries!D10,OverUnder!$A$2:$C$13,3,FALSE)),1,VLOOKUP(DKSalaries!D10,OverUnder!$A$2:$C$13,3,FALSE))</f>
        <v>1</v>
      </c>
      <c r="G10">
        <f t="shared" si="2"/>
        <v>32.5</v>
      </c>
      <c r="H10" s="4">
        <f t="shared" si="3"/>
        <v>32.5</v>
      </c>
      <c r="I10">
        <v>0</v>
      </c>
      <c r="J10">
        <f t="shared" si="4"/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5"/>
        <v>4.166666666666667</v>
      </c>
    </row>
    <row r="11" spans="1:24" x14ac:dyDescent="0.45">
      <c r="A11" t="s">
        <v>8</v>
      </c>
      <c r="B11" t="s">
        <v>70</v>
      </c>
      <c r="C11">
        <v>7700</v>
      </c>
      <c r="D11" t="s">
        <v>59</v>
      </c>
      <c r="E11">
        <v>38.286000000000001</v>
      </c>
      <c r="F11">
        <f>IF(ISNA(VLOOKUP(DKSalaries!D11,OverUnder!$A$2:$C$13,3,FALSE)),1,VLOOKUP(DKSalaries!D11,OverUnder!$A$2:$C$13,3,FALSE))</f>
        <v>1</v>
      </c>
      <c r="G11">
        <f t="shared" si="2"/>
        <v>38.286000000000001</v>
      </c>
      <c r="H11" s="4">
        <f t="shared" si="3"/>
        <v>38.286000000000001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5"/>
        <v>4.9722077922077927</v>
      </c>
    </row>
    <row r="12" spans="1:24" x14ac:dyDescent="0.45">
      <c r="A12" t="s">
        <v>5</v>
      </c>
      <c r="B12" t="s">
        <v>71</v>
      </c>
      <c r="C12">
        <v>7600</v>
      </c>
      <c r="D12" t="s">
        <v>61</v>
      </c>
      <c r="E12">
        <v>35.143000000000001</v>
      </c>
      <c r="F12">
        <f>IF(ISNA(VLOOKUP(DKSalaries!D12,OverUnder!$A$2:$C$13,3,FALSE)),1,VLOOKUP(DKSalaries!D12,OverUnder!$A$2:$C$13,3,FALSE))</f>
        <v>1</v>
      </c>
      <c r="G12">
        <f t="shared" si="2"/>
        <v>35.143000000000001</v>
      </c>
      <c r="H12" s="4">
        <f t="shared" si="3"/>
        <v>35.143000000000001</v>
      </c>
      <c r="I12">
        <v>0</v>
      </c>
      <c r="J12">
        <f t="shared" si="4"/>
        <v>0</v>
      </c>
      <c r="K12">
        <f t="shared" si="0"/>
        <v>0</v>
      </c>
      <c r="L12">
        <f t="shared" ref="L12:P21" si="6">$I12*IF($A12=L$1,1,0)</f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5"/>
        <v>4.624078947368421</v>
      </c>
    </row>
    <row r="13" spans="1:24" x14ac:dyDescent="0.45">
      <c r="A13" t="s">
        <v>6</v>
      </c>
      <c r="B13" t="s">
        <v>41</v>
      </c>
      <c r="C13">
        <v>7500</v>
      </c>
      <c r="D13" t="s">
        <v>57</v>
      </c>
      <c r="E13">
        <v>38.6</v>
      </c>
      <c r="F13">
        <f>IF(ISNA(VLOOKUP(DKSalaries!D13,OverUnder!$A$2:$C$13,3,FALSE)),1,VLOOKUP(DKSalaries!D13,OverUnder!$A$2:$C$13,3,FALSE))</f>
        <v>1</v>
      </c>
      <c r="G13">
        <f t="shared" si="2"/>
        <v>38.6</v>
      </c>
      <c r="H13" s="4">
        <v>0</v>
      </c>
      <c r="I13">
        <v>0</v>
      </c>
      <c r="J13">
        <f t="shared" si="4"/>
        <v>0</v>
      </c>
      <c r="K13">
        <f t="shared" si="0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5"/>
        <v>0</v>
      </c>
      <c r="R13" s="2" t="s">
        <v>24</v>
      </c>
      <c r="S13" s="2"/>
      <c r="T13" s="2"/>
      <c r="U13" s="2"/>
      <c r="V13" s="2" t="s">
        <v>26</v>
      </c>
      <c r="W13" s="2"/>
      <c r="X13" s="2"/>
    </row>
    <row r="14" spans="1:24" x14ac:dyDescent="0.45">
      <c r="A14" t="s">
        <v>7</v>
      </c>
      <c r="B14" t="s">
        <v>72</v>
      </c>
      <c r="C14">
        <v>7500</v>
      </c>
      <c r="D14" t="s">
        <v>64</v>
      </c>
      <c r="E14">
        <v>37.429000000000002</v>
      </c>
      <c r="F14">
        <f>IF(ISNA(VLOOKUP(DKSalaries!D14,OverUnder!$A$2:$C$13,3,FALSE)),1,VLOOKUP(DKSalaries!D14,OverUnder!$A$2:$C$13,3,FALSE))</f>
        <v>1</v>
      </c>
      <c r="G14">
        <f t="shared" si="2"/>
        <v>37.429000000000002</v>
      </c>
      <c r="H14" s="4">
        <v>31</v>
      </c>
      <c r="I14">
        <v>0</v>
      </c>
      <c r="J14">
        <f t="shared" si="4"/>
        <v>0</v>
      </c>
      <c r="K14">
        <f t="shared" si="0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5"/>
        <v>4.1333333333333337</v>
      </c>
    </row>
    <row r="15" spans="1:24" x14ac:dyDescent="0.45">
      <c r="A15" t="s">
        <v>6</v>
      </c>
      <c r="B15" t="s">
        <v>73</v>
      </c>
      <c r="C15">
        <v>7400</v>
      </c>
      <c r="D15" t="s">
        <v>74</v>
      </c>
      <c r="E15">
        <v>33.106999999999999</v>
      </c>
      <c r="F15">
        <f>IF(ISNA(VLOOKUP(DKSalaries!D15,OverUnder!$A$2:$C$13,3,FALSE)),1,VLOOKUP(DKSalaries!D15,OverUnder!$A$2:$C$13,3,FALSE))</f>
        <v>1</v>
      </c>
      <c r="G15">
        <f t="shared" si="2"/>
        <v>33.106999999999999</v>
      </c>
      <c r="H15" s="4">
        <f t="shared" si="3"/>
        <v>33.106999999999999</v>
      </c>
      <c r="I15">
        <v>0</v>
      </c>
      <c r="J15">
        <f t="shared" si="4"/>
        <v>0</v>
      </c>
      <c r="K15">
        <f t="shared" si="0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5"/>
        <v>4.473918918918919</v>
      </c>
      <c r="R15" s="1" t="s">
        <v>31</v>
      </c>
    </row>
    <row r="16" spans="1:24" x14ac:dyDescent="0.45">
      <c r="A16" t="s">
        <v>6</v>
      </c>
      <c r="B16" t="s">
        <v>75</v>
      </c>
      <c r="C16">
        <v>7300</v>
      </c>
      <c r="D16" t="s">
        <v>59</v>
      </c>
      <c r="E16">
        <v>33.893000000000001</v>
      </c>
      <c r="F16">
        <f>IF(ISNA(VLOOKUP(DKSalaries!D16,OverUnder!$A$2:$C$13,3,FALSE)),1,VLOOKUP(DKSalaries!D16,OverUnder!$A$2:$C$13,3,FALSE))</f>
        <v>1</v>
      </c>
      <c r="G16">
        <f t="shared" si="2"/>
        <v>33.893000000000001</v>
      </c>
      <c r="H16" s="4">
        <f t="shared" si="3"/>
        <v>33.893000000000001</v>
      </c>
      <c r="I16">
        <v>0</v>
      </c>
      <c r="J16">
        <f t="shared" si="4"/>
        <v>0</v>
      </c>
      <c r="K16">
        <f t="shared" si="0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5"/>
        <v>4.6428767123287669</v>
      </c>
      <c r="R16" t="s">
        <v>25</v>
      </c>
    </row>
    <row r="17" spans="1:18" x14ac:dyDescent="0.45">
      <c r="A17" t="s">
        <v>5</v>
      </c>
      <c r="B17" t="s">
        <v>76</v>
      </c>
      <c r="C17">
        <v>7300</v>
      </c>
      <c r="D17" t="s">
        <v>74</v>
      </c>
      <c r="E17">
        <v>38.75</v>
      </c>
      <c r="F17">
        <f>IF(ISNA(VLOOKUP(DKSalaries!D17,OverUnder!$A$2:$C$13,3,FALSE)),1,VLOOKUP(DKSalaries!D17,OverUnder!$A$2:$C$13,3,FALSE))</f>
        <v>1</v>
      </c>
      <c r="G17">
        <f t="shared" si="2"/>
        <v>38.75</v>
      </c>
      <c r="H17" s="4">
        <v>35</v>
      </c>
      <c r="I17">
        <v>0</v>
      </c>
      <c r="J17">
        <f t="shared" si="4"/>
        <v>0</v>
      </c>
      <c r="K17">
        <f t="shared" si="0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5"/>
        <v>4.794520547945206</v>
      </c>
      <c r="R17" t="s">
        <v>32</v>
      </c>
    </row>
    <row r="18" spans="1:18" x14ac:dyDescent="0.45">
      <c r="A18" t="s">
        <v>6</v>
      </c>
      <c r="B18" t="s">
        <v>77</v>
      </c>
      <c r="C18">
        <v>7100</v>
      </c>
      <c r="D18" t="s">
        <v>64</v>
      </c>
      <c r="E18">
        <v>36.286000000000001</v>
      </c>
      <c r="F18">
        <f>IF(ISNA(VLOOKUP(DKSalaries!D18,OverUnder!$A$2:$C$13,3,FALSE)),1,VLOOKUP(DKSalaries!D18,OverUnder!$A$2:$C$13,3,FALSE))</f>
        <v>1</v>
      </c>
      <c r="G18">
        <f t="shared" si="2"/>
        <v>36.286000000000001</v>
      </c>
      <c r="H18" s="4">
        <f t="shared" si="3"/>
        <v>36.286000000000001</v>
      </c>
      <c r="I18">
        <v>0</v>
      </c>
      <c r="J18">
        <f t="shared" si="4"/>
        <v>0</v>
      </c>
      <c r="K18">
        <f t="shared" si="0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5"/>
        <v>5.1107042253521122</v>
      </c>
      <c r="R18" t="s">
        <v>34</v>
      </c>
    </row>
    <row r="19" spans="1:18" x14ac:dyDescent="0.45">
      <c r="A19" t="s">
        <v>5</v>
      </c>
      <c r="B19" t="s">
        <v>78</v>
      </c>
      <c r="C19">
        <v>6900</v>
      </c>
      <c r="D19" t="s">
        <v>64</v>
      </c>
      <c r="E19">
        <v>29.713999999999999</v>
      </c>
      <c r="F19">
        <f>IF(ISNA(VLOOKUP(DKSalaries!D19,OverUnder!$A$2:$C$13,3,FALSE)),1,VLOOKUP(DKSalaries!D19,OverUnder!$A$2:$C$13,3,FALSE))</f>
        <v>1</v>
      </c>
      <c r="G19">
        <f t="shared" si="2"/>
        <v>29.713999999999999</v>
      </c>
      <c r="H19" s="4">
        <f t="shared" si="3"/>
        <v>29.713999999999999</v>
      </c>
      <c r="I19">
        <v>0</v>
      </c>
      <c r="J19">
        <f t="shared" si="4"/>
        <v>0</v>
      </c>
      <c r="K19">
        <f t="shared" si="0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5"/>
        <v>4.3063768115942027</v>
      </c>
    </row>
    <row r="20" spans="1:18" x14ac:dyDescent="0.45">
      <c r="A20" t="s">
        <v>8</v>
      </c>
      <c r="B20" t="s">
        <v>79</v>
      </c>
      <c r="C20">
        <v>6900</v>
      </c>
      <c r="D20" t="s">
        <v>66</v>
      </c>
      <c r="E20">
        <v>31.393000000000001</v>
      </c>
      <c r="F20">
        <f>IF(ISNA(VLOOKUP(DKSalaries!D20,OverUnder!$A$2:$C$13,3,FALSE)),1,VLOOKUP(DKSalaries!D20,OverUnder!$A$2:$C$13,3,FALSE))</f>
        <v>1</v>
      </c>
      <c r="G20">
        <f t="shared" si="2"/>
        <v>31.393000000000001</v>
      </c>
      <c r="H20" s="4">
        <f t="shared" si="3"/>
        <v>31.393000000000001</v>
      </c>
      <c r="I20">
        <v>0</v>
      </c>
      <c r="J20">
        <f t="shared" si="4"/>
        <v>0</v>
      </c>
      <c r="K20">
        <f t="shared" si="0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5"/>
        <v>4.5497101449275359</v>
      </c>
    </row>
    <row r="21" spans="1:18" x14ac:dyDescent="0.45">
      <c r="A21" t="s">
        <v>8</v>
      </c>
      <c r="B21" t="s">
        <v>80</v>
      </c>
      <c r="C21">
        <v>6700</v>
      </c>
      <c r="D21" t="s">
        <v>61</v>
      </c>
      <c r="E21">
        <v>30.5</v>
      </c>
      <c r="F21">
        <f>IF(ISNA(VLOOKUP(DKSalaries!D21,OverUnder!$A$2:$C$13,3,FALSE)),1,VLOOKUP(DKSalaries!D21,OverUnder!$A$2:$C$13,3,FALSE))</f>
        <v>1</v>
      </c>
      <c r="G21">
        <f t="shared" si="2"/>
        <v>30.5</v>
      </c>
      <c r="H21" s="4">
        <f t="shared" si="3"/>
        <v>30.5</v>
      </c>
      <c r="I21">
        <v>0</v>
      </c>
      <c r="J21">
        <f t="shared" si="4"/>
        <v>0</v>
      </c>
      <c r="K21">
        <f t="shared" si="0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5"/>
        <v>4.5522388059701493</v>
      </c>
    </row>
    <row r="22" spans="1:18" x14ac:dyDescent="0.45">
      <c r="A22" t="s">
        <v>9</v>
      </c>
      <c r="B22" t="s">
        <v>81</v>
      </c>
      <c r="C22">
        <v>6700</v>
      </c>
      <c r="D22" t="s">
        <v>61</v>
      </c>
      <c r="E22">
        <v>29.036000000000001</v>
      </c>
      <c r="F22">
        <f>IF(ISNA(VLOOKUP(DKSalaries!D22,OverUnder!$A$2:$C$13,3,FALSE)),1,VLOOKUP(DKSalaries!D22,OverUnder!$A$2:$C$13,3,FALSE))</f>
        <v>1</v>
      </c>
      <c r="G22">
        <f t="shared" si="2"/>
        <v>29.036000000000001</v>
      </c>
      <c r="H22" s="4">
        <f t="shared" si="3"/>
        <v>29.036000000000001</v>
      </c>
      <c r="I22">
        <v>0</v>
      </c>
      <c r="J22">
        <f t="shared" si="4"/>
        <v>0</v>
      </c>
      <c r="K22">
        <f t="shared" si="0"/>
        <v>0</v>
      </c>
      <c r="L22">
        <f t="shared" ref="L22:P31" si="7">$I22*IF($A22=L$1,1,0)</f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5"/>
        <v>4.3337313432835822</v>
      </c>
    </row>
    <row r="23" spans="1:18" x14ac:dyDescent="0.45">
      <c r="A23" t="s">
        <v>9</v>
      </c>
      <c r="B23" t="s">
        <v>82</v>
      </c>
      <c r="C23">
        <v>6600</v>
      </c>
      <c r="D23" t="s">
        <v>59</v>
      </c>
      <c r="E23">
        <v>29.5</v>
      </c>
      <c r="F23">
        <f>IF(ISNA(VLOOKUP(DKSalaries!D23,OverUnder!$A$2:$C$13,3,FALSE)),1,VLOOKUP(DKSalaries!D23,OverUnder!$A$2:$C$13,3,FALSE))</f>
        <v>1</v>
      </c>
      <c r="G23">
        <f t="shared" si="2"/>
        <v>29.5</v>
      </c>
      <c r="H23" s="4">
        <f t="shared" si="3"/>
        <v>29.5</v>
      </c>
      <c r="I23">
        <v>0</v>
      </c>
      <c r="J23">
        <f t="shared" si="4"/>
        <v>0</v>
      </c>
      <c r="K23">
        <f t="shared" si="0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5"/>
        <v>4.4696969696969697</v>
      </c>
    </row>
    <row r="24" spans="1:18" x14ac:dyDescent="0.45">
      <c r="A24" t="s">
        <v>6</v>
      </c>
      <c r="B24" t="s">
        <v>83</v>
      </c>
      <c r="C24">
        <v>6500</v>
      </c>
      <c r="D24" t="s">
        <v>64</v>
      </c>
      <c r="E24">
        <v>31.832999999999998</v>
      </c>
      <c r="F24">
        <f>IF(ISNA(VLOOKUP(DKSalaries!D24,OverUnder!$A$2:$C$13,3,FALSE)),1,VLOOKUP(DKSalaries!D24,OverUnder!$A$2:$C$13,3,FALSE))</f>
        <v>1</v>
      </c>
      <c r="G24">
        <f t="shared" si="2"/>
        <v>31.832999999999998</v>
      </c>
      <c r="H24" s="4">
        <f t="shared" si="3"/>
        <v>31.832999999999998</v>
      </c>
      <c r="I24">
        <v>0</v>
      </c>
      <c r="J24">
        <f t="shared" si="4"/>
        <v>0</v>
      </c>
      <c r="K24">
        <f t="shared" si="0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5"/>
        <v>4.897384615384615</v>
      </c>
    </row>
    <row r="25" spans="1:18" x14ac:dyDescent="0.45">
      <c r="A25" t="s">
        <v>9</v>
      </c>
      <c r="B25" t="s">
        <v>84</v>
      </c>
      <c r="C25">
        <v>6500</v>
      </c>
      <c r="D25" t="s">
        <v>57</v>
      </c>
      <c r="E25">
        <v>35.450000000000003</v>
      </c>
      <c r="F25">
        <f>IF(ISNA(VLOOKUP(DKSalaries!D25,OverUnder!$A$2:$C$13,3,FALSE)),1,VLOOKUP(DKSalaries!D25,OverUnder!$A$2:$C$13,3,FALSE))</f>
        <v>1</v>
      </c>
      <c r="G25">
        <f t="shared" si="2"/>
        <v>35.450000000000003</v>
      </c>
      <c r="H25" s="4">
        <f t="shared" si="3"/>
        <v>35.450000000000003</v>
      </c>
      <c r="I25">
        <v>0</v>
      </c>
      <c r="J25">
        <f t="shared" si="4"/>
        <v>0</v>
      </c>
      <c r="K25">
        <f t="shared" si="0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5"/>
        <v>5.4538461538461549</v>
      </c>
    </row>
    <row r="26" spans="1:18" x14ac:dyDescent="0.45">
      <c r="A26" t="s">
        <v>5</v>
      </c>
      <c r="B26" t="s">
        <v>85</v>
      </c>
      <c r="C26">
        <v>6500</v>
      </c>
      <c r="D26" t="s">
        <v>74</v>
      </c>
      <c r="E26">
        <v>37.813000000000002</v>
      </c>
      <c r="F26">
        <f>IF(ISNA(VLOOKUP(DKSalaries!D26,OverUnder!$A$2:$C$13,3,FALSE)),1,VLOOKUP(DKSalaries!D26,OverUnder!$A$2:$C$13,3,FALSE))</f>
        <v>1</v>
      </c>
      <c r="G26">
        <f t="shared" si="2"/>
        <v>37.813000000000002</v>
      </c>
      <c r="H26" s="4">
        <f t="shared" si="3"/>
        <v>37.813000000000002</v>
      </c>
      <c r="I26">
        <v>1</v>
      </c>
      <c r="J26">
        <f t="shared" si="4"/>
        <v>37.813000000000002</v>
      </c>
      <c r="K26">
        <f t="shared" si="0"/>
        <v>6500</v>
      </c>
      <c r="L26">
        <f t="shared" si="7"/>
        <v>1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5"/>
        <v>5.8173846153846158</v>
      </c>
    </row>
    <row r="27" spans="1:18" x14ac:dyDescent="0.45">
      <c r="A27" t="s">
        <v>5</v>
      </c>
      <c r="B27" t="s">
        <v>42</v>
      </c>
      <c r="C27">
        <v>6400</v>
      </c>
      <c r="D27" t="s">
        <v>57</v>
      </c>
      <c r="E27">
        <v>26.25</v>
      </c>
      <c r="F27">
        <f>IF(ISNA(VLOOKUP(DKSalaries!D27,OverUnder!$A$2:$C$13,3,FALSE)),1,VLOOKUP(DKSalaries!D27,OverUnder!$A$2:$C$13,3,FALSE))</f>
        <v>1</v>
      </c>
      <c r="G27">
        <f t="shared" si="2"/>
        <v>26.25</v>
      </c>
      <c r="H27" s="4">
        <f t="shared" si="3"/>
        <v>26.25</v>
      </c>
      <c r="I27">
        <v>0</v>
      </c>
      <c r="J27">
        <f t="shared" si="4"/>
        <v>0</v>
      </c>
      <c r="K27">
        <f t="shared" si="0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5"/>
        <v>4.1015625</v>
      </c>
    </row>
    <row r="28" spans="1:18" x14ac:dyDescent="0.45">
      <c r="A28" t="s">
        <v>5</v>
      </c>
      <c r="B28" t="s">
        <v>86</v>
      </c>
      <c r="C28">
        <v>6300</v>
      </c>
      <c r="D28" t="s">
        <v>59</v>
      </c>
      <c r="E28">
        <v>33.356999999999999</v>
      </c>
      <c r="F28">
        <f>IF(ISNA(VLOOKUP(DKSalaries!D28,OverUnder!$A$2:$C$13,3,FALSE)),1,VLOOKUP(DKSalaries!D28,OverUnder!$A$2:$C$13,3,FALSE))</f>
        <v>1</v>
      </c>
      <c r="G28">
        <f t="shared" si="2"/>
        <v>33.356999999999999</v>
      </c>
      <c r="H28" s="4">
        <f t="shared" si="3"/>
        <v>33.356999999999999</v>
      </c>
      <c r="I28">
        <v>0</v>
      </c>
      <c r="J28">
        <f t="shared" si="4"/>
        <v>0</v>
      </c>
      <c r="K28">
        <f t="shared" si="0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5"/>
        <v>5.2947619047619048</v>
      </c>
    </row>
    <row r="29" spans="1:18" x14ac:dyDescent="0.45">
      <c r="A29" t="s">
        <v>8</v>
      </c>
      <c r="B29" t="s">
        <v>87</v>
      </c>
      <c r="C29">
        <v>6200</v>
      </c>
      <c r="D29" t="s">
        <v>57</v>
      </c>
      <c r="E29">
        <v>31.667000000000002</v>
      </c>
      <c r="F29">
        <f>IF(ISNA(VLOOKUP(DKSalaries!D29,OverUnder!$A$2:$C$13,3,FALSE)),1,VLOOKUP(DKSalaries!D29,OverUnder!$A$2:$C$13,3,FALSE))</f>
        <v>1</v>
      </c>
      <c r="G29">
        <f t="shared" si="2"/>
        <v>31.667000000000002</v>
      </c>
      <c r="H29" s="4">
        <f t="shared" si="3"/>
        <v>31.667000000000002</v>
      </c>
      <c r="I29">
        <v>1</v>
      </c>
      <c r="J29">
        <f t="shared" si="4"/>
        <v>31.667000000000002</v>
      </c>
      <c r="K29">
        <f t="shared" si="0"/>
        <v>6200</v>
      </c>
      <c r="L29">
        <f t="shared" si="7"/>
        <v>0</v>
      </c>
      <c r="M29">
        <f t="shared" si="7"/>
        <v>0</v>
      </c>
      <c r="N29">
        <f t="shared" si="7"/>
        <v>1</v>
      </c>
      <c r="O29">
        <f t="shared" si="7"/>
        <v>0</v>
      </c>
      <c r="P29">
        <f t="shared" si="7"/>
        <v>0</v>
      </c>
      <c r="Q29">
        <f t="shared" si="5"/>
        <v>5.1075806451612902</v>
      </c>
    </row>
    <row r="30" spans="1:18" x14ac:dyDescent="0.45">
      <c r="A30" t="s">
        <v>9</v>
      </c>
      <c r="B30" t="s">
        <v>88</v>
      </c>
      <c r="C30">
        <v>6100</v>
      </c>
      <c r="D30" t="s">
        <v>61</v>
      </c>
      <c r="E30">
        <v>28.678999999999998</v>
      </c>
      <c r="F30">
        <f>IF(ISNA(VLOOKUP(DKSalaries!D30,OverUnder!$A$2:$C$13,3,FALSE)),1,VLOOKUP(DKSalaries!D30,OverUnder!$A$2:$C$13,3,FALSE))</f>
        <v>1</v>
      </c>
      <c r="G30">
        <f t="shared" si="2"/>
        <v>28.678999999999998</v>
      </c>
      <c r="H30" s="4">
        <f t="shared" si="3"/>
        <v>28.678999999999998</v>
      </c>
      <c r="I30">
        <v>0</v>
      </c>
      <c r="J30">
        <f t="shared" si="4"/>
        <v>0</v>
      </c>
      <c r="K30">
        <f t="shared" si="0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5"/>
        <v>4.7014754098360649</v>
      </c>
    </row>
    <row r="31" spans="1:18" x14ac:dyDescent="0.45">
      <c r="A31" t="s">
        <v>7</v>
      </c>
      <c r="B31" t="s">
        <v>89</v>
      </c>
      <c r="C31">
        <v>6000</v>
      </c>
      <c r="D31" t="s">
        <v>61</v>
      </c>
      <c r="E31">
        <v>29</v>
      </c>
      <c r="F31">
        <f>IF(ISNA(VLOOKUP(DKSalaries!D31,OverUnder!$A$2:$C$13,3,FALSE)),1,VLOOKUP(DKSalaries!D31,OverUnder!$A$2:$C$13,3,FALSE))</f>
        <v>1</v>
      </c>
      <c r="G31">
        <f t="shared" si="2"/>
        <v>29</v>
      </c>
      <c r="H31" s="4">
        <f t="shared" si="3"/>
        <v>29</v>
      </c>
      <c r="I31">
        <v>0</v>
      </c>
      <c r="J31">
        <f t="shared" si="4"/>
        <v>0</v>
      </c>
      <c r="K31">
        <f t="shared" si="0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5"/>
        <v>4.8333333333333339</v>
      </c>
    </row>
    <row r="32" spans="1:18" x14ac:dyDescent="0.45">
      <c r="A32" t="s">
        <v>7</v>
      </c>
      <c r="B32" t="s">
        <v>90</v>
      </c>
      <c r="C32">
        <v>5900</v>
      </c>
      <c r="D32" t="s">
        <v>59</v>
      </c>
      <c r="E32">
        <v>28.393000000000001</v>
      </c>
      <c r="F32">
        <f>IF(ISNA(VLOOKUP(DKSalaries!D32,OverUnder!$A$2:$C$13,3,FALSE)),1,VLOOKUP(DKSalaries!D32,OverUnder!$A$2:$C$13,3,FALSE))</f>
        <v>1</v>
      </c>
      <c r="G32">
        <f t="shared" si="2"/>
        <v>28.393000000000001</v>
      </c>
      <c r="H32" s="4">
        <f t="shared" si="3"/>
        <v>28.393000000000001</v>
      </c>
      <c r="I32">
        <v>0</v>
      </c>
      <c r="J32">
        <f t="shared" si="4"/>
        <v>0</v>
      </c>
      <c r="K32">
        <f t="shared" si="0"/>
        <v>0</v>
      </c>
      <c r="L32">
        <f t="shared" ref="L32:P41" si="8">$I32*IF($A32=L$1,1,0)</f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5"/>
        <v>4.8123728813559321</v>
      </c>
    </row>
    <row r="33" spans="1:17" x14ac:dyDescent="0.45">
      <c r="A33" t="s">
        <v>8</v>
      </c>
      <c r="B33" t="s">
        <v>91</v>
      </c>
      <c r="C33">
        <v>5900</v>
      </c>
      <c r="D33" t="s">
        <v>59</v>
      </c>
      <c r="E33">
        <v>24.606999999999999</v>
      </c>
      <c r="F33">
        <f>IF(ISNA(VLOOKUP(DKSalaries!D33,OverUnder!$A$2:$C$13,3,FALSE)),1,VLOOKUP(DKSalaries!D33,OverUnder!$A$2:$C$13,3,FALSE))</f>
        <v>1</v>
      </c>
      <c r="G33">
        <f t="shared" si="2"/>
        <v>24.606999999999999</v>
      </c>
      <c r="H33" s="4">
        <f t="shared" si="3"/>
        <v>24.606999999999999</v>
      </c>
      <c r="I33">
        <v>0</v>
      </c>
      <c r="J33">
        <f t="shared" si="4"/>
        <v>0</v>
      </c>
      <c r="K33">
        <f t="shared" si="0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5"/>
        <v>4.1706779661016942</v>
      </c>
    </row>
    <row r="34" spans="1:17" x14ac:dyDescent="0.45">
      <c r="A34" t="s">
        <v>8</v>
      </c>
      <c r="B34" t="s">
        <v>43</v>
      </c>
      <c r="C34">
        <v>5900</v>
      </c>
      <c r="D34" t="s">
        <v>57</v>
      </c>
      <c r="E34">
        <v>32.200000000000003</v>
      </c>
      <c r="F34">
        <f>IF(ISNA(VLOOKUP(DKSalaries!D34,OverUnder!$A$2:$C$13,3,FALSE)),1,VLOOKUP(DKSalaries!D34,OverUnder!$A$2:$C$13,3,FALSE))</f>
        <v>1</v>
      </c>
      <c r="G34">
        <f t="shared" si="2"/>
        <v>32.200000000000003</v>
      </c>
      <c r="H34" s="4">
        <f t="shared" si="3"/>
        <v>32.200000000000003</v>
      </c>
      <c r="I34">
        <v>1</v>
      </c>
      <c r="J34">
        <f t="shared" si="4"/>
        <v>32.200000000000003</v>
      </c>
      <c r="K34">
        <f t="shared" si="0"/>
        <v>5900</v>
      </c>
      <c r="L34">
        <f t="shared" si="8"/>
        <v>0</v>
      </c>
      <c r="M34">
        <f t="shared" si="8"/>
        <v>0</v>
      </c>
      <c r="N34">
        <f t="shared" si="8"/>
        <v>1</v>
      </c>
      <c r="O34">
        <f t="shared" si="8"/>
        <v>0</v>
      </c>
      <c r="P34">
        <f t="shared" si="8"/>
        <v>0</v>
      </c>
      <c r="Q34">
        <f t="shared" si="5"/>
        <v>5.4576271186440684</v>
      </c>
    </row>
    <row r="35" spans="1:17" x14ac:dyDescent="0.45">
      <c r="A35" t="s">
        <v>7</v>
      </c>
      <c r="B35" t="s">
        <v>92</v>
      </c>
      <c r="C35">
        <v>5800</v>
      </c>
      <c r="D35" t="s">
        <v>57</v>
      </c>
      <c r="E35">
        <v>28.375</v>
      </c>
      <c r="F35">
        <f>IF(ISNA(VLOOKUP(DKSalaries!D35,OverUnder!$A$2:$C$13,3,FALSE)),1,VLOOKUP(DKSalaries!D35,OverUnder!$A$2:$C$13,3,FALSE))</f>
        <v>1</v>
      </c>
      <c r="G35">
        <f t="shared" si="2"/>
        <v>28.375</v>
      </c>
      <c r="H35" s="4">
        <f t="shared" si="3"/>
        <v>28.375</v>
      </c>
      <c r="I35">
        <v>0</v>
      </c>
      <c r="J35">
        <f t="shared" si="4"/>
        <v>0</v>
      </c>
      <c r="K35">
        <f t="shared" si="0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5"/>
        <v>4.8922413793103443</v>
      </c>
    </row>
    <row r="36" spans="1:17" x14ac:dyDescent="0.45">
      <c r="A36" t="s">
        <v>5</v>
      </c>
      <c r="B36" t="s">
        <v>93</v>
      </c>
      <c r="C36">
        <v>5500</v>
      </c>
      <c r="D36" t="s">
        <v>64</v>
      </c>
      <c r="E36">
        <v>23.917000000000002</v>
      </c>
      <c r="F36">
        <f>IF(ISNA(VLOOKUP(DKSalaries!D36,OverUnder!$A$2:$C$13,3,FALSE)),1,VLOOKUP(DKSalaries!D36,OverUnder!$A$2:$C$13,3,FALSE))</f>
        <v>1</v>
      </c>
      <c r="G36">
        <f t="shared" si="2"/>
        <v>23.917000000000002</v>
      </c>
      <c r="H36" s="4">
        <f t="shared" si="3"/>
        <v>23.917000000000002</v>
      </c>
      <c r="I36">
        <v>0</v>
      </c>
      <c r="J36">
        <f t="shared" si="4"/>
        <v>0</v>
      </c>
      <c r="K36">
        <f t="shared" si="0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5"/>
        <v>4.3485454545454552</v>
      </c>
    </row>
    <row r="37" spans="1:17" x14ac:dyDescent="0.45">
      <c r="A37" t="s">
        <v>9</v>
      </c>
      <c r="B37" t="s">
        <v>94</v>
      </c>
      <c r="C37">
        <v>5500</v>
      </c>
      <c r="D37" t="s">
        <v>66</v>
      </c>
      <c r="E37">
        <v>0</v>
      </c>
      <c r="F37">
        <f>IF(ISNA(VLOOKUP(DKSalaries!D37,OverUnder!$A$2:$C$13,3,FALSE)),1,VLOOKUP(DKSalaries!D37,OverUnder!$A$2:$C$13,3,FALSE))</f>
        <v>1</v>
      </c>
      <c r="G37">
        <f t="shared" si="2"/>
        <v>0</v>
      </c>
      <c r="H37" s="4">
        <f t="shared" si="3"/>
        <v>0</v>
      </c>
      <c r="I37">
        <v>0</v>
      </c>
      <c r="J37">
        <f t="shared" si="4"/>
        <v>0</v>
      </c>
      <c r="K37">
        <f t="shared" si="0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5"/>
        <v>0</v>
      </c>
    </row>
    <row r="38" spans="1:17" x14ac:dyDescent="0.45">
      <c r="A38" t="s">
        <v>7</v>
      </c>
      <c r="B38" t="s">
        <v>95</v>
      </c>
      <c r="C38">
        <v>5500</v>
      </c>
      <c r="D38" t="s">
        <v>66</v>
      </c>
      <c r="E38">
        <v>24.207999999999998</v>
      </c>
      <c r="F38">
        <f>IF(ISNA(VLOOKUP(DKSalaries!D38,OverUnder!$A$2:$C$13,3,FALSE)),1,VLOOKUP(DKSalaries!D38,OverUnder!$A$2:$C$13,3,FALSE))</f>
        <v>1</v>
      </c>
      <c r="G38">
        <f t="shared" si="2"/>
        <v>24.207999999999998</v>
      </c>
      <c r="H38" s="4">
        <f t="shared" si="3"/>
        <v>24.207999999999998</v>
      </c>
      <c r="I38">
        <v>0</v>
      </c>
      <c r="J38">
        <f t="shared" si="4"/>
        <v>0</v>
      </c>
      <c r="K38">
        <f t="shared" si="0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5"/>
        <v>4.4014545454545448</v>
      </c>
    </row>
    <row r="39" spans="1:17" x14ac:dyDescent="0.45">
      <c r="A39" t="s">
        <v>5</v>
      </c>
      <c r="B39" t="s">
        <v>96</v>
      </c>
      <c r="C39">
        <v>5500</v>
      </c>
      <c r="D39" t="s">
        <v>66</v>
      </c>
      <c r="E39">
        <v>25.143000000000001</v>
      </c>
      <c r="F39">
        <f>IF(ISNA(VLOOKUP(DKSalaries!D39,OverUnder!$A$2:$C$13,3,FALSE)),1,VLOOKUP(DKSalaries!D39,OverUnder!$A$2:$C$13,3,FALSE))</f>
        <v>1</v>
      </c>
      <c r="G39">
        <f t="shared" si="2"/>
        <v>25.143000000000001</v>
      </c>
      <c r="H39" s="4">
        <f t="shared" si="3"/>
        <v>25.143000000000001</v>
      </c>
      <c r="I39">
        <v>0</v>
      </c>
      <c r="J39">
        <f t="shared" si="4"/>
        <v>0</v>
      </c>
      <c r="K39">
        <f t="shared" si="0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5"/>
        <v>4.5714545454545448</v>
      </c>
    </row>
    <row r="40" spans="1:17" x14ac:dyDescent="0.45">
      <c r="A40" t="s">
        <v>7</v>
      </c>
      <c r="B40" t="s">
        <v>97</v>
      </c>
      <c r="C40">
        <v>5400</v>
      </c>
      <c r="D40" t="s">
        <v>74</v>
      </c>
      <c r="E40">
        <v>25.75</v>
      </c>
      <c r="F40">
        <f>IF(ISNA(VLOOKUP(DKSalaries!D40,OverUnder!$A$2:$C$13,3,FALSE)),1,VLOOKUP(DKSalaries!D40,OverUnder!$A$2:$C$13,3,FALSE))</f>
        <v>1</v>
      </c>
      <c r="G40">
        <f t="shared" si="2"/>
        <v>25.75</v>
      </c>
      <c r="H40" s="4">
        <f t="shared" si="3"/>
        <v>25.75</v>
      </c>
      <c r="I40">
        <v>0</v>
      </c>
      <c r="J40">
        <f t="shared" si="4"/>
        <v>0</v>
      </c>
      <c r="K40">
        <f t="shared" si="0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5"/>
        <v>4.7685185185185182</v>
      </c>
    </row>
    <row r="41" spans="1:17" x14ac:dyDescent="0.45">
      <c r="A41" t="s">
        <v>6</v>
      </c>
      <c r="B41" t="s">
        <v>98</v>
      </c>
      <c r="C41">
        <v>5300</v>
      </c>
      <c r="D41" t="s">
        <v>64</v>
      </c>
      <c r="E41">
        <v>21.457999999999998</v>
      </c>
      <c r="F41">
        <f>IF(ISNA(VLOOKUP(DKSalaries!D41,OverUnder!$A$2:$C$13,3,FALSE)),1,VLOOKUP(DKSalaries!D41,OverUnder!$A$2:$C$13,3,FALSE))</f>
        <v>1</v>
      </c>
      <c r="G41">
        <f t="shared" si="2"/>
        <v>21.457999999999998</v>
      </c>
      <c r="H41" s="4">
        <f t="shared" si="3"/>
        <v>21.457999999999998</v>
      </c>
      <c r="I41">
        <v>0</v>
      </c>
      <c r="J41">
        <f t="shared" si="4"/>
        <v>0</v>
      </c>
      <c r="K41">
        <f t="shared" si="0"/>
        <v>0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5"/>
        <v>4.0486792452830178</v>
      </c>
    </row>
    <row r="42" spans="1:17" x14ac:dyDescent="0.45">
      <c r="A42" t="s">
        <v>6</v>
      </c>
      <c r="B42" t="s">
        <v>99</v>
      </c>
      <c r="C42">
        <v>5200</v>
      </c>
      <c r="D42" t="s">
        <v>66</v>
      </c>
      <c r="E42">
        <v>20.375</v>
      </c>
      <c r="F42">
        <f>IF(ISNA(VLOOKUP(DKSalaries!D42,OverUnder!$A$2:$C$13,3,FALSE)),1,VLOOKUP(DKSalaries!D42,OverUnder!$A$2:$C$13,3,FALSE))</f>
        <v>1</v>
      </c>
      <c r="G42">
        <f t="shared" si="2"/>
        <v>20.375</v>
      </c>
      <c r="H42" s="4">
        <f t="shared" si="3"/>
        <v>20.375</v>
      </c>
      <c r="I42">
        <v>0</v>
      </c>
      <c r="J42">
        <f t="shared" si="4"/>
        <v>0</v>
      </c>
      <c r="K42">
        <f t="shared" si="0"/>
        <v>0</v>
      </c>
      <c r="L42">
        <f t="shared" ref="L42:P51" si="9">$I42*IF($A42=L$1,1,0)</f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5"/>
        <v>3.9182692307692304</v>
      </c>
    </row>
    <row r="43" spans="1:17" x14ac:dyDescent="0.45">
      <c r="A43" t="s">
        <v>6</v>
      </c>
      <c r="B43" t="s">
        <v>100</v>
      </c>
      <c r="C43">
        <v>5100</v>
      </c>
      <c r="D43" t="s">
        <v>66</v>
      </c>
      <c r="E43">
        <v>23.187999999999999</v>
      </c>
      <c r="F43">
        <f>IF(ISNA(VLOOKUP(DKSalaries!D43,OverUnder!$A$2:$C$13,3,FALSE)),1,VLOOKUP(DKSalaries!D43,OverUnder!$A$2:$C$13,3,FALSE))</f>
        <v>1</v>
      </c>
      <c r="G43">
        <f t="shared" si="2"/>
        <v>23.187999999999999</v>
      </c>
      <c r="H43" s="4">
        <f t="shared" si="3"/>
        <v>23.187999999999999</v>
      </c>
      <c r="I43">
        <v>0</v>
      </c>
      <c r="J43">
        <f t="shared" si="4"/>
        <v>0</v>
      </c>
      <c r="K43">
        <f t="shared" si="0"/>
        <v>0</v>
      </c>
      <c r="L43">
        <f t="shared" si="9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5"/>
        <v>4.5466666666666669</v>
      </c>
    </row>
    <row r="44" spans="1:17" x14ac:dyDescent="0.45">
      <c r="A44" t="s">
        <v>9</v>
      </c>
      <c r="B44" t="s">
        <v>44</v>
      </c>
      <c r="C44">
        <v>5000</v>
      </c>
      <c r="D44" t="s">
        <v>57</v>
      </c>
      <c r="E44">
        <v>19.542000000000002</v>
      </c>
      <c r="F44">
        <f>IF(ISNA(VLOOKUP(DKSalaries!D44,OverUnder!$A$2:$C$13,3,FALSE)),1,VLOOKUP(DKSalaries!D44,OverUnder!$A$2:$C$13,3,FALSE))</f>
        <v>1</v>
      </c>
      <c r="G44">
        <f t="shared" si="2"/>
        <v>19.542000000000002</v>
      </c>
      <c r="H44" s="4">
        <f t="shared" si="3"/>
        <v>19.542000000000002</v>
      </c>
      <c r="I44">
        <v>0</v>
      </c>
      <c r="J44">
        <f t="shared" si="4"/>
        <v>0</v>
      </c>
      <c r="K44">
        <f t="shared" si="0"/>
        <v>0</v>
      </c>
      <c r="L44">
        <f t="shared" si="9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5"/>
        <v>3.9084000000000003</v>
      </c>
    </row>
    <row r="45" spans="1:17" x14ac:dyDescent="0.45">
      <c r="A45" t="s">
        <v>8</v>
      </c>
      <c r="B45" t="s">
        <v>101</v>
      </c>
      <c r="C45">
        <v>5000</v>
      </c>
      <c r="D45" t="s">
        <v>66</v>
      </c>
      <c r="E45">
        <v>19.643000000000001</v>
      </c>
      <c r="F45">
        <f>IF(ISNA(VLOOKUP(DKSalaries!D45,OverUnder!$A$2:$C$13,3,FALSE)),1,VLOOKUP(DKSalaries!D45,OverUnder!$A$2:$C$13,3,FALSE))</f>
        <v>1</v>
      </c>
      <c r="G45">
        <f t="shared" si="2"/>
        <v>19.643000000000001</v>
      </c>
      <c r="H45" s="4">
        <f t="shared" si="3"/>
        <v>19.643000000000001</v>
      </c>
      <c r="I45">
        <v>0</v>
      </c>
      <c r="J45">
        <f t="shared" si="4"/>
        <v>0</v>
      </c>
      <c r="K45">
        <f t="shared" si="0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5"/>
        <v>3.9285999999999999</v>
      </c>
    </row>
    <row r="46" spans="1:17" x14ac:dyDescent="0.45">
      <c r="A46" t="s">
        <v>9</v>
      </c>
      <c r="B46" t="s">
        <v>102</v>
      </c>
      <c r="C46">
        <v>4900</v>
      </c>
      <c r="D46" t="s">
        <v>66</v>
      </c>
      <c r="E46">
        <v>22.963999999999999</v>
      </c>
      <c r="F46">
        <f>IF(ISNA(VLOOKUP(DKSalaries!D46,OverUnder!$A$2:$C$13,3,FALSE)),1,VLOOKUP(DKSalaries!D46,OverUnder!$A$2:$C$13,3,FALSE))</f>
        <v>1</v>
      </c>
      <c r="G46">
        <f t="shared" si="2"/>
        <v>22.963999999999999</v>
      </c>
      <c r="H46" s="4">
        <f t="shared" si="3"/>
        <v>22.963999999999999</v>
      </c>
      <c r="I46">
        <v>0</v>
      </c>
      <c r="J46">
        <f t="shared" si="4"/>
        <v>0</v>
      </c>
      <c r="K46">
        <f t="shared" si="0"/>
        <v>0</v>
      </c>
      <c r="L46">
        <f t="shared" si="9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5"/>
        <v>4.6865306122448978</v>
      </c>
    </row>
    <row r="47" spans="1:17" x14ac:dyDescent="0.45">
      <c r="A47" t="s">
        <v>8</v>
      </c>
      <c r="B47" t="s">
        <v>103</v>
      </c>
      <c r="C47">
        <v>4900</v>
      </c>
      <c r="D47" t="s">
        <v>74</v>
      </c>
      <c r="E47">
        <v>22.893000000000001</v>
      </c>
      <c r="F47">
        <f>IF(ISNA(VLOOKUP(DKSalaries!D47,OverUnder!$A$2:$C$13,3,FALSE)),1,VLOOKUP(DKSalaries!D47,OverUnder!$A$2:$C$13,3,FALSE))</f>
        <v>1</v>
      </c>
      <c r="G47">
        <f t="shared" si="2"/>
        <v>22.893000000000001</v>
      </c>
      <c r="H47" s="4">
        <f t="shared" si="3"/>
        <v>22.893000000000001</v>
      </c>
      <c r="I47">
        <v>0</v>
      </c>
      <c r="J47">
        <f t="shared" si="4"/>
        <v>0</v>
      </c>
      <c r="K47">
        <f t="shared" si="0"/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5"/>
        <v>4.6720408163265308</v>
      </c>
    </row>
    <row r="48" spans="1:17" x14ac:dyDescent="0.45">
      <c r="A48" t="s">
        <v>6</v>
      </c>
      <c r="B48" t="s">
        <v>104</v>
      </c>
      <c r="C48">
        <v>4700</v>
      </c>
      <c r="D48" t="s">
        <v>64</v>
      </c>
      <c r="E48">
        <v>24.375</v>
      </c>
      <c r="F48">
        <f>IF(ISNA(VLOOKUP(DKSalaries!D48,OverUnder!$A$2:$C$13,3,FALSE)),1,VLOOKUP(DKSalaries!D48,OverUnder!$A$2:$C$13,3,FALSE))</f>
        <v>1</v>
      </c>
      <c r="G48">
        <f t="shared" si="2"/>
        <v>24.375</v>
      </c>
      <c r="H48" s="4">
        <v>20</v>
      </c>
      <c r="I48">
        <v>0</v>
      </c>
      <c r="J48">
        <f t="shared" si="4"/>
        <v>0</v>
      </c>
      <c r="K48">
        <f t="shared" si="0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5"/>
        <v>4.2553191489361701</v>
      </c>
    </row>
    <row r="49" spans="1:17" x14ac:dyDescent="0.45">
      <c r="A49" t="s">
        <v>9</v>
      </c>
      <c r="B49" t="s">
        <v>105</v>
      </c>
      <c r="C49">
        <v>4700</v>
      </c>
      <c r="D49" t="s">
        <v>74</v>
      </c>
      <c r="E49">
        <v>18.928999999999998</v>
      </c>
      <c r="F49">
        <f>IF(ISNA(VLOOKUP(DKSalaries!D49,OverUnder!$A$2:$C$13,3,FALSE)),1,VLOOKUP(DKSalaries!D49,OverUnder!$A$2:$C$13,3,FALSE))</f>
        <v>1</v>
      </c>
      <c r="G49">
        <f t="shared" si="2"/>
        <v>18.928999999999998</v>
      </c>
      <c r="H49" s="4">
        <f t="shared" si="3"/>
        <v>18.928999999999998</v>
      </c>
      <c r="I49">
        <v>0</v>
      </c>
      <c r="J49">
        <f t="shared" si="4"/>
        <v>0</v>
      </c>
      <c r="K49">
        <f t="shared" si="0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5"/>
        <v>4.0274468085106383</v>
      </c>
    </row>
    <row r="50" spans="1:17" x14ac:dyDescent="0.45">
      <c r="A50" t="s">
        <v>5</v>
      </c>
      <c r="B50" t="s">
        <v>106</v>
      </c>
      <c r="C50">
        <v>4600</v>
      </c>
      <c r="D50" t="s">
        <v>59</v>
      </c>
      <c r="E50">
        <v>22.071000000000002</v>
      </c>
      <c r="F50">
        <f>IF(ISNA(VLOOKUP(DKSalaries!D50,OverUnder!$A$2:$C$13,3,FALSE)),1,VLOOKUP(DKSalaries!D50,OverUnder!$A$2:$C$13,3,FALSE))</f>
        <v>1</v>
      </c>
      <c r="G50">
        <f t="shared" si="2"/>
        <v>22.071000000000002</v>
      </c>
      <c r="H50" s="4">
        <f t="shared" si="3"/>
        <v>22.071000000000002</v>
      </c>
      <c r="I50">
        <v>0</v>
      </c>
      <c r="J50">
        <f t="shared" si="4"/>
        <v>0</v>
      </c>
      <c r="K50">
        <f t="shared" si="0"/>
        <v>0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5"/>
        <v>4.7980434782608699</v>
      </c>
    </row>
    <row r="51" spans="1:17" x14ac:dyDescent="0.45">
      <c r="A51" t="s">
        <v>6</v>
      </c>
      <c r="B51" t="s">
        <v>107</v>
      </c>
      <c r="C51">
        <v>4600</v>
      </c>
      <c r="D51" t="s">
        <v>57</v>
      </c>
      <c r="E51">
        <v>5.5</v>
      </c>
      <c r="F51">
        <f>IF(ISNA(VLOOKUP(DKSalaries!D51,OverUnder!$A$2:$C$13,3,FALSE)),1,VLOOKUP(DKSalaries!D51,OverUnder!$A$2:$C$13,3,FALSE))</f>
        <v>1</v>
      </c>
      <c r="G51">
        <f t="shared" si="2"/>
        <v>5.5</v>
      </c>
      <c r="H51" s="4">
        <f t="shared" si="3"/>
        <v>5.5</v>
      </c>
      <c r="I51">
        <v>0</v>
      </c>
      <c r="J51">
        <f t="shared" si="4"/>
        <v>0</v>
      </c>
      <c r="K51">
        <f t="shared" si="0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5"/>
        <v>1.1956521739130435</v>
      </c>
    </row>
    <row r="52" spans="1:17" x14ac:dyDescent="0.45">
      <c r="A52" t="s">
        <v>6</v>
      </c>
      <c r="B52" t="s">
        <v>46</v>
      </c>
      <c r="C52">
        <v>4600</v>
      </c>
      <c r="D52" t="s">
        <v>57</v>
      </c>
      <c r="E52">
        <v>21.875</v>
      </c>
      <c r="F52">
        <f>IF(ISNA(VLOOKUP(DKSalaries!D52,OverUnder!$A$2:$C$13,3,FALSE)),1,VLOOKUP(DKSalaries!D52,OverUnder!$A$2:$C$13,3,FALSE))</f>
        <v>1</v>
      </c>
      <c r="G52">
        <f t="shared" si="2"/>
        <v>21.875</v>
      </c>
      <c r="H52" s="4">
        <f t="shared" si="3"/>
        <v>21.875</v>
      </c>
      <c r="I52">
        <v>1</v>
      </c>
      <c r="J52">
        <f t="shared" si="4"/>
        <v>21.875</v>
      </c>
      <c r="K52">
        <f t="shared" si="0"/>
        <v>4600</v>
      </c>
      <c r="L52">
        <f t="shared" ref="L52:P61" si="10">$I52*IF($A52=L$1,1,0)</f>
        <v>0</v>
      </c>
      <c r="M52">
        <f t="shared" si="10"/>
        <v>0</v>
      </c>
      <c r="N52">
        <f t="shared" si="10"/>
        <v>0</v>
      </c>
      <c r="O52">
        <f t="shared" si="10"/>
        <v>1</v>
      </c>
      <c r="P52">
        <f t="shared" si="10"/>
        <v>0</v>
      </c>
      <c r="Q52">
        <f t="shared" si="5"/>
        <v>4.7554347826086962</v>
      </c>
    </row>
    <row r="53" spans="1:17" x14ac:dyDescent="0.45">
      <c r="A53" t="s">
        <v>9</v>
      </c>
      <c r="B53" t="s">
        <v>45</v>
      </c>
      <c r="C53">
        <v>4500</v>
      </c>
      <c r="D53" t="s">
        <v>57</v>
      </c>
      <c r="E53">
        <v>21.9</v>
      </c>
      <c r="F53">
        <f>IF(ISNA(VLOOKUP(DKSalaries!D53,OverUnder!$A$2:$C$13,3,FALSE)),1,VLOOKUP(DKSalaries!D53,OverUnder!$A$2:$C$13,3,FALSE))</f>
        <v>1</v>
      </c>
      <c r="G53">
        <f t="shared" si="2"/>
        <v>21.9</v>
      </c>
      <c r="H53" s="4">
        <f t="shared" si="3"/>
        <v>21.9</v>
      </c>
      <c r="I53">
        <v>0</v>
      </c>
      <c r="J53">
        <f t="shared" si="4"/>
        <v>0</v>
      </c>
      <c r="K53">
        <f t="shared" si="0"/>
        <v>0</v>
      </c>
      <c r="L53">
        <f t="shared" si="1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5"/>
        <v>4.8666666666666671</v>
      </c>
    </row>
    <row r="54" spans="1:17" x14ac:dyDescent="0.45">
      <c r="A54" t="s">
        <v>9</v>
      </c>
      <c r="B54" t="s">
        <v>108</v>
      </c>
      <c r="C54">
        <v>4400</v>
      </c>
      <c r="D54" t="s">
        <v>64</v>
      </c>
      <c r="E54">
        <v>22.25</v>
      </c>
      <c r="F54">
        <f>IF(ISNA(VLOOKUP(DKSalaries!D54,OverUnder!$A$2:$C$13,3,FALSE)),1,VLOOKUP(DKSalaries!D54,OverUnder!$A$2:$C$13,3,FALSE))</f>
        <v>1</v>
      </c>
      <c r="G54">
        <f t="shared" si="2"/>
        <v>22.25</v>
      </c>
      <c r="H54" s="4">
        <f t="shared" si="3"/>
        <v>22.25</v>
      </c>
      <c r="I54">
        <v>0</v>
      </c>
      <c r="J54">
        <f t="shared" si="4"/>
        <v>0</v>
      </c>
      <c r="K54">
        <f t="shared" si="0"/>
        <v>0</v>
      </c>
      <c r="L54">
        <f t="shared" si="1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5"/>
        <v>5.0568181818181817</v>
      </c>
    </row>
    <row r="55" spans="1:17" x14ac:dyDescent="0.45">
      <c r="A55" t="s">
        <v>8</v>
      </c>
      <c r="B55" t="s">
        <v>109</v>
      </c>
      <c r="C55">
        <v>4400</v>
      </c>
      <c r="D55" t="s">
        <v>57</v>
      </c>
      <c r="E55">
        <v>17.917000000000002</v>
      </c>
      <c r="F55">
        <f>IF(ISNA(VLOOKUP(DKSalaries!D55,OverUnder!$A$2:$C$13,3,FALSE)),1,VLOOKUP(DKSalaries!D55,OverUnder!$A$2:$C$13,3,FALSE))</f>
        <v>1</v>
      </c>
      <c r="G55">
        <f t="shared" si="2"/>
        <v>17.917000000000002</v>
      </c>
      <c r="H55" s="4">
        <f t="shared" si="3"/>
        <v>17.917000000000002</v>
      </c>
      <c r="I55">
        <v>0</v>
      </c>
      <c r="J55">
        <f t="shared" si="4"/>
        <v>0</v>
      </c>
      <c r="K55">
        <f t="shared" si="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5"/>
        <v>4.0720454545454547</v>
      </c>
    </row>
    <row r="56" spans="1:17" x14ac:dyDescent="0.45">
      <c r="A56" t="s">
        <v>8</v>
      </c>
      <c r="B56" t="s">
        <v>110</v>
      </c>
      <c r="C56">
        <v>4300</v>
      </c>
      <c r="D56" t="s">
        <v>57</v>
      </c>
      <c r="E56">
        <v>18.707999999999998</v>
      </c>
      <c r="F56">
        <f>IF(ISNA(VLOOKUP(DKSalaries!D56,OverUnder!$A$2:$C$13,3,FALSE)),1,VLOOKUP(DKSalaries!D56,OverUnder!$A$2:$C$13,3,FALSE))</f>
        <v>1</v>
      </c>
      <c r="G56">
        <f t="shared" si="2"/>
        <v>18.707999999999998</v>
      </c>
      <c r="H56" s="4">
        <f t="shared" si="3"/>
        <v>18.707999999999998</v>
      </c>
      <c r="I56">
        <v>0</v>
      </c>
      <c r="J56">
        <f t="shared" si="4"/>
        <v>0</v>
      </c>
      <c r="K56">
        <f t="shared" si="0"/>
        <v>0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5"/>
        <v>4.3506976744186039</v>
      </c>
    </row>
    <row r="57" spans="1:17" x14ac:dyDescent="0.45">
      <c r="A57" t="s">
        <v>9</v>
      </c>
      <c r="B57" t="s">
        <v>111</v>
      </c>
      <c r="C57">
        <v>4200</v>
      </c>
      <c r="D57" t="s">
        <v>61</v>
      </c>
      <c r="E57">
        <v>22.036000000000001</v>
      </c>
      <c r="F57">
        <f>IF(ISNA(VLOOKUP(DKSalaries!D57,OverUnder!$A$2:$C$13,3,FALSE)),1,VLOOKUP(DKSalaries!D57,OverUnder!$A$2:$C$13,3,FALSE))</f>
        <v>1</v>
      </c>
      <c r="G57">
        <f t="shared" si="2"/>
        <v>22.036000000000001</v>
      </c>
      <c r="H57" s="4">
        <f t="shared" si="3"/>
        <v>22.036000000000001</v>
      </c>
      <c r="I57">
        <v>0</v>
      </c>
      <c r="J57">
        <f t="shared" si="4"/>
        <v>0</v>
      </c>
      <c r="K57">
        <f t="shared" si="0"/>
        <v>0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5"/>
        <v>5.246666666666667</v>
      </c>
    </row>
    <row r="58" spans="1:17" x14ac:dyDescent="0.45">
      <c r="A58" t="s">
        <v>8</v>
      </c>
      <c r="B58" t="s">
        <v>112</v>
      </c>
      <c r="C58">
        <v>4200</v>
      </c>
      <c r="D58" t="s">
        <v>61</v>
      </c>
      <c r="E58">
        <v>20.6</v>
      </c>
      <c r="F58">
        <f>IF(ISNA(VLOOKUP(DKSalaries!D58,OverUnder!$A$2:$C$13,3,FALSE)),1,VLOOKUP(DKSalaries!D58,OverUnder!$A$2:$C$13,3,FALSE))</f>
        <v>1</v>
      </c>
      <c r="G58">
        <f t="shared" si="2"/>
        <v>20.6</v>
      </c>
      <c r="H58" s="4">
        <f t="shared" si="3"/>
        <v>20.6</v>
      </c>
      <c r="I58">
        <v>0</v>
      </c>
      <c r="J58">
        <f t="shared" si="4"/>
        <v>0</v>
      </c>
      <c r="K58">
        <f t="shared" si="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5"/>
        <v>4.9047619047619051</v>
      </c>
    </row>
    <row r="59" spans="1:17" x14ac:dyDescent="0.45">
      <c r="A59" t="s">
        <v>9</v>
      </c>
      <c r="B59" t="s">
        <v>113</v>
      </c>
      <c r="C59">
        <v>4100</v>
      </c>
      <c r="D59" t="s">
        <v>64</v>
      </c>
      <c r="E59">
        <v>27.45</v>
      </c>
      <c r="F59">
        <f>IF(ISNA(VLOOKUP(DKSalaries!D59,OverUnder!$A$2:$C$13,3,FALSE)),1,VLOOKUP(DKSalaries!D59,OverUnder!$A$2:$C$13,3,FALSE))</f>
        <v>1</v>
      </c>
      <c r="G59">
        <f t="shared" si="2"/>
        <v>27.45</v>
      </c>
      <c r="H59" s="4">
        <f t="shared" si="3"/>
        <v>27.45</v>
      </c>
      <c r="I59">
        <v>1</v>
      </c>
      <c r="J59">
        <f t="shared" si="4"/>
        <v>27.45</v>
      </c>
      <c r="K59">
        <f t="shared" si="0"/>
        <v>4100</v>
      </c>
      <c r="L59">
        <f t="shared" si="10"/>
        <v>0</v>
      </c>
      <c r="M59">
        <f t="shared" si="10"/>
        <v>1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5"/>
        <v>6.6951219512195124</v>
      </c>
    </row>
    <row r="60" spans="1:17" x14ac:dyDescent="0.45">
      <c r="A60" t="s">
        <v>6</v>
      </c>
      <c r="B60" t="s">
        <v>114</v>
      </c>
      <c r="C60">
        <v>4100</v>
      </c>
      <c r="D60" t="s">
        <v>74</v>
      </c>
      <c r="E60">
        <v>12.821</v>
      </c>
      <c r="F60">
        <f>IF(ISNA(VLOOKUP(DKSalaries!D60,OverUnder!$A$2:$C$13,3,FALSE)),1,VLOOKUP(DKSalaries!D60,OverUnder!$A$2:$C$13,3,FALSE))</f>
        <v>1</v>
      </c>
      <c r="G60">
        <f t="shared" si="2"/>
        <v>12.821</v>
      </c>
      <c r="H60" s="4">
        <f t="shared" si="3"/>
        <v>12.821</v>
      </c>
      <c r="I60">
        <v>0</v>
      </c>
      <c r="J60">
        <f t="shared" si="4"/>
        <v>0</v>
      </c>
      <c r="K60">
        <f t="shared" si="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5"/>
        <v>3.1270731707317072</v>
      </c>
    </row>
    <row r="61" spans="1:17" x14ac:dyDescent="0.45">
      <c r="A61" t="s">
        <v>8</v>
      </c>
      <c r="B61" t="s">
        <v>115</v>
      </c>
      <c r="C61">
        <v>4100</v>
      </c>
      <c r="D61" t="s">
        <v>74</v>
      </c>
      <c r="E61">
        <v>22.35</v>
      </c>
      <c r="F61">
        <f>IF(ISNA(VLOOKUP(DKSalaries!D61,OverUnder!$A$2:$C$13,3,FALSE)),1,VLOOKUP(DKSalaries!D61,OverUnder!$A$2:$C$13,3,FALSE))</f>
        <v>1</v>
      </c>
      <c r="G61">
        <f t="shared" si="2"/>
        <v>22.35</v>
      </c>
      <c r="H61" s="4">
        <v>0</v>
      </c>
      <c r="I61">
        <v>0</v>
      </c>
      <c r="J61">
        <f t="shared" si="4"/>
        <v>0</v>
      </c>
      <c r="K61">
        <f t="shared" si="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5"/>
        <v>0</v>
      </c>
    </row>
    <row r="62" spans="1:17" x14ac:dyDescent="0.45">
      <c r="A62" t="s">
        <v>6</v>
      </c>
      <c r="B62" t="s">
        <v>116</v>
      </c>
      <c r="C62">
        <v>4100</v>
      </c>
      <c r="D62" t="s">
        <v>61</v>
      </c>
      <c r="E62">
        <v>18.143000000000001</v>
      </c>
      <c r="F62">
        <f>IF(ISNA(VLOOKUP(DKSalaries!D62,OverUnder!$A$2:$C$13,3,FALSE)),1,VLOOKUP(DKSalaries!D62,OverUnder!$A$2:$C$13,3,FALSE))</f>
        <v>1</v>
      </c>
      <c r="G62">
        <f t="shared" si="2"/>
        <v>18.143000000000001</v>
      </c>
      <c r="H62" s="4">
        <f t="shared" si="3"/>
        <v>18.143000000000001</v>
      </c>
      <c r="I62">
        <v>0</v>
      </c>
      <c r="J62">
        <f t="shared" si="4"/>
        <v>0</v>
      </c>
      <c r="K62">
        <f t="shared" si="0"/>
        <v>0</v>
      </c>
      <c r="L62">
        <f t="shared" ref="L62:P71" si="11">$I62*IF($A62=L$1,1,0)</f>
        <v>0</v>
      </c>
      <c r="M62">
        <f t="shared" si="11"/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5"/>
        <v>4.4251219512195128</v>
      </c>
    </row>
    <row r="63" spans="1:17" x14ac:dyDescent="0.45">
      <c r="A63" t="s">
        <v>7</v>
      </c>
      <c r="B63" t="s">
        <v>117</v>
      </c>
      <c r="C63">
        <v>4100</v>
      </c>
      <c r="D63" t="s">
        <v>74</v>
      </c>
      <c r="E63">
        <v>21.178999999999998</v>
      </c>
      <c r="F63">
        <f>IF(ISNA(VLOOKUP(DKSalaries!D63,OverUnder!$A$2:$C$13,3,FALSE)),1,VLOOKUP(DKSalaries!D63,OverUnder!$A$2:$C$13,3,FALSE))</f>
        <v>1</v>
      </c>
      <c r="G63">
        <f t="shared" si="2"/>
        <v>21.178999999999998</v>
      </c>
      <c r="H63" s="4">
        <f t="shared" si="3"/>
        <v>21.178999999999998</v>
      </c>
      <c r="I63">
        <v>0</v>
      </c>
      <c r="J63">
        <f t="shared" si="4"/>
        <v>0</v>
      </c>
      <c r="K63">
        <f t="shared" si="0"/>
        <v>0</v>
      </c>
      <c r="L63">
        <f t="shared" si="11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5"/>
        <v>5.1656097560975605</v>
      </c>
    </row>
    <row r="64" spans="1:17" x14ac:dyDescent="0.45">
      <c r="A64" t="s">
        <v>5</v>
      </c>
      <c r="B64" t="s">
        <v>118</v>
      </c>
      <c r="C64">
        <v>4000</v>
      </c>
      <c r="D64" t="s">
        <v>59</v>
      </c>
      <c r="E64">
        <v>0</v>
      </c>
      <c r="F64">
        <f>IF(ISNA(VLOOKUP(DKSalaries!D64,OverUnder!$A$2:$C$13,3,FALSE)),1,VLOOKUP(DKSalaries!D64,OverUnder!$A$2:$C$13,3,FALSE))</f>
        <v>1</v>
      </c>
      <c r="G64">
        <f t="shared" si="2"/>
        <v>0</v>
      </c>
      <c r="H64" s="4">
        <f t="shared" si="3"/>
        <v>0</v>
      </c>
      <c r="I64">
        <v>0</v>
      </c>
      <c r="J64">
        <f t="shared" si="4"/>
        <v>0</v>
      </c>
      <c r="K64">
        <f t="shared" si="0"/>
        <v>0</v>
      </c>
      <c r="L64">
        <f t="shared" si="1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5"/>
        <v>0</v>
      </c>
    </row>
    <row r="65" spans="1:17" x14ac:dyDescent="0.45">
      <c r="A65" t="s">
        <v>9</v>
      </c>
      <c r="B65" t="s">
        <v>119</v>
      </c>
      <c r="C65">
        <v>4000</v>
      </c>
      <c r="D65" t="s">
        <v>74</v>
      </c>
      <c r="E65">
        <v>22.75</v>
      </c>
      <c r="F65">
        <f>IF(ISNA(VLOOKUP(DKSalaries!D65,OverUnder!$A$2:$C$13,3,FALSE)),1,VLOOKUP(DKSalaries!D65,OverUnder!$A$2:$C$13,3,FALSE))</f>
        <v>1</v>
      </c>
      <c r="G65">
        <f t="shared" si="2"/>
        <v>22.75</v>
      </c>
      <c r="H65" s="4">
        <f t="shared" si="3"/>
        <v>22.75</v>
      </c>
      <c r="I65">
        <v>0</v>
      </c>
      <c r="J65">
        <f t="shared" si="4"/>
        <v>0</v>
      </c>
      <c r="K65">
        <f t="shared" si="0"/>
        <v>0</v>
      </c>
      <c r="L65">
        <f t="shared" si="11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5"/>
        <v>5.6875</v>
      </c>
    </row>
    <row r="66" spans="1:17" x14ac:dyDescent="0.45">
      <c r="A66" t="s">
        <v>5</v>
      </c>
      <c r="B66" t="s">
        <v>120</v>
      </c>
      <c r="C66">
        <v>3900</v>
      </c>
      <c r="D66" t="s">
        <v>59</v>
      </c>
      <c r="E66">
        <v>17.5</v>
      </c>
      <c r="F66">
        <f>IF(ISNA(VLOOKUP(DKSalaries!D66,OverUnder!$A$2:$C$13,3,FALSE)),1,VLOOKUP(DKSalaries!D66,OverUnder!$A$2:$C$13,3,FALSE))</f>
        <v>1</v>
      </c>
      <c r="G66">
        <f t="shared" si="2"/>
        <v>17.5</v>
      </c>
      <c r="H66" s="4">
        <f t="shared" si="3"/>
        <v>17.5</v>
      </c>
      <c r="I66">
        <v>0</v>
      </c>
      <c r="J66">
        <f t="shared" si="4"/>
        <v>0</v>
      </c>
      <c r="K66">
        <f t="shared" ref="K66:K129" si="12">I66*C66</f>
        <v>0</v>
      </c>
      <c r="L66">
        <f t="shared" si="11"/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5"/>
        <v>4.4871794871794872</v>
      </c>
    </row>
    <row r="67" spans="1:17" x14ac:dyDescent="0.45">
      <c r="A67" t="s">
        <v>8</v>
      </c>
      <c r="B67" t="s">
        <v>121</v>
      </c>
      <c r="C67">
        <v>3900</v>
      </c>
      <c r="D67" t="s">
        <v>61</v>
      </c>
      <c r="E67">
        <v>17.036000000000001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17.036000000000001</v>
      </c>
      <c r="H67" s="4">
        <f t="shared" ref="H67:H130" si="14">G67</f>
        <v>17.036000000000001</v>
      </c>
      <c r="I67">
        <v>0</v>
      </c>
      <c r="J67">
        <f t="shared" ref="J67:J130" si="15">I67*H67</f>
        <v>0</v>
      </c>
      <c r="K67">
        <f t="shared" si="12"/>
        <v>0</v>
      </c>
      <c r="L67">
        <f t="shared" si="11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ref="Q67:Q130" si="16">H67/C67*1000</f>
        <v>4.3682051282051289</v>
      </c>
    </row>
    <row r="68" spans="1:17" x14ac:dyDescent="0.45">
      <c r="A68" t="s">
        <v>9</v>
      </c>
      <c r="B68" t="s">
        <v>122</v>
      </c>
      <c r="C68">
        <v>3900</v>
      </c>
      <c r="D68" t="s">
        <v>74</v>
      </c>
      <c r="E68">
        <v>28.25</v>
      </c>
      <c r="F68">
        <f>IF(ISNA(VLOOKUP(DKSalaries!D68,OverUnder!$A$2:$C$13,3,FALSE)),1,VLOOKUP(DKSalaries!D68,OverUnder!$A$2:$C$13,3,FALSE))</f>
        <v>1</v>
      </c>
      <c r="G68">
        <f t="shared" si="13"/>
        <v>28.25</v>
      </c>
      <c r="H68" s="4">
        <f t="shared" si="14"/>
        <v>28.25</v>
      </c>
      <c r="I68">
        <v>1</v>
      </c>
      <c r="J68">
        <f t="shared" si="15"/>
        <v>28.25</v>
      </c>
      <c r="K68">
        <f t="shared" si="12"/>
        <v>3900</v>
      </c>
      <c r="L68">
        <f t="shared" si="11"/>
        <v>0</v>
      </c>
      <c r="M68">
        <f t="shared" si="11"/>
        <v>1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6"/>
        <v>7.2435897435897436</v>
      </c>
    </row>
    <row r="69" spans="1:17" x14ac:dyDescent="0.45">
      <c r="A69" t="s">
        <v>6</v>
      </c>
      <c r="B69" t="s">
        <v>123</v>
      </c>
      <c r="C69">
        <v>3800</v>
      </c>
      <c r="D69" t="s">
        <v>66</v>
      </c>
      <c r="E69">
        <v>19.071000000000002</v>
      </c>
      <c r="F69">
        <f>IF(ISNA(VLOOKUP(DKSalaries!D69,OverUnder!$A$2:$C$13,3,FALSE)),1,VLOOKUP(DKSalaries!D69,OverUnder!$A$2:$C$13,3,FALSE))</f>
        <v>1</v>
      </c>
      <c r="G69">
        <f t="shared" si="13"/>
        <v>19.071000000000002</v>
      </c>
      <c r="H69" s="4">
        <f t="shared" si="14"/>
        <v>19.071000000000002</v>
      </c>
      <c r="I69">
        <v>0</v>
      </c>
      <c r="J69">
        <f t="shared" si="15"/>
        <v>0</v>
      </c>
      <c r="K69">
        <f t="shared" si="12"/>
        <v>0</v>
      </c>
      <c r="L69">
        <f t="shared" si="11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6"/>
        <v>5.0186842105263159</v>
      </c>
    </row>
    <row r="70" spans="1:17" x14ac:dyDescent="0.45">
      <c r="A70" t="s">
        <v>9</v>
      </c>
      <c r="B70" t="s">
        <v>124</v>
      </c>
      <c r="C70">
        <v>3700</v>
      </c>
      <c r="D70" t="s">
        <v>64</v>
      </c>
      <c r="E70">
        <v>0</v>
      </c>
      <c r="F70">
        <f>IF(ISNA(VLOOKUP(DKSalaries!D70,OverUnder!$A$2:$C$13,3,FALSE)),1,VLOOKUP(DKSalaries!D70,OverUnder!$A$2:$C$13,3,FALSE))</f>
        <v>1</v>
      </c>
      <c r="G70">
        <f t="shared" si="13"/>
        <v>0</v>
      </c>
      <c r="H70" s="4">
        <f t="shared" si="14"/>
        <v>0</v>
      </c>
      <c r="I70">
        <v>0</v>
      </c>
      <c r="J70">
        <f t="shared" si="15"/>
        <v>0</v>
      </c>
      <c r="K70">
        <f t="shared" si="12"/>
        <v>0</v>
      </c>
      <c r="L70">
        <f t="shared" si="11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6"/>
        <v>0</v>
      </c>
    </row>
    <row r="71" spans="1:17" x14ac:dyDescent="0.45">
      <c r="A71" t="s">
        <v>5</v>
      </c>
      <c r="B71" t="s">
        <v>125</v>
      </c>
      <c r="C71">
        <v>3700</v>
      </c>
      <c r="D71" t="s">
        <v>66</v>
      </c>
      <c r="E71">
        <v>17.75</v>
      </c>
      <c r="F71">
        <f>IF(ISNA(VLOOKUP(DKSalaries!D71,OverUnder!$A$2:$C$13,3,FALSE)),1,VLOOKUP(DKSalaries!D71,OverUnder!$A$2:$C$13,3,FALSE))</f>
        <v>1</v>
      </c>
      <c r="G71">
        <f t="shared" si="13"/>
        <v>17.75</v>
      </c>
      <c r="H71" s="4">
        <f t="shared" si="14"/>
        <v>17.75</v>
      </c>
      <c r="I71">
        <v>0</v>
      </c>
      <c r="J71">
        <f t="shared" si="15"/>
        <v>0</v>
      </c>
      <c r="K71">
        <f t="shared" si="12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6"/>
        <v>4.7972972972972965</v>
      </c>
    </row>
    <row r="72" spans="1:17" x14ac:dyDescent="0.45">
      <c r="A72" t="s">
        <v>8</v>
      </c>
      <c r="B72" t="s">
        <v>126</v>
      </c>
      <c r="C72">
        <v>3700</v>
      </c>
      <c r="D72" t="s">
        <v>66</v>
      </c>
      <c r="E72">
        <v>16.75</v>
      </c>
      <c r="F72">
        <f>IF(ISNA(VLOOKUP(DKSalaries!D72,OverUnder!$A$2:$C$13,3,FALSE)),1,VLOOKUP(DKSalaries!D72,OverUnder!$A$2:$C$13,3,FALSE))</f>
        <v>1</v>
      </c>
      <c r="G72">
        <f t="shared" si="13"/>
        <v>16.75</v>
      </c>
      <c r="H72" s="4">
        <f t="shared" si="14"/>
        <v>16.75</v>
      </c>
      <c r="I72">
        <v>0</v>
      </c>
      <c r="J72">
        <f t="shared" si="15"/>
        <v>0</v>
      </c>
      <c r="K72">
        <f t="shared" si="12"/>
        <v>0</v>
      </c>
      <c r="L72">
        <f t="shared" ref="L72:P81" si="17">$I72*IF($A72=L$1,1,0)</f>
        <v>0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6"/>
        <v>4.5270270270270272</v>
      </c>
    </row>
    <row r="73" spans="1:17" x14ac:dyDescent="0.45">
      <c r="A73" t="s">
        <v>7</v>
      </c>
      <c r="B73" t="s">
        <v>127</v>
      </c>
      <c r="C73">
        <v>3600</v>
      </c>
      <c r="D73" t="s">
        <v>66</v>
      </c>
      <c r="E73">
        <v>21.5</v>
      </c>
      <c r="F73">
        <f>IF(ISNA(VLOOKUP(DKSalaries!D73,OverUnder!$A$2:$C$13,3,FALSE)),1,VLOOKUP(DKSalaries!D73,OverUnder!$A$2:$C$13,3,FALSE))</f>
        <v>1</v>
      </c>
      <c r="G73">
        <f t="shared" si="13"/>
        <v>21.5</v>
      </c>
      <c r="H73" s="4">
        <v>0</v>
      </c>
      <c r="I73">
        <v>0</v>
      </c>
      <c r="J73">
        <f t="shared" si="15"/>
        <v>0</v>
      </c>
      <c r="K73">
        <f t="shared" si="12"/>
        <v>0</v>
      </c>
      <c r="L73">
        <f t="shared" si="17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6"/>
        <v>0</v>
      </c>
    </row>
    <row r="74" spans="1:17" x14ac:dyDescent="0.45">
      <c r="A74" t="s">
        <v>9</v>
      </c>
      <c r="B74" t="s">
        <v>128</v>
      </c>
      <c r="C74">
        <v>3600</v>
      </c>
      <c r="D74" t="s">
        <v>59</v>
      </c>
      <c r="E74">
        <v>15.286</v>
      </c>
      <c r="F74">
        <f>IF(ISNA(VLOOKUP(DKSalaries!D74,OverUnder!$A$2:$C$13,3,FALSE)),1,VLOOKUP(DKSalaries!D74,OverUnder!$A$2:$C$13,3,FALSE))</f>
        <v>1</v>
      </c>
      <c r="G74">
        <f t="shared" si="13"/>
        <v>15.286</v>
      </c>
      <c r="H74" s="4">
        <f t="shared" si="14"/>
        <v>15.286</v>
      </c>
      <c r="I74">
        <v>0</v>
      </c>
      <c r="J74">
        <f t="shared" si="15"/>
        <v>0</v>
      </c>
      <c r="K74">
        <f t="shared" si="12"/>
        <v>0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6"/>
        <v>4.2461111111111114</v>
      </c>
    </row>
    <row r="75" spans="1:17" x14ac:dyDescent="0.45">
      <c r="A75" t="s">
        <v>7</v>
      </c>
      <c r="B75" t="s">
        <v>129</v>
      </c>
      <c r="C75">
        <v>3500</v>
      </c>
      <c r="D75" t="s">
        <v>61</v>
      </c>
      <c r="E75">
        <v>19.856999999999999</v>
      </c>
      <c r="F75">
        <f>IF(ISNA(VLOOKUP(DKSalaries!D75,OverUnder!$A$2:$C$13,3,FALSE)),1,VLOOKUP(DKSalaries!D75,OverUnder!$A$2:$C$13,3,FALSE))</f>
        <v>1</v>
      </c>
      <c r="G75">
        <f t="shared" si="13"/>
        <v>19.856999999999999</v>
      </c>
      <c r="H75" s="4">
        <f t="shared" si="14"/>
        <v>19.856999999999999</v>
      </c>
      <c r="I75">
        <v>0</v>
      </c>
      <c r="J75">
        <f t="shared" si="15"/>
        <v>0</v>
      </c>
      <c r="K75">
        <f t="shared" si="12"/>
        <v>0</v>
      </c>
      <c r="L75">
        <f t="shared" si="17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6"/>
        <v>5.6734285714285715</v>
      </c>
    </row>
    <row r="76" spans="1:17" x14ac:dyDescent="0.45">
      <c r="A76" t="s">
        <v>6</v>
      </c>
      <c r="B76" t="s">
        <v>130</v>
      </c>
      <c r="C76">
        <v>3500</v>
      </c>
      <c r="D76" t="s">
        <v>59</v>
      </c>
      <c r="E76">
        <v>17.463999999999999</v>
      </c>
      <c r="F76">
        <f>IF(ISNA(VLOOKUP(DKSalaries!D76,OverUnder!$A$2:$C$13,3,FALSE)),1,VLOOKUP(DKSalaries!D76,OverUnder!$A$2:$C$13,3,FALSE))</f>
        <v>1</v>
      </c>
      <c r="G76">
        <f t="shared" si="13"/>
        <v>17.463999999999999</v>
      </c>
      <c r="H76" s="4">
        <f t="shared" si="14"/>
        <v>17.463999999999999</v>
      </c>
      <c r="I76">
        <v>0</v>
      </c>
      <c r="J76">
        <f t="shared" si="15"/>
        <v>0</v>
      </c>
      <c r="K76">
        <f t="shared" si="12"/>
        <v>0</v>
      </c>
      <c r="L76">
        <f t="shared" si="17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6"/>
        <v>4.9897142857142853</v>
      </c>
    </row>
    <row r="77" spans="1:17" x14ac:dyDescent="0.45">
      <c r="A77" t="s">
        <v>7</v>
      </c>
      <c r="B77" t="s">
        <v>51</v>
      </c>
      <c r="C77">
        <v>3500</v>
      </c>
      <c r="D77" t="s">
        <v>57</v>
      </c>
      <c r="E77">
        <v>14.5</v>
      </c>
      <c r="F77">
        <f>IF(ISNA(VLOOKUP(DKSalaries!D77,OverUnder!$A$2:$C$13,3,FALSE)),1,VLOOKUP(DKSalaries!D77,OverUnder!$A$2:$C$13,3,FALSE))</f>
        <v>1</v>
      </c>
      <c r="G77">
        <f t="shared" si="13"/>
        <v>14.5</v>
      </c>
      <c r="H77" s="4">
        <f t="shared" si="14"/>
        <v>14.5</v>
      </c>
      <c r="I77">
        <v>0</v>
      </c>
      <c r="J77">
        <f t="shared" si="15"/>
        <v>0</v>
      </c>
      <c r="K77">
        <f t="shared" si="12"/>
        <v>0</v>
      </c>
      <c r="L77">
        <f t="shared" si="17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6"/>
        <v>4.1428571428571423</v>
      </c>
    </row>
    <row r="78" spans="1:17" x14ac:dyDescent="0.45">
      <c r="A78" t="s">
        <v>5</v>
      </c>
      <c r="B78" t="s">
        <v>131</v>
      </c>
      <c r="C78">
        <v>3500</v>
      </c>
      <c r="D78" t="s">
        <v>74</v>
      </c>
      <c r="E78">
        <v>15.321</v>
      </c>
      <c r="F78">
        <f>IF(ISNA(VLOOKUP(DKSalaries!D78,OverUnder!$A$2:$C$13,3,FALSE)),1,VLOOKUP(DKSalaries!D78,OverUnder!$A$2:$C$13,3,FALSE))</f>
        <v>1</v>
      </c>
      <c r="G78">
        <f t="shared" si="13"/>
        <v>15.321</v>
      </c>
      <c r="H78" s="4">
        <f t="shared" si="14"/>
        <v>15.321</v>
      </c>
      <c r="I78">
        <v>0</v>
      </c>
      <c r="J78">
        <f t="shared" si="15"/>
        <v>0</v>
      </c>
      <c r="K78">
        <f t="shared" si="12"/>
        <v>0</v>
      </c>
      <c r="L78">
        <f t="shared" si="17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6"/>
        <v>4.3774285714285712</v>
      </c>
    </row>
    <row r="79" spans="1:17" x14ac:dyDescent="0.45">
      <c r="A79" t="s">
        <v>8</v>
      </c>
      <c r="B79" t="s">
        <v>132</v>
      </c>
      <c r="C79">
        <v>3300</v>
      </c>
      <c r="D79" t="s">
        <v>64</v>
      </c>
      <c r="E79">
        <v>14.625</v>
      </c>
      <c r="F79">
        <f>IF(ISNA(VLOOKUP(DKSalaries!D79,OverUnder!$A$2:$C$13,3,FALSE)),1,VLOOKUP(DKSalaries!D79,OverUnder!$A$2:$C$13,3,FALSE))</f>
        <v>1</v>
      </c>
      <c r="G79">
        <f t="shared" si="13"/>
        <v>14.625</v>
      </c>
      <c r="H79" s="4">
        <f t="shared" si="14"/>
        <v>14.625</v>
      </c>
      <c r="I79">
        <v>0</v>
      </c>
      <c r="J79">
        <f t="shared" si="15"/>
        <v>0</v>
      </c>
      <c r="K79">
        <f t="shared" si="12"/>
        <v>0</v>
      </c>
      <c r="L79">
        <f t="shared" si="17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6"/>
        <v>4.4318181818181817</v>
      </c>
    </row>
    <row r="80" spans="1:17" x14ac:dyDescent="0.45">
      <c r="A80" t="s">
        <v>6</v>
      </c>
      <c r="B80" t="s">
        <v>133</v>
      </c>
      <c r="C80">
        <v>3300</v>
      </c>
      <c r="D80" t="s">
        <v>74</v>
      </c>
      <c r="E80">
        <v>12.179</v>
      </c>
      <c r="F80">
        <f>IF(ISNA(VLOOKUP(DKSalaries!D80,OverUnder!$A$2:$C$13,3,FALSE)),1,VLOOKUP(DKSalaries!D80,OverUnder!$A$2:$C$13,3,FALSE))</f>
        <v>1</v>
      </c>
      <c r="G80">
        <f t="shared" si="13"/>
        <v>12.179</v>
      </c>
      <c r="H80" s="4">
        <f t="shared" si="14"/>
        <v>12.179</v>
      </c>
      <c r="I80">
        <v>0</v>
      </c>
      <c r="J80">
        <f t="shared" si="15"/>
        <v>0</v>
      </c>
      <c r="K80">
        <f t="shared" si="12"/>
        <v>0</v>
      </c>
      <c r="L80">
        <f t="shared" si="17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6"/>
        <v>3.6906060606060609</v>
      </c>
    </row>
    <row r="81" spans="1:17" x14ac:dyDescent="0.45">
      <c r="A81" t="s">
        <v>9</v>
      </c>
      <c r="B81" t="s">
        <v>134</v>
      </c>
      <c r="C81">
        <v>3200</v>
      </c>
      <c r="D81" t="s">
        <v>64</v>
      </c>
      <c r="E81">
        <v>9.625</v>
      </c>
      <c r="F81">
        <f>IF(ISNA(VLOOKUP(DKSalaries!D81,OverUnder!$A$2:$C$13,3,FALSE)),1,VLOOKUP(DKSalaries!D81,OverUnder!$A$2:$C$13,3,FALSE))</f>
        <v>1</v>
      </c>
      <c r="G81">
        <f t="shared" si="13"/>
        <v>9.625</v>
      </c>
      <c r="H81" s="4">
        <f t="shared" si="14"/>
        <v>9.625</v>
      </c>
      <c r="I81">
        <v>0</v>
      </c>
      <c r="J81">
        <f t="shared" si="15"/>
        <v>0</v>
      </c>
      <c r="K81">
        <f t="shared" si="12"/>
        <v>0</v>
      </c>
      <c r="L81">
        <f t="shared" si="17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6"/>
        <v>3.0078125</v>
      </c>
    </row>
    <row r="82" spans="1:17" x14ac:dyDescent="0.45">
      <c r="A82" t="s">
        <v>6</v>
      </c>
      <c r="B82" t="s">
        <v>135</v>
      </c>
      <c r="C82">
        <v>3200</v>
      </c>
      <c r="D82" t="s">
        <v>74</v>
      </c>
      <c r="E82">
        <v>14.786</v>
      </c>
      <c r="F82">
        <f>IF(ISNA(VLOOKUP(DKSalaries!D82,OverUnder!$A$2:$C$13,3,FALSE)),1,VLOOKUP(DKSalaries!D82,OverUnder!$A$2:$C$13,3,FALSE))</f>
        <v>1</v>
      </c>
      <c r="G82">
        <f t="shared" si="13"/>
        <v>14.786</v>
      </c>
      <c r="H82" s="4">
        <f t="shared" si="14"/>
        <v>14.786</v>
      </c>
      <c r="I82">
        <v>0</v>
      </c>
      <c r="J82">
        <f t="shared" si="15"/>
        <v>0</v>
      </c>
      <c r="K82">
        <f t="shared" si="12"/>
        <v>0</v>
      </c>
      <c r="L82">
        <f t="shared" ref="L82:P91" si="18">$I82*IF($A82=L$1,1,0)</f>
        <v>0</v>
      </c>
      <c r="M82">
        <f t="shared" si="18"/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6"/>
        <v>4.6206249999999995</v>
      </c>
    </row>
    <row r="83" spans="1:17" x14ac:dyDescent="0.45">
      <c r="A83" t="s">
        <v>9</v>
      </c>
      <c r="B83" t="s">
        <v>136</v>
      </c>
      <c r="C83">
        <v>3200</v>
      </c>
      <c r="D83" t="s">
        <v>74</v>
      </c>
      <c r="E83">
        <v>19.5</v>
      </c>
      <c r="F83">
        <f>IF(ISNA(VLOOKUP(DKSalaries!D83,OverUnder!$A$2:$C$13,3,FALSE)),1,VLOOKUP(DKSalaries!D83,OverUnder!$A$2:$C$13,3,FALSE))</f>
        <v>1</v>
      </c>
      <c r="G83">
        <f t="shared" si="13"/>
        <v>19.5</v>
      </c>
      <c r="H83" s="4">
        <f t="shared" si="14"/>
        <v>19.5</v>
      </c>
      <c r="I83">
        <v>0</v>
      </c>
      <c r="J83">
        <f t="shared" si="15"/>
        <v>0</v>
      </c>
      <c r="K83">
        <f t="shared" si="12"/>
        <v>0</v>
      </c>
      <c r="L83">
        <f t="shared" si="18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6"/>
        <v>6.09375</v>
      </c>
    </row>
    <row r="84" spans="1:17" x14ac:dyDescent="0.45">
      <c r="A84" t="s">
        <v>5</v>
      </c>
      <c r="B84" t="s">
        <v>137</v>
      </c>
      <c r="C84">
        <v>3100</v>
      </c>
      <c r="D84" t="s">
        <v>74</v>
      </c>
      <c r="E84">
        <v>22.428999999999998</v>
      </c>
      <c r="F84">
        <f>IF(ISNA(VLOOKUP(DKSalaries!D84,OverUnder!$A$2:$C$13,3,FALSE)),1,VLOOKUP(DKSalaries!D84,OverUnder!$A$2:$C$13,3,FALSE))</f>
        <v>1</v>
      </c>
      <c r="G84">
        <f t="shared" si="13"/>
        <v>22.428999999999998</v>
      </c>
      <c r="H84" s="4">
        <f t="shared" si="14"/>
        <v>22.428999999999998</v>
      </c>
      <c r="I84">
        <v>0</v>
      </c>
      <c r="J84">
        <f t="shared" si="15"/>
        <v>0</v>
      </c>
      <c r="K84">
        <f t="shared" si="12"/>
        <v>0</v>
      </c>
      <c r="L84">
        <f t="shared" si="18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6"/>
        <v>7.2351612903225808</v>
      </c>
    </row>
    <row r="85" spans="1:17" x14ac:dyDescent="0.45">
      <c r="A85" t="s">
        <v>6</v>
      </c>
      <c r="B85" t="s">
        <v>138</v>
      </c>
      <c r="C85">
        <v>3100</v>
      </c>
      <c r="D85" t="s">
        <v>59</v>
      </c>
      <c r="E85">
        <v>12.5</v>
      </c>
      <c r="F85">
        <f>IF(ISNA(VLOOKUP(DKSalaries!D85,OverUnder!$A$2:$C$13,3,FALSE)),1,VLOOKUP(DKSalaries!D85,OverUnder!$A$2:$C$13,3,FALSE))</f>
        <v>1</v>
      </c>
      <c r="G85">
        <f t="shared" si="13"/>
        <v>12.5</v>
      </c>
      <c r="H85" s="4">
        <f t="shared" si="14"/>
        <v>12.5</v>
      </c>
      <c r="I85">
        <v>0</v>
      </c>
      <c r="J85">
        <f t="shared" si="15"/>
        <v>0</v>
      </c>
      <c r="K85">
        <f t="shared" si="12"/>
        <v>0</v>
      </c>
      <c r="L85">
        <f t="shared" si="18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6"/>
        <v>4.032258064516129</v>
      </c>
    </row>
    <row r="86" spans="1:17" x14ac:dyDescent="0.45">
      <c r="A86" t="s">
        <v>8</v>
      </c>
      <c r="B86" t="s">
        <v>139</v>
      </c>
      <c r="C86">
        <v>3100</v>
      </c>
      <c r="D86" t="s">
        <v>74</v>
      </c>
      <c r="E86">
        <v>18.375</v>
      </c>
      <c r="F86">
        <f>IF(ISNA(VLOOKUP(DKSalaries!D86,OverUnder!$A$2:$C$13,3,FALSE)),1,VLOOKUP(DKSalaries!D86,OverUnder!$A$2:$C$13,3,FALSE))</f>
        <v>1</v>
      </c>
      <c r="G86">
        <f t="shared" si="13"/>
        <v>18.375</v>
      </c>
      <c r="H86" s="4">
        <f t="shared" si="14"/>
        <v>18.375</v>
      </c>
      <c r="I86">
        <v>0</v>
      </c>
      <c r="J86">
        <f t="shared" si="15"/>
        <v>0</v>
      </c>
      <c r="K86">
        <f t="shared" si="12"/>
        <v>0</v>
      </c>
      <c r="L86">
        <f t="shared" si="18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6"/>
        <v>5.9274193548387091</v>
      </c>
    </row>
    <row r="87" spans="1:17" x14ac:dyDescent="0.45">
      <c r="A87" t="s">
        <v>8</v>
      </c>
      <c r="B87" t="s">
        <v>140</v>
      </c>
      <c r="C87">
        <v>3000</v>
      </c>
      <c r="D87" t="s">
        <v>59</v>
      </c>
      <c r="E87">
        <v>6.4640000000000004</v>
      </c>
      <c r="F87">
        <f>IF(ISNA(VLOOKUP(DKSalaries!D87,OverUnder!$A$2:$C$13,3,FALSE)),1,VLOOKUP(DKSalaries!D87,OverUnder!$A$2:$C$13,3,FALSE))</f>
        <v>1</v>
      </c>
      <c r="G87">
        <f t="shared" si="13"/>
        <v>6.4640000000000004</v>
      </c>
      <c r="H87" s="4">
        <f t="shared" si="14"/>
        <v>6.4640000000000004</v>
      </c>
      <c r="I87">
        <v>0</v>
      </c>
      <c r="J87">
        <f t="shared" si="15"/>
        <v>0</v>
      </c>
      <c r="K87">
        <f t="shared" si="12"/>
        <v>0</v>
      </c>
      <c r="L87">
        <f t="shared" si="18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6"/>
        <v>2.1546666666666665</v>
      </c>
    </row>
    <row r="88" spans="1:17" x14ac:dyDescent="0.45">
      <c r="A88" t="s">
        <v>6</v>
      </c>
      <c r="B88" t="s">
        <v>47</v>
      </c>
      <c r="C88">
        <v>3000</v>
      </c>
      <c r="D88" t="s">
        <v>57</v>
      </c>
      <c r="E88">
        <v>7.3330000000000002</v>
      </c>
      <c r="F88">
        <f>IF(ISNA(VLOOKUP(DKSalaries!D88,OverUnder!$A$2:$C$13,3,FALSE)),1,VLOOKUP(DKSalaries!D88,OverUnder!$A$2:$C$13,3,FALSE))</f>
        <v>1</v>
      </c>
      <c r="G88">
        <f t="shared" si="13"/>
        <v>7.3330000000000002</v>
      </c>
      <c r="H88" s="4">
        <f t="shared" si="14"/>
        <v>7.3330000000000002</v>
      </c>
      <c r="I88">
        <v>0</v>
      </c>
      <c r="J88">
        <f t="shared" si="15"/>
        <v>0</v>
      </c>
      <c r="K88">
        <f t="shared" si="12"/>
        <v>0</v>
      </c>
      <c r="L88">
        <f t="shared" si="18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6"/>
        <v>2.4443333333333337</v>
      </c>
    </row>
    <row r="89" spans="1:17" x14ac:dyDescent="0.45">
      <c r="A89" t="s">
        <v>7</v>
      </c>
      <c r="B89" t="s">
        <v>141</v>
      </c>
      <c r="C89">
        <v>3000</v>
      </c>
      <c r="D89" t="s">
        <v>74</v>
      </c>
      <c r="E89">
        <v>16.356999999999999</v>
      </c>
      <c r="F89">
        <f>IF(ISNA(VLOOKUP(DKSalaries!D89,OverUnder!$A$2:$C$13,3,FALSE)),1,VLOOKUP(DKSalaries!D89,OverUnder!$A$2:$C$13,3,FALSE))</f>
        <v>1</v>
      </c>
      <c r="G89">
        <f t="shared" si="13"/>
        <v>16.356999999999999</v>
      </c>
      <c r="H89" s="4">
        <f t="shared" si="14"/>
        <v>16.356999999999999</v>
      </c>
      <c r="I89">
        <v>0</v>
      </c>
      <c r="J89">
        <f t="shared" si="15"/>
        <v>0</v>
      </c>
      <c r="K89">
        <f t="shared" si="12"/>
        <v>0</v>
      </c>
      <c r="L89">
        <f t="shared" si="18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6"/>
        <v>5.4523333333333337</v>
      </c>
    </row>
    <row r="90" spans="1:17" x14ac:dyDescent="0.45">
      <c r="A90" t="s">
        <v>5</v>
      </c>
      <c r="B90" t="s">
        <v>142</v>
      </c>
      <c r="C90">
        <v>3000</v>
      </c>
      <c r="D90" t="s">
        <v>61</v>
      </c>
      <c r="E90">
        <v>12.929</v>
      </c>
      <c r="F90">
        <f>IF(ISNA(VLOOKUP(DKSalaries!D90,OverUnder!$A$2:$C$13,3,FALSE)),1,VLOOKUP(DKSalaries!D90,OverUnder!$A$2:$C$13,3,FALSE))</f>
        <v>1</v>
      </c>
      <c r="G90">
        <f t="shared" si="13"/>
        <v>12.929</v>
      </c>
      <c r="H90" s="4">
        <f t="shared" si="14"/>
        <v>12.929</v>
      </c>
      <c r="I90">
        <v>0</v>
      </c>
      <c r="J90">
        <f t="shared" si="15"/>
        <v>0</v>
      </c>
      <c r="K90">
        <f t="shared" si="12"/>
        <v>0</v>
      </c>
      <c r="L90">
        <f t="shared" si="18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6"/>
        <v>4.3096666666666668</v>
      </c>
    </row>
    <row r="91" spans="1:17" x14ac:dyDescent="0.45">
      <c r="A91" t="s">
        <v>9</v>
      </c>
      <c r="B91" t="s">
        <v>143</v>
      </c>
      <c r="C91">
        <v>3000</v>
      </c>
      <c r="D91" t="s">
        <v>66</v>
      </c>
      <c r="E91">
        <v>4.5</v>
      </c>
      <c r="F91">
        <f>IF(ISNA(VLOOKUP(DKSalaries!D91,OverUnder!$A$2:$C$13,3,FALSE)),1,VLOOKUP(DKSalaries!D91,OverUnder!$A$2:$C$13,3,FALSE))</f>
        <v>1</v>
      </c>
      <c r="G91">
        <f t="shared" si="13"/>
        <v>4.5</v>
      </c>
      <c r="H91" s="4">
        <f t="shared" si="14"/>
        <v>4.5</v>
      </c>
      <c r="I91">
        <v>0</v>
      </c>
      <c r="J91">
        <f t="shared" si="15"/>
        <v>0</v>
      </c>
      <c r="K91">
        <f t="shared" si="12"/>
        <v>0</v>
      </c>
      <c r="L91">
        <f t="shared" si="18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6"/>
        <v>1.5</v>
      </c>
    </row>
    <row r="92" spans="1:17" x14ac:dyDescent="0.45">
      <c r="A92" t="s">
        <v>5</v>
      </c>
      <c r="B92" t="s">
        <v>144</v>
      </c>
      <c r="C92">
        <v>3000</v>
      </c>
      <c r="D92" t="s">
        <v>66</v>
      </c>
      <c r="E92">
        <v>12</v>
      </c>
      <c r="F92">
        <f>IF(ISNA(VLOOKUP(DKSalaries!D92,OverUnder!$A$2:$C$13,3,FALSE)),1,VLOOKUP(DKSalaries!D92,OverUnder!$A$2:$C$13,3,FALSE))</f>
        <v>1</v>
      </c>
      <c r="G92">
        <f t="shared" si="13"/>
        <v>12</v>
      </c>
      <c r="H92" s="4">
        <f t="shared" si="14"/>
        <v>12</v>
      </c>
      <c r="I92">
        <v>0</v>
      </c>
      <c r="J92">
        <f t="shared" si="15"/>
        <v>0</v>
      </c>
      <c r="K92">
        <f t="shared" si="12"/>
        <v>0</v>
      </c>
      <c r="L92">
        <f t="shared" ref="L92:P101" si="19">$I92*IF($A92=L$1,1,0)</f>
        <v>0</v>
      </c>
      <c r="M92">
        <f t="shared" si="19"/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6"/>
        <v>4</v>
      </c>
    </row>
    <row r="93" spans="1:17" x14ac:dyDescent="0.45">
      <c r="A93" t="s">
        <v>6</v>
      </c>
      <c r="B93" t="s">
        <v>145</v>
      </c>
      <c r="C93">
        <v>3000</v>
      </c>
      <c r="D93" t="s">
        <v>66</v>
      </c>
      <c r="E93">
        <v>3.9380000000000002</v>
      </c>
      <c r="F93">
        <f>IF(ISNA(VLOOKUP(DKSalaries!D93,OverUnder!$A$2:$C$13,3,FALSE)),1,VLOOKUP(DKSalaries!D93,OverUnder!$A$2:$C$13,3,FALSE))</f>
        <v>1</v>
      </c>
      <c r="G93">
        <f t="shared" si="13"/>
        <v>3.9380000000000002</v>
      </c>
      <c r="H93" s="4">
        <f t="shared" si="14"/>
        <v>3.9380000000000002</v>
      </c>
      <c r="I93">
        <v>0</v>
      </c>
      <c r="J93">
        <f t="shared" si="15"/>
        <v>0</v>
      </c>
      <c r="K93">
        <f t="shared" si="12"/>
        <v>0</v>
      </c>
      <c r="L93">
        <f t="shared" si="19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6"/>
        <v>1.3126666666666666</v>
      </c>
    </row>
    <row r="94" spans="1:17" x14ac:dyDescent="0.45">
      <c r="A94" t="s">
        <v>9</v>
      </c>
      <c r="B94" t="s">
        <v>146</v>
      </c>
      <c r="C94">
        <v>3000</v>
      </c>
      <c r="D94" t="s">
        <v>66</v>
      </c>
      <c r="E94">
        <v>12.464</v>
      </c>
      <c r="F94">
        <f>IF(ISNA(VLOOKUP(DKSalaries!D94,OverUnder!$A$2:$C$13,3,FALSE)),1,VLOOKUP(DKSalaries!D94,OverUnder!$A$2:$C$13,3,FALSE))</f>
        <v>1</v>
      </c>
      <c r="G94">
        <f t="shared" si="13"/>
        <v>12.464</v>
      </c>
      <c r="H94" s="4">
        <f t="shared" si="14"/>
        <v>12.464</v>
      </c>
      <c r="I94">
        <v>0</v>
      </c>
      <c r="J94">
        <f t="shared" si="15"/>
        <v>0</v>
      </c>
      <c r="K94">
        <f t="shared" si="12"/>
        <v>0</v>
      </c>
      <c r="L94">
        <f t="shared" si="19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6"/>
        <v>4.1546666666666665</v>
      </c>
    </row>
    <row r="95" spans="1:17" x14ac:dyDescent="0.45">
      <c r="A95" t="s">
        <v>6</v>
      </c>
      <c r="B95" t="s">
        <v>147</v>
      </c>
      <c r="C95">
        <v>3000</v>
      </c>
      <c r="D95" t="s">
        <v>61</v>
      </c>
      <c r="E95">
        <v>6.0359999999999996</v>
      </c>
      <c r="F95">
        <f>IF(ISNA(VLOOKUP(DKSalaries!D95,OverUnder!$A$2:$C$13,3,FALSE)),1,VLOOKUP(DKSalaries!D95,OverUnder!$A$2:$C$13,3,FALSE))</f>
        <v>1</v>
      </c>
      <c r="G95">
        <f t="shared" si="13"/>
        <v>6.0359999999999996</v>
      </c>
      <c r="H95" s="4">
        <f t="shared" si="14"/>
        <v>6.0359999999999996</v>
      </c>
      <c r="I95">
        <v>0</v>
      </c>
      <c r="J95">
        <f t="shared" si="15"/>
        <v>0</v>
      </c>
      <c r="K95">
        <f t="shared" si="12"/>
        <v>0</v>
      </c>
      <c r="L95">
        <f t="shared" si="19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6"/>
        <v>2.012</v>
      </c>
    </row>
    <row r="96" spans="1:17" x14ac:dyDescent="0.45">
      <c r="A96" t="s">
        <v>5</v>
      </c>
      <c r="B96" t="s">
        <v>148</v>
      </c>
      <c r="C96">
        <v>3000</v>
      </c>
      <c r="D96" t="s">
        <v>64</v>
      </c>
      <c r="E96">
        <v>18.125</v>
      </c>
      <c r="F96">
        <f>IF(ISNA(VLOOKUP(DKSalaries!D96,OverUnder!$A$2:$C$13,3,FALSE)),1,VLOOKUP(DKSalaries!D96,OverUnder!$A$2:$C$13,3,FALSE))</f>
        <v>1</v>
      </c>
      <c r="G96">
        <f t="shared" si="13"/>
        <v>18.125</v>
      </c>
      <c r="H96" s="4">
        <f t="shared" si="14"/>
        <v>18.125</v>
      </c>
      <c r="I96">
        <v>0</v>
      </c>
      <c r="J96">
        <f t="shared" si="15"/>
        <v>0</v>
      </c>
      <c r="K96">
        <f t="shared" si="12"/>
        <v>0</v>
      </c>
      <c r="L96">
        <f t="shared" si="19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6"/>
        <v>6.041666666666667</v>
      </c>
    </row>
    <row r="97" spans="1:17" x14ac:dyDescent="0.45">
      <c r="A97" t="s">
        <v>8</v>
      </c>
      <c r="B97" t="s">
        <v>149</v>
      </c>
      <c r="C97">
        <v>3000</v>
      </c>
      <c r="D97" t="s">
        <v>64</v>
      </c>
      <c r="E97">
        <v>13.188000000000001</v>
      </c>
      <c r="F97">
        <f>IF(ISNA(VLOOKUP(DKSalaries!D97,OverUnder!$A$2:$C$13,3,FALSE)),1,VLOOKUP(DKSalaries!D97,OverUnder!$A$2:$C$13,3,FALSE))</f>
        <v>1</v>
      </c>
      <c r="G97">
        <f t="shared" si="13"/>
        <v>13.188000000000001</v>
      </c>
      <c r="H97" s="4">
        <f t="shared" si="14"/>
        <v>13.188000000000001</v>
      </c>
      <c r="I97">
        <v>0</v>
      </c>
      <c r="J97">
        <f t="shared" si="15"/>
        <v>0</v>
      </c>
      <c r="K97">
        <f t="shared" si="12"/>
        <v>0</v>
      </c>
      <c r="L97">
        <f t="shared" si="19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6"/>
        <v>4.3960000000000008</v>
      </c>
    </row>
    <row r="98" spans="1:17" x14ac:dyDescent="0.45">
      <c r="A98" t="s">
        <v>5</v>
      </c>
      <c r="B98" t="s">
        <v>150</v>
      </c>
      <c r="C98">
        <v>3000</v>
      </c>
      <c r="D98" t="s">
        <v>61</v>
      </c>
      <c r="E98">
        <v>2</v>
      </c>
      <c r="F98">
        <f>IF(ISNA(VLOOKUP(DKSalaries!D98,OverUnder!$A$2:$C$13,3,FALSE)),1,VLOOKUP(DKSalaries!D98,OverUnder!$A$2:$C$13,3,FALSE))</f>
        <v>1</v>
      </c>
      <c r="G98">
        <f t="shared" si="13"/>
        <v>2</v>
      </c>
      <c r="H98" s="4">
        <f t="shared" si="14"/>
        <v>2</v>
      </c>
      <c r="I98">
        <v>0</v>
      </c>
      <c r="J98">
        <f t="shared" si="15"/>
        <v>0</v>
      </c>
      <c r="K98">
        <f t="shared" si="12"/>
        <v>0</v>
      </c>
      <c r="L98">
        <f t="shared" si="19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6"/>
        <v>0.66666666666666663</v>
      </c>
    </row>
    <row r="99" spans="1:17" x14ac:dyDescent="0.45">
      <c r="A99" t="s">
        <v>6</v>
      </c>
      <c r="B99" t="s">
        <v>151</v>
      </c>
      <c r="C99">
        <v>3000</v>
      </c>
      <c r="D99" t="s">
        <v>59</v>
      </c>
      <c r="E99">
        <v>13.071</v>
      </c>
      <c r="F99">
        <f>IF(ISNA(VLOOKUP(DKSalaries!D99,OverUnder!$A$2:$C$13,3,FALSE)),1,VLOOKUP(DKSalaries!D99,OverUnder!$A$2:$C$13,3,FALSE))</f>
        <v>1</v>
      </c>
      <c r="G99">
        <f t="shared" si="13"/>
        <v>13.071</v>
      </c>
      <c r="H99" s="4">
        <f t="shared" si="14"/>
        <v>13.071</v>
      </c>
      <c r="I99">
        <v>0</v>
      </c>
      <c r="J99">
        <f t="shared" si="15"/>
        <v>0</v>
      </c>
      <c r="K99">
        <f t="shared" si="12"/>
        <v>0</v>
      </c>
      <c r="L99">
        <f t="shared" si="19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6"/>
        <v>4.3569999999999993</v>
      </c>
    </row>
    <row r="100" spans="1:17" x14ac:dyDescent="0.45">
      <c r="A100" t="s">
        <v>5</v>
      </c>
      <c r="B100" t="s">
        <v>152</v>
      </c>
      <c r="C100">
        <v>3000</v>
      </c>
      <c r="D100" t="s">
        <v>59</v>
      </c>
      <c r="E100">
        <v>14.625</v>
      </c>
      <c r="F100">
        <f>IF(ISNA(VLOOKUP(DKSalaries!D100,OverUnder!$A$2:$C$13,3,FALSE)),1,VLOOKUP(DKSalaries!D100,OverUnder!$A$2:$C$13,3,FALSE))</f>
        <v>1</v>
      </c>
      <c r="G100">
        <f t="shared" si="13"/>
        <v>14.625</v>
      </c>
      <c r="H100" s="4">
        <f t="shared" si="14"/>
        <v>14.625</v>
      </c>
      <c r="I100">
        <v>0</v>
      </c>
      <c r="J100">
        <f t="shared" si="15"/>
        <v>0</v>
      </c>
      <c r="K100">
        <f t="shared" si="12"/>
        <v>0</v>
      </c>
      <c r="L100">
        <f t="shared" si="19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6"/>
        <v>4.875</v>
      </c>
    </row>
    <row r="101" spans="1:17" x14ac:dyDescent="0.45">
      <c r="A101" t="s">
        <v>7</v>
      </c>
      <c r="B101" t="s">
        <v>153</v>
      </c>
      <c r="C101">
        <v>3000</v>
      </c>
      <c r="D101" t="s">
        <v>59</v>
      </c>
      <c r="E101">
        <v>2.6669999999999998</v>
      </c>
      <c r="F101">
        <f>IF(ISNA(VLOOKUP(DKSalaries!D101,OverUnder!$A$2:$C$13,3,FALSE)),1,VLOOKUP(DKSalaries!D101,OverUnder!$A$2:$C$13,3,FALSE))</f>
        <v>1</v>
      </c>
      <c r="G101">
        <f t="shared" si="13"/>
        <v>2.6669999999999998</v>
      </c>
      <c r="H101" s="4">
        <f t="shared" si="14"/>
        <v>2.6669999999999998</v>
      </c>
      <c r="I101">
        <v>0</v>
      </c>
      <c r="J101">
        <f t="shared" si="15"/>
        <v>0</v>
      </c>
      <c r="K101">
        <f t="shared" si="12"/>
        <v>0</v>
      </c>
      <c r="L101">
        <f t="shared" si="19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6"/>
        <v>0.8889999999999999</v>
      </c>
    </row>
    <row r="102" spans="1:17" x14ac:dyDescent="0.45">
      <c r="A102" t="s">
        <v>7</v>
      </c>
      <c r="B102" t="s">
        <v>154</v>
      </c>
      <c r="C102">
        <v>3000</v>
      </c>
      <c r="D102" t="s">
        <v>74</v>
      </c>
      <c r="E102">
        <v>12.893000000000001</v>
      </c>
      <c r="F102">
        <f>IF(ISNA(VLOOKUP(DKSalaries!D102,OverUnder!$A$2:$C$13,3,FALSE)),1,VLOOKUP(DKSalaries!D102,OverUnder!$A$2:$C$13,3,FALSE))</f>
        <v>1</v>
      </c>
      <c r="G102">
        <f t="shared" si="13"/>
        <v>12.893000000000001</v>
      </c>
      <c r="H102" s="4">
        <f t="shared" si="14"/>
        <v>12.893000000000001</v>
      </c>
      <c r="I102">
        <v>0</v>
      </c>
      <c r="J102">
        <f t="shared" si="15"/>
        <v>0</v>
      </c>
      <c r="K102">
        <f t="shared" si="12"/>
        <v>0</v>
      </c>
      <c r="L102">
        <f t="shared" ref="L102:P111" si="20">$I102*IF($A102=L$1,1,0)</f>
        <v>0</v>
      </c>
      <c r="M102">
        <f t="shared" si="20"/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16"/>
        <v>4.2976666666666663</v>
      </c>
    </row>
    <row r="103" spans="1:17" x14ac:dyDescent="0.45">
      <c r="A103" t="s">
        <v>5</v>
      </c>
      <c r="B103" t="s">
        <v>155</v>
      </c>
      <c r="C103">
        <v>3000</v>
      </c>
      <c r="D103" t="s">
        <v>57</v>
      </c>
      <c r="E103">
        <v>14.75</v>
      </c>
      <c r="F103">
        <f>IF(ISNA(VLOOKUP(DKSalaries!D103,OverUnder!$A$2:$C$13,3,FALSE)),1,VLOOKUP(DKSalaries!D103,OverUnder!$A$2:$C$13,3,FALSE))</f>
        <v>1</v>
      </c>
      <c r="G103">
        <f t="shared" si="13"/>
        <v>14.75</v>
      </c>
      <c r="H103" s="4">
        <f t="shared" si="14"/>
        <v>14.75</v>
      </c>
      <c r="I103">
        <v>0</v>
      </c>
      <c r="J103">
        <f t="shared" si="15"/>
        <v>0</v>
      </c>
      <c r="K103">
        <f t="shared" si="12"/>
        <v>0</v>
      </c>
      <c r="L103">
        <f t="shared" si="20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16"/>
        <v>4.9166666666666661</v>
      </c>
    </row>
    <row r="104" spans="1:17" x14ac:dyDescent="0.45">
      <c r="A104" t="s">
        <v>7</v>
      </c>
      <c r="B104" t="s">
        <v>156</v>
      </c>
      <c r="C104">
        <v>3000</v>
      </c>
      <c r="D104" t="s">
        <v>74</v>
      </c>
      <c r="E104">
        <v>12.167</v>
      </c>
      <c r="F104">
        <f>IF(ISNA(VLOOKUP(DKSalaries!D104,OverUnder!$A$2:$C$13,3,FALSE)),1,VLOOKUP(DKSalaries!D104,OverUnder!$A$2:$C$13,3,FALSE))</f>
        <v>1</v>
      </c>
      <c r="G104">
        <f t="shared" si="13"/>
        <v>12.167</v>
      </c>
      <c r="H104" s="4">
        <f t="shared" si="14"/>
        <v>12.167</v>
      </c>
      <c r="I104">
        <v>0</v>
      </c>
      <c r="J104">
        <f t="shared" si="15"/>
        <v>0</v>
      </c>
      <c r="K104">
        <f t="shared" si="12"/>
        <v>0</v>
      </c>
      <c r="L104">
        <f t="shared" si="20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16"/>
        <v>4.0556666666666663</v>
      </c>
    </row>
    <row r="105" spans="1:17" x14ac:dyDescent="0.45">
      <c r="A105" t="s">
        <v>6</v>
      </c>
      <c r="B105" t="s">
        <v>157</v>
      </c>
      <c r="C105">
        <v>3000</v>
      </c>
      <c r="D105" t="s">
        <v>59</v>
      </c>
      <c r="E105">
        <v>2.1880000000000002</v>
      </c>
      <c r="F105">
        <f>IF(ISNA(VLOOKUP(DKSalaries!D105,OverUnder!$A$2:$C$13,3,FALSE)),1,VLOOKUP(DKSalaries!D105,OverUnder!$A$2:$C$13,3,FALSE))</f>
        <v>1</v>
      </c>
      <c r="G105">
        <f t="shared" si="13"/>
        <v>2.1880000000000002</v>
      </c>
      <c r="H105" s="4">
        <f t="shared" si="14"/>
        <v>2.1880000000000002</v>
      </c>
      <c r="I105">
        <v>0</v>
      </c>
      <c r="J105">
        <f t="shared" si="15"/>
        <v>0</v>
      </c>
      <c r="K105">
        <f t="shared" si="12"/>
        <v>0</v>
      </c>
      <c r="L105">
        <f t="shared" si="20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16"/>
        <v>0.72933333333333339</v>
      </c>
    </row>
    <row r="106" spans="1:17" x14ac:dyDescent="0.45">
      <c r="A106" t="s">
        <v>8</v>
      </c>
      <c r="B106" t="s">
        <v>158</v>
      </c>
      <c r="C106">
        <v>3000</v>
      </c>
      <c r="D106" t="s">
        <v>74</v>
      </c>
      <c r="E106">
        <v>10.036</v>
      </c>
      <c r="F106">
        <f>IF(ISNA(VLOOKUP(DKSalaries!D106,OverUnder!$A$2:$C$13,3,FALSE)),1,VLOOKUP(DKSalaries!D106,OverUnder!$A$2:$C$13,3,FALSE))</f>
        <v>1</v>
      </c>
      <c r="G106">
        <f t="shared" si="13"/>
        <v>10.036</v>
      </c>
      <c r="H106" s="4">
        <f t="shared" si="14"/>
        <v>10.036</v>
      </c>
      <c r="I106">
        <v>0</v>
      </c>
      <c r="J106">
        <f t="shared" si="15"/>
        <v>0</v>
      </c>
      <c r="K106">
        <f t="shared" si="12"/>
        <v>0</v>
      </c>
      <c r="L106">
        <f t="shared" si="20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16"/>
        <v>3.3453333333333335</v>
      </c>
    </row>
    <row r="107" spans="1:17" x14ac:dyDescent="0.45">
      <c r="A107" t="s">
        <v>5</v>
      </c>
      <c r="B107" t="s">
        <v>159</v>
      </c>
      <c r="C107">
        <v>3000</v>
      </c>
      <c r="D107" t="s">
        <v>57</v>
      </c>
      <c r="E107">
        <v>7.8330000000000002</v>
      </c>
      <c r="F107">
        <f>IF(ISNA(VLOOKUP(DKSalaries!D107,OverUnder!$A$2:$C$13,3,FALSE)),1,VLOOKUP(DKSalaries!D107,OverUnder!$A$2:$C$13,3,FALSE))</f>
        <v>1</v>
      </c>
      <c r="G107">
        <f t="shared" si="13"/>
        <v>7.8330000000000002</v>
      </c>
      <c r="H107" s="4">
        <f t="shared" si="14"/>
        <v>7.8330000000000002</v>
      </c>
      <c r="I107">
        <v>0</v>
      </c>
      <c r="J107">
        <f t="shared" si="15"/>
        <v>0</v>
      </c>
      <c r="K107">
        <f t="shared" si="12"/>
        <v>0</v>
      </c>
      <c r="L107">
        <f t="shared" si="20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16"/>
        <v>2.6110000000000002</v>
      </c>
    </row>
    <row r="108" spans="1:17" x14ac:dyDescent="0.45">
      <c r="A108" t="s">
        <v>8</v>
      </c>
      <c r="B108" t="s">
        <v>160</v>
      </c>
      <c r="C108">
        <v>3000</v>
      </c>
      <c r="D108" t="s">
        <v>61</v>
      </c>
      <c r="E108">
        <v>6.5830000000000002</v>
      </c>
      <c r="F108">
        <f>IF(ISNA(VLOOKUP(DKSalaries!D108,OverUnder!$A$2:$C$13,3,FALSE)),1,VLOOKUP(DKSalaries!D108,OverUnder!$A$2:$C$13,3,FALSE))</f>
        <v>1</v>
      </c>
      <c r="G108">
        <f t="shared" si="13"/>
        <v>6.5830000000000002</v>
      </c>
      <c r="H108" s="4">
        <f t="shared" si="14"/>
        <v>6.5830000000000002</v>
      </c>
      <c r="I108">
        <v>0</v>
      </c>
      <c r="J108">
        <f t="shared" si="15"/>
        <v>0</v>
      </c>
      <c r="K108">
        <f t="shared" si="12"/>
        <v>0</v>
      </c>
      <c r="L108">
        <f t="shared" si="20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16"/>
        <v>2.1943333333333332</v>
      </c>
    </row>
    <row r="109" spans="1:17" x14ac:dyDescent="0.45">
      <c r="A109" t="s">
        <v>5</v>
      </c>
      <c r="B109" t="s">
        <v>161</v>
      </c>
      <c r="C109">
        <v>3000</v>
      </c>
      <c r="D109" t="s">
        <v>64</v>
      </c>
      <c r="E109">
        <v>12.036</v>
      </c>
      <c r="F109">
        <f>IF(ISNA(VLOOKUP(DKSalaries!D109,OverUnder!$A$2:$C$13,3,FALSE)),1,VLOOKUP(DKSalaries!D109,OverUnder!$A$2:$C$13,3,FALSE))</f>
        <v>1</v>
      </c>
      <c r="G109">
        <f t="shared" si="13"/>
        <v>12.036</v>
      </c>
      <c r="H109" s="4">
        <f t="shared" si="14"/>
        <v>12.036</v>
      </c>
      <c r="I109">
        <v>0</v>
      </c>
      <c r="J109">
        <f t="shared" si="15"/>
        <v>0</v>
      </c>
      <c r="K109">
        <f t="shared" si="12"/>
        <v>0</v>
      </c>
      <c r="L109">
        <f t="shared" si="20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16"/>
        <v>4.0119999999999996</v>
      </c>
    </row>
    <row r="110" spans="1:17" x14ac:dyDescent="0.45">
      <c r="A110" t="s">
        <v>7</v>
      </c>
      <c r="B110" t="s">
        <v>162</v>
      </c>
      <c r="C110">
        <v>3000</v>
      </c>
      <c r="D110" t="s">
        <v>66</v>
      </c>
      <c r="E110">
        <v>5.8330000000000002</v>
      </c>
      <c r="F110">
        <f>IF(ISNA(VLOOKUP(DKSalaries!D110,OverUnder!$A$2:$C$13,3,FALSE)),1,VLOOKUP(DKSalaries!D110,OverUnder!$A$2:$C$13,3,FALSE))</f>
        <v>1</v>
      </c>
      <c r="G110">
        <f t="shared" si="13"/>
        <v>5.8330000000000002</v>
      </c>
      <c r="H110" s="4">
        <f t="shared" si="14"/>
        <v>5.8330000000000002</v>
      </c>
      <c r="I110">
        <v>0</v>
      </c>
      <c r="J110">
        <f t="shared" si="15"/>
        <v>0</v>
      </c>
      <c r="K110">
        <f t="shared" si="12"/>
        <v>0</v>
      </c>
      <c r="L110">
        <f t="shared" si="20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16"/>
        <v>1.9443333333333332</v>
      </c>
    </row>
    <row r="111" spans="1:17" x14ac:dyDescent="0.45">
      <c r="A111" t="s">
        <v>6</v>
      </c>
      <c r="B111" t="s">
        <v>163</v>
      </c>
      <c r="C111">
        <v>3000</v>
      </c>
      <c r="D111" t="s">
        <v>59</v>
      </c>
      <c r="E111">
        <v>15.786</v>
      </c>
      <c r="F111">
        <f>IF(ISNA(VLOOKUP(DKSalaries!D111,OverUnder!$A$2:$C$13,3,FALSE)),1,VLOOKUP(DKSalaries!D111,OverUnder!$A$2:$C$13,3,FALSE))</f>
        <v>1</v>
      </c>
      <c r="G111">
        <f t="shared" si="13"/>
        <v>15.786</v>
      </c>
      <c r="H111" s="4">
        <f t="shared" si="14"/>
        <v>15.786</v>
      </c>
      <c r="I111">
        <v>0</v>
      </c>
      <c r="J111">
        <f t="shared" si="15"/>
        <v>0</v>
      </c>
      <c r="K111">
        <f t="shared" si="12"/>
        <v>0</v>
      </c>
      <c r="L111">
        <f t="shared" si="20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16"/>
        <v>5.2620000000000005</v>
      </c>
    </row>
    <row r="112" spans="1:17" x14ac:dyDescent="0.45">
      <c r="A112" t="s">
        <v>5</v>
      </c>
      <c r="B112" t="s">
        <v>164</v>
      </c>
      <c r="C112">
        <v>3000</v>
      </c>
      <c r="D112" t="s">
        <v>61</v>
      </c>
      <c r="E112">
        <v>9.8209999999999997</v>
      </c>
      <c r="F112">
        <f>IF(ISNA(VLOOKUP(DKSalaries!D112,OverUnder!$A$2:$C$13,3,FALSE)),1,VLOOKUP(DKSalaries!D112,OverUnder!$A$2:$C$13,3,FALSE))</f>
        <v>1</v>
      </c>
      <c r="G112">
        <f t="shared" si="13"/>
        <v>9.8209999999999997</v>
      </c>
      <c r="H112" s="4">
        <f t="shared" si="14"/>
        <v>9.8209999999999997</v>
      </c>
      <c r="I112">
        <v>0</v>
      </c>
      <c r="J112">
        <f t="shared" si="15"/>
        <v>0</v>
      </c>
      <c r="K112">
        <f t="shared" si="12"/>
        <v>0</v>
      </c>
      <c r="L112">
        <f t="shared" ref="L112:P121" si="21">$I112*IF($A112=L$1,1,0)</f>
        <v>0</v>
      </c>
      <c r="M112">
        <f t="shared" si="21"/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16"/>
        <v>3.2736666666666663</v>
      </c>
    </row>
    <row r="113" spans="1:17" x14ac:dyDescent="0.45">
      <c r="A113" t="s">
        <v>9</v>
      </c>
      <c r="B113" t="s">
        <v>165</v>
      </c>
      <c r="C113">
        <v>3000</v>
      </c>
      <c r="D113" t="s">
        <v>74</v>
      </c>
      <c r="E113">
        <v>0</v>
      </c>
      <c r="F113">
        <f>IF(ISNA(VLOOKUP(DKSalaries!D113,OverUnder!$A$2:$C$13,3,FALSE)),1,VLOOKUP(DKSalaries!D113,OverUnder!$A$2:$C$13,3,FALSE))</f>
        <v>1</v>
      </c>
      <c r="G113">
        <f t="shared" si="13"/>
        <v>0</v>
      </c>
      <c r="H113" s="4">
        <f t="shared" si="14"/>
        <v>0</v>
      </c>
      <c r="I113">
        <v>0</v>
      </c>
      <c r="J113">
        <f t="shared" si="15"/>
        <v>0</v>
      </c>
      <c r="K113">
        <f t="shared" si="12"/>
        <v>0</v>
      </c>
      <c r="L113">
        <f t="shared" si="21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16"/>
        <v>0</v>
      </c>
    </row>
    <row r="114" spans="1:17" x14ac:dyDescent="0.45">
      <c r="A114" t="s">
        <v>5</v>
      </c>
      <c r="B114" t="s">
        <v>166</v>
      </c>
      <c r="C114">
        <v>3000</v>
      </c>
      <c r="D114" t="s">
        <v>59</v>
      </c>
      <c r="E114">
        <v>8.8209999999999997</v>
      </c>
      <c r="F114">
        <f>IF(ISNA(VLOOKUP(DKSalaries!D114,OverUnder!$A$2:$C$13,3,FALSE)),1,VLOOKUP(DKSalaries!D114,OverUnder!$A$2:$C$13,3,FALSE))</f>
        <v>1</v>
      </c>
      <c r="G114">
        <f t="shared" si="13"/>
        <v>8.8209999999999997</v>
      </c>
      <c r="H114" s="4">
        <f t="shared" si="14"/>
        <v>8.8209999999999997</v>
      </c>
      <c r="I114">
        <v>0</v>
      </c>
      <c r="J114">
        <f t="shared" si="15"/>
        <v>0</v>
      </c>
      <c r="K114">
        <f t="shared" si="12"/>
        <v>0</v>
      </c>
      <c r="L114">
        <f t="shared" si="21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16"/>
        <v>2.9403333333333332</v>
      </c>
    </row>
    <row r="115" spans="1:17" x14ac:dyDescent="0.45">
      <c r="A115" t="s">
        <v>5</v>
      </c>
      <c r="B115" t="s">
        <v>167</v>
      </c>
      <c r="C115">
        <v>3000</v>
      </c>
      <c r="D115" t="s">
        <v>66</v>
      </c>
      <c r="E115">
        <v>14.714</v>
      </c>
      <c r="F115">
        <f>IF(ISNA(VLOOKUP(DKSalaries!D115,OverUnder!$A$2:$C$13,3,FALSE)),1,VLOOKUP(DKSalaries!D115,OverUnder!$A$2:$C$13,3,FALSE))</f>
        <v>1</v>
      </c>
      <c r="G115">
        <f t="shared" si="13"/>
        <v>14.714</v>
      </c>
      <c r="H115" s="4">
        <f t="shared" si="14"/>
        <v>14.714</v>
      </c>
      <c r="I115">
        <v>0</v>
      </c>
      <c r="J115">
        <f t="shared" si="15"/>
        <v>0</v>
      </c>
      <c r="K115">
        <f t="shared" si="12"/>
        <v>0</v>
      </c>
      <c r="L115">
        <f t="shared" si="21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16"/>
        <v>4.9046666666666665</v>
      </c>
    </row>
    <row r="116" spans="1:17" x14ac:dyDescent="0.45">
      <c r="A116" t="s">
        <v>6</v>
      </c>
      <c r="B116" t="s">
        <v>48</v>
      </c>
      <c r="C116">
        <v>3000</v>
      </c>
      <c r="D116" t="s">
        <v>57</v>
      </c>
      <c r="E116">
        <v>6.875</v>
      </c>
      <c r="F116">
        <f>IF(ISNA(VLOOKUP(DKSalaries!D116,OverUnder!$A$2:$C$13,3,FALSE)),1,VLOOKUP(DKSalaries!D116,OverUnder!$A$2:$C$13,3,FALSE))</f>
        <v>1</v>
      </c>
      <c r="G116">
        <f t="shared" si="13"/>
        <v>6.875</v>
      </c>
      <c r="H116" s="4">
        <f t="shared" si="14"/>
        <v>6.875</v>
      </c>
      <c r="I116">
        <v>0</v>
      </c>
      <c r="J116">
        <f t="shared" si="15"/>
        <v>0</v>
      </c>
      <c r="K116">
        <f t="shared" si="12"/>
        <v>0</v>
      </c>
      <c r="L116">
        <f t="shared" si="21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16"/>
        <v>2.2916666666666665</v>
      </c>
    </row>
    <row r="117" spans="1:17" x14ac:dyDescent="0.45">
      <c r="A117" t="s">
        <v>6</v>
      </c>
      <c r="B117" t="s">
        <v>168</v>
      </c>
      <c r="C117">
        <v>3000</v>
      </c>
      <c r="D117" t="s">
        <v>66</v>
      </c>
      <c r="E117">
        <v>13.393000000000001</v>
      </c>
      <c r="F117">
        <f>IF(ISNA(VLOOKUP(DKSalaries!D117,OverUnder!$A$2:$C$13,3,FALSE)),1,VLOOKUP(DKSalaries!D117,OverUnder!$A$2:$C$13,3,FALSE))</f>
        <v>1</v>
      </c>
      <c r="G117">
        <f t="shared" si="13"/>
        <v>13.393000000000001</v>
      </c>
      <c r="H117" s="4">
        <f t="shared" si="14"/>
        <v>13.393000000000001</v>
      </c>
      <c r="I117">
        <v>0</v>
      </c>
      <c r="J117">
        <f t="shared" si="15"/>
        <v>0</v>
      </c>
      <c r="K117">
        <f t="shared" si="12"/>
        <v>0</v>
      </c>
      <c r="L117">
        <f t="shared" si="21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16"/>
        <v>4.4643333333333333</v>
      </c>
    </row>
    <row r="118" spans="1:17" x14ac:dyDescent="0.45">
      <c r="A118" t="s">
        <v>7</v>
      </c>
      <c r="B118" t="s">
        <v>49</v>
      </c>
      <c r="C118">
        <v>3000</v>
      </c>
      <c r="D118" t="s">
        <v>57</v>
      </c>
      <c r="E118">
        <v>11.125</v>
      </c>
      <c r="F118">
        <f>IF(ISNA(VLOOKUP(DKSalaries!D118,OverUnder!$A$2:$C$13,3,FALSE)),1,VLOOKUP(DKSalaries!D118,OverUnder!$A$2:$C$13,3,FALSE))</f>
        <v>1</v>
      </c>
      <c r="G118">
        <f t="shared" si="13"/>
        <v>11.125</v>
      </c>
      <c r="H118" s="4">
        <f t="shared" si="14"/>
        <v>11.125</v>
      </c>
      <c r="I118">
        <v>0</v>
      </c>
      <c r="J118">
        <f t="shared" si="15"/>
        <v>0</v>
      </c>
      <c r="K118">
        <f t="shared" si="12"/>
        <v>0</v>
      </c>
      <c r="L118">
        <f t="shared" si="21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16"/>
        <v>3.7083333333333335</v>
      </c>
    </row>
    <row r="119" spans="1:17" x14ac:dyDescent="0.45">
      <c r="A119" t="s">
        <v>9</v>
      </c>
      <c r="B119" t="s">
        <v>169</v>
      </c>
      <c r="C119">
        <v>3000</v>
      </c>
      <c r="D119" t="s">
        <v>57</v>
      </c>
      <c r="E119">
        <v>1.5</v>
      </c>
      <c r="F119">
        <f>IF(ISNA(VLOOKUP(DKSalaries!D119,OverUnder!$A$2:$C$13,3,FALSE)),1,VLOOKUP(DKSalaries!D119,OverUnder!$A$2:$C$13,3,FALSE))</f>
        <v>1</v>
      </c>
      <c r="G119">
        <f t="shared" si="13"/>
        <v>1.5</v>
      </c>
      <c r="H119" s="4">
        <f t="shared" si="14"/>
        <v>1.5</v>
      </c>
      <c r="I119">
        <v>0</v>
      </c>
      <c r="J119">
        <f t="shared" si="15"/>
        <v>0</v>
      </c>
      <c r="K119">
        <f t="shared" si="12"/>
        <v>0</v>
      </c>
      <c r="L119">
        <f t="shared" si="21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16"/>
        <v>0.5</v>
      </c>
    </row>
    <row r="120" spans="1:17" x14ac:dyDescent="0.45">
      <c r="A120" t="s">
        <v>7</v>
      </c>
      <c r="B120" t="s">
        <v>170</v>
      </c>
      <c r="C120">
        <v>3000</v>
      </c>
      <c r="D120" t="s">
        <v>61</v>
      </c>
      <c r="E120">
        <v>3.625</v>
      </c>
      <c r="F120">
        <f>IF(ISNA(VLOOKUP(DKSalaries!D120,OverUnder!$A$2:$C$13,3,FALSE)),1,VLOOKUP(DKSalaries!D120,OverUnder!$A$2:$C$13,3,FALSE))</f>
        <v>1</v>
      </c>
      <c r="G120">
        <f t="shared" si="13"/>
        <v>3.625</v>
      </c>
      <c r="H120" s="4">
        <f t="shared" si="14"/>
        <v>3.625</v>
      </c>
      <c r="I120">
        <v>0</v>
      </c>
      <c r="J120">
        <f t="shared" si="15"/>
        <v>0</v>
      </c>
      <c r="K120">
        <f t="shared" si="12"/>
        <v>0</v>
      </c>
      <c r="L120">
        <f t="shared" si="21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16"/>
        <v>1.2083333333333335</v>
      </c>
    </row>
    <row r="121" spans="1:17" x14ac:dyDescent="0.45">
      <c r="A121" t="s">
        <v>9</v>
      </c>
      <c r="B121" t="s">
        <v>171</v>
      </c>
      <c r="C121">
        <v>3000</v>
      </c>
      <c r="D121" t="s">
        <v>64</v>
      </c>
      <c r="E121">
        <v>14.65</v>
      </c>
      <c r="F121">
        <f>IF(ISNA(VLOOKUP(DKSalaries!D121,OverUnder!$A$2:$C$13,3,FALSE)),1,VLOOKUP(DKSalaries!D121,OverUnder!$A$2:$C$13,3,FALSE))</f>
        <v>1</v>
      </c>
      <c r="G121">
        <f t="shared" si="13"/>
        <v>14.65</v>
      </c>
      <c r="H121" s="4">
        <f t="shared" si="14"/>
        <v>14.65</v>
      </c>
      <c r="I121">
        <v>0</v>
      </c>
      <c r="J121">
        <f t="shared" si="15"/>
        <v>0</v>
      </c>
      <c r="K121">
        <f t="shared" si="12"/>
        <v>0</v>
      </c>
      <c r="L121">
        <f t="shared" si="21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16"/>
        <v>4.8833333333333329</v>
      </c>
    </row>
    <row r="122" spans="1:17" x14ac:dyDescent="0.45">
      <c r="A122" t="s">
        <v>9</v>
      </c>
      <c r="B122" t="s">
        <v>172</v>
      </c>
      <c r="C122">
        <v>3000</v>
      </c>
      <c r="D122" t="s">
        <v>64</v>
      </c>
      <c r="E122">
        <v>7.7140000000000004</v>
      </c>
      <c r="F122">
        <f>IF(ISNA(VLOOKUP(DKSalaries!D122,OverUnder!$A$2:$C$13,3,FALSE)),1,VLOOKUP(DKSalaries!D122,OverUnder!$A$2:$C$13,3,FALSE))</f>
        <v>1</v>
      </c>
      <c r="G122">
        <f t="shared" si="13"/>
        <v>7.7140000000000004</v>
      </c>
      <c r="H122" s="4">
        <f t="shared" si="14"/>
        <v>7.7140000000000004</v>
      </c>
      <c r="I122">
        <v>0</v>
      </c>
      <c r="J122">
        <f t="shared" si="15"/>
        <v>0</v>
      </c>
      <c r="K122">
        <f t="shared" si="12"/>
        <v>0</v>
      </c>
      <c r="L122">
        <f t="shared" ref="L122:P131" si="22">$I122*IF($A122=L$1,1,0)</f>
        <v>0</v>
      </c>
      <c r="M122">
        <f t="shared" si="22"/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16"/>
        <v>2.5713333333333335</v>
      </c>
    </row>
    <row r="123" spans="1:17" x14ac:dyDescent="0.45">
      <c r="A123" t="s">
        <v>5</v>
      </c>
      <c r="B123" t="s">
        <v>173</v>
      </c>
      <c r="C123">
        <v>3000</v>
      </c>
      <c r="D123" t="s">
        <v>74</v>
      </c>
      <c r="E123">
        <v>5</v>
      </c>
      <c r="F123">
        <f>IF(ISNA(VLOOKUP(DKSalaries!D123,OverUnder!$A$2:$C$13,3,FALSE)),1,VLOOKUP(DKSalaries!D123,OverUnder!$A$2:$C$13,3,FALSE))</f>
        <v>1</v>
      </c>
      <c r="G123">
        <f t="shared" si="13"/>
        <v>5</v>
      </c>
      <c r="H123" s="4">
        <f t="shared" si="14"/>
        <v>5</v>
      </c>
      <c r="I123">
        <v>0</v>
      </c>
      <c r="J123">
        <f t="shared" si="15"/>
        <v>0</v>
      </c>
      <c r="K123">
        <f t="shared" si="12"/>
        <v>0</v>
      </c>
      <c r="L123">
        <f t="shared" si="2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16"/>
        <v>1.6666666666666667</v>
      </c>
    </row>
    <row r="124" spans="1:17" x14ac:dyDescent="0.45">
      <c r="A124" t="s">
        <v>9</v>
      </c>
      <c r="B124" t="s">
        <v>174</v>
      </c>
      <c r="C124">
        <v>3000</v>
      </c>
      <c r="D124" t="s">
        <v>61</v>
      </c>
      <c r="E124">
        <v>9.0419999999999998</v>
      </c>
      <c r="F124">
        <f>IF(ISNA(VLOOKUP(DKSalaries!D124,OverUnder!$A$2:$C$13,3,FALSE)),1,VLOOKUP(DKSalaries!D124,OverUnder!$A$2:$C$13,3,FALSE))</f>
        <v>1</v>
      </c>
      <c r="G124">
        <f t="shared" si="13"/>
        <v>9.0419999999999998</v>
      </c>
      <c r="H124" s="4">
        <f t="shared" si="14"/>
        <v>9.0419999999999998</v>
      </c>
      <c r="I124">
        <v>0</v>
      </c>
      <c r="J124">
        <f t="shared" si="15"/>
        <v>0</v>
      </c>
      <c r="K124">
        <f t="shared" si="12"/>
        <v>0</v>
      </c>
      <c r="L124">
        <f t="shared" si="2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16"/>
        <v>3.0139999999999998</v>
      </c>
    </row>
    <row r="125" spans="1:17" x14ac:dyDescent="0.45">
      <c r="A125" t="s">
        <v>9</v>
      </c>
      <c r="B125" t="s">
        <v>175</v>
      </c>
      <c r="C125">
        <v>3000</v>
      </c>
      <c r="D125" t="s">
        <v>66</v>
      </c>
      <c r="E125">
        <v>1.167</v>
      </c>
      <c r="F125">
        <f>IF(ISNA(VLOOKUP(DKSalaries!D125,OverUnder!$A$2:$C$13,3,FALSE)),1,VLOOKUP(DKSalaries!D125,OverUnder!$A$2:$C$13,3,FALSE))</f>
        <v>1</v>
      </c>
      <c r="G125">
        <f t="shared" si="13"/>
        <v>1.167</v>
      </c>
      <c r="H125" s="4">
        <f t="shared" si="14"/>
        <v>1.167</v>
      </c>
      <c r="I125">
        <v>0</v>
      </c>
      <c r="J125">
        <f t="shared" si="15"/>
        <v>0</v>
      </c>
      <c r="K125">
        <f t="shared" si="12"/>
        <v>0</v>
      </c>
      <c r="L125">
        <f t="shared" si="2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16"/>
        <v>0.38900000000000001</v>
      </c>
    </row>
    <row r="126" spans="1:17" x14ac:dyDescent="0.45">
      <c r="A126" t="s">
        <v>6</v>
      </c>
      <c r="B126" t="s">
        <v>176</v>
      </c>
      <c r="C126">
        <v>3000</v>
      </c>
      <c r="D126" t="s">
        <v>57</v>
      </c>
      <c r="E126">
        <v>10.15</v>
      </c>
      <c r="F126">
        <f>IF(ISNA(VLOOKUP(DKSalaries!D126,OverUnder!$A$2:$C$13,3,FALSE)),1,VLOOKUP(DKSalaries!D126,OverUnder!$A$2:$C$13,3,FALSE))</f>
        <v>1</v>
      </c>
      <c r="G126">
        <f t="shared" si="13"/>
        <v>10.15</v>
      </c>
      <c r="H126" s="4">
        <f t="shared" si="14"/>
        <v>10.15</v>
      </c>
      <c r="I126">
        <v>0</v>
      </c>
      <c r="J126">
        <f t="shared" si="15"/>
        <v>0</v>
      </c>
      <c r="K126">
        <f t="shared" si="12"/>
        <v>0</v>
      </c>
      <c r="L126">
        <f t="shared" si="2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16"/>
        <v>3.3833333333333333</v>
      </c>
    </row>
    <row r="127" spans="1:17" x14ac:dyDescent="0.45">
      <c r="A127" t="s">
        <v>9</v>
      </c>
      <c r="B127" t="s">
        <v>50</v>
      </c>
      <c r="C127">
        <v>3000</v>
      </c>
      <c r="D127" t="s">
        <v>57</v>
      </c>
      <c r="E127">
        <v>14.583</v>
      </c>
      <c r="F127">
        <f>IF(ISNA(VLOOKUP(DKSalaries!D127,OverUnder!$A$2:$C$13,3,FALSE)),1,VLOOKUP(DKSalaries!D127,OverUnder!$A$2:$C$13,3,FALSE))</f>
        <v>1</v>
      </c>
      <c r="G127">
        <f t="shared" si="13"/>
        <v>14.583</v>
      </c>
      <c r="H127" s="4">
        <f t="shared" si="14"/>
        <v>14.583</v>
      </c>
      <c r="I127">
        <v>0</v>
      </c>
      <c r="J127">
        <f t="shared" si="15"/>
        <v>0</v>
      </c>
      <c r="K127">
        <f t="shared" si="12"/>
        <v>0</v>
      </c>
      <c r="L127">
        <f t="shared" si="2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16"/>
        <v>4.8609999999999998</v>
      </c>
    </row>
    <row r="128" spans="1:17" x14ac:dyDescent="0.45">
      <c r="A128" t="s">
        <v>8</v>
      </c>
      <c r="B128" t="s">
        <v>177</v>
      </c>
      <c r="C128">
        <v>3000</v>
      </c>
      <c r="D128" t="s">
        <v>57</v>
      </c>
      <c r="E128">
        <v>1.75</v>
      </c>
      <c r="F128">
        <f>IF(ISNA(VLOOKUP(DKSalaries!D128,OverUnder!$A$2:$C$13,3,FALSE)),1,VLOOKUP(DKSalaries!D128,OverUnder!$A$2:$C$13,3,FALSE))</f>
        <v>1</v>
      </c>
      <c r="G128">
        <f t="shared" si="13"/>
        <v>1.75</v>
      </c>
      <c r="H128" s="4">
        <f t="shared" si="14"/>
        <v>1.75</v>
      </c>
      <c r="I128">
        <v>0</v>
      </c>
      <c r="J128">
        <f t="shared" si="15"/>
        <v>0</v>
      </c>
      <c r="K128">
        <f t="shared" si="12"/>
        <v>0</v>
      </c>
      <c r="L128">
        <f t="shared" si="2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16"/>
        <v>0.58333333333333337</v>
      </c>
    </row>
    <row r="129" spans="1:17" x14ac:dyDescent="0.45">
      <c r="A129" t="s">
        <v>7</v>
      </c>
      <c r="B129" t="s">
        <v>178</v>
      </c>
      <c r="C129">
        <v>3000</v>
      </c>
      <c r="D129" t="s">
        <v>64</v>
      </c>
      <c r="E129">
        <v>7.8929999999999998</v>
      </c>
      <c r="F129">
        <f>IF(ISNA(VLOOKUP(DKSalaries!D129,OverUnder!$A$2:$C$13,3,FALSE)),1,VLOOKUP(DKSalaries!D129,OverUnder!$A$2:$C$13,3,FALSE))</f>
        <v>1</v>
      </c>
      <c r="G129">
        <f t="shared" si="13"/>
        <v>7.8929999999999998</v>
      </c>
      <c r="H129" s="4">
        <f t="shared" si="14"/>
        <v>7.8929999999999998</v>
      </c>
      <c r="I129">
        <v>0</v>
      </c>
      <c r="J129">
        <f t="shared" si="15"/>
        <v>0</v>
      </c>
      <c r="K129">
        <f t="shared" si="12"/>
        <v>0</v>
      </c>
      <c r="L129">
        <f t="shared" si="2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16"/>
        <v>2.6310000000000002</v>
      </c>
    </row>
    <row r="130" spans="1:17" x14ac:dyDescent="0.45">
      <c r="A130" t="s">
        <v>6</v>
      </c>
      <c r="B130" t="s">
        <v>179</v>
      </c>
      <c r="C130">
        <v>3000</v>
      </c>
      <c r="D130" t="s">
        <v>64</v>
      </c>
      <c r="E130">
        <v>6.1790000000000003</v>
      </c>
      <c r="F130">
        <f>IF(ISNA(VLOOKUP(DKSalaries!D130,OverUnder!$A$2:$C$13,3,FALSE)),1,VLOOKUP(DKSalaries!D130,OverUnder!$A$2:$C$13,3,FALSE))</f>
        <v>1</v>
      </c>
      <c r="G130">
        <f t="shared" si="13"/>
        <v>6.1790000000000003</v>
      </c>
      <c r="H130" s="4">
        <f t="shared" si="14"/>
        <v>6.1790000000000003</v>
      </c>
      <c r="I130">
        <v>0</v>
      </c>
      <c r="J130">
        <f t="shared" si="15"/>
        <v>0</v>
      </c>
      <c r="K130">
        <f t="shared" ref="K130:K193" si="23">I130*C130</f>
        <v>0</v>
      </c>
      <c r="L130">
        <f t="shared" si="22"/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16"/>
        <v>2.0596666666666668</v>
      </c>
    </row>
    <row r="131" spans="1:17" x14ac:dyDescent="0.45">
      <c r="A131" t="s">
        <v>5</v>
      </c>
      <c r="B131" t="s">
        <v>180</v>
      </c>
      <c r="C131">
        <v>3000</v>
      </c>
      <c r="D131" t="s">
        <v>64</v>
      </c>
      <c r="E131">
        <v>0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0</v>
      </c>
      <c r="H131" s="4">
        <f t="shared" ref="H131:H194" si="25">G131</f>
        <v>0</v>
      </c>
      <c r="I131">
        <v>0</v>
      </c>
      <c r="J131">
        <f t="shared" ref="J131:J194" si="26">I131*H131</f>
        <v>0</v>
      </c>
      <c r="K131">
        <f t="shared" si="23"/>
        <v>0</v>
      </c>
      <c r="L131">
        <f t="shared" si="22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ref="Q131:Q194" si="27">H131/C131*1000</f>
        <v>0</v>
      </c>
    </row>
    <row r="132" spans="1:17" x14ac:dyDescent="0.45">
      <c r="A132" t="s">
        <v>8</v>
      </c>
      <c r="B132" t="s">
        <v>52</v>
      </c>
      <c r="C132">
        <v>3000</v>
      </c>
      <c r="D132" t="s">
        <v>57</v>
      </c>
      <c r="E132">
        <v>8.6880000000000006</v>
      </c>
      <c r="F132">
        <f>IF(ISNA(VLOOKUP(DKSalaries!D132,OverUnder!$A$2:$C$13,3,FALSE)),1,VLOOKUP(DKSalaries!D132,OverUnder!$A$2:$C$13,3,FALSE))</f>
        <v>1</v>
      </c>
      <c r="G132">
        <f t="shared" si="24"/>
        <v>8.6880000000000006</v>
      </c>
      <c r="H132" s="4">
        <f t="shared" si="25"/>
        <v>8.6880000000000006</v>
      </c>
      <c r="I132">
        <v>0</v>
      </c>
      <c r="J132">
        <f t="shared" si="26"/>
        <v>0</v>
      </c>
      <c r="K132">
        <f t="shared" si="23"/>
        <v>0</v>
      </c>
      <c r="L132">
        <f t="shared" ref="L132:P141" si="28">$I132*IF($A132=L$1,1,0)</f>
        <v>0</v>
      </c>
      <c r="M132">
        <f t="shared" si="28"/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7"/>
        <v>2.8960000000000004</v>
      </c>
    </row>
    <row r="133" spans="1:17" x14ac:dyDescent="0.45">
      <c r="A133" t="s">
        <v>7</v>
      </c>
      <c r="B133" t="s">
        <v>181</v>
      </c>
      <c r="C133">
        <v>3000</v>
      </c>
      <c r="D133" t="s">
        <v>64</v>
      </c>
      <c r="E133">
        <v>7.45</v>
      </c>
      <c r="F133">
        <f>IF(ISNA(VLOOKUP(DKSalaries!D133,OverUnder!$A$2:$C$13,3,FALSE)),1,VLOOKUP(DKSalaries!D133,OverUnder!$A$2:$C$13,3,FALSE))</f>
        <v>1</v>
      </c>
      <c r="G133">
        <f t="shared" si="24"/>
        <v>7.45</v>
      </c>
      <c r="H133" s="4">
        <f t="shared" si="25"/>
        <v>7.45</v>
      </c>
      <c r="I133">
        <v>0</v>
      </c>
      <c r="J133">
        <f t="shared" si="26"/>
        <v>0</v>
      </c>
      <c r="K133">
        <f t="shared" si="23"/>
        <v>0</v>
      </c>
      <c r="L133">
        <f t="shared" si="28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7"/>
        <v>2.4833333333333334</v>
      </c>
    </row>
    <row r="134" spans="1:17" x14ac:dyDescent="0.45">
      <c r="A134" t="s">
        <v>5</v>
      </c>
      <c r="B134" t="s">
        <v>53</v>
      </c>
      <c r="C134">
        <v>3000</v>
      </c>
      <c r="D134" t="s">
        <v>57</v>
      </c>
      <c r="E134">
        <v>0</v>
      </c>
      <c r="F134">
        <f>IF(ISNA(VLOOKUP(DKSalaries!D134,OverUnder!$A$2:$C$13,3,FALSE)),1,VLOOKUP(DKSalaries!D134,OverUnder!$A$2:$C$13,3,FALSE))</f>
        <v>1</v>
      </c>
      <c r="G134">
        <f t="shared" si="24"/>
        <v>0</v>
      </c>
      <c r="H134" s="4">
        <f t="shared" si="25"/>
        <v>0</v>
      </c>
      <c r="I134">
        <v>0</v>
      </c>
      <c r="J134">
        <f t="shared" si="26"/>
        <v>0</v>
      </c>
      <c r="K134">
        <f t="shared" si="23"/>
        <v>0</v>
      </c>
      <c r="L134">
        <f t="shared" si="28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7"/>
        <v>0</v>
      </c>
    </row>
    <row r="135" spans="1:17" x14ac:dyDescent="0.45">
      <c r="A135" t="s">
        <v>7</v>
      </c>
      <c r="B135" t="s">
        <v>182</v>
      </c>
      <c r="C135">
        <v>3000</v>
      </c>
      <c r="D135" t="s">
        <v>57</v>
      </c>
      <c r="E135">
        <v>7.8330000000000002</v>
      </c>
      <c r="F135">
        <f>IF(ISNA(VLOOKUP(DKSalaries!D135,OverUnder!$A$2:$C$13,3,FALSE)),1,VLOOKUP(DKSalaries!D135,OverUnder!$A$2:$C$13,3,FALSE))</f>
        <v>1</v>
      </c>
      <c r="G135">
        <f t="shared" si="24"/>
        <v>7.8330000000000002</v>
      </c>
      <c r="H135" s="4">
        <f t="shared" si="25"/>
        <v>7.8330000000000002</v>
      </c>
      <c r="I135">
        <v>0</v>
      </c>
      <c r="J135">
        <f t="shared" si="26"/>
        <v>0</v>
      </c>
      <c r="K135">
        <f t="shared" si="23"/>
        <v>0</v>
      </c>
      <c r="L135">
        <f t="shared" si="28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7"/>
        <v>2.6110000000000002</v>
      </c>
    </row>
    <row r="136" spans="1:17" x14ac:dyDescent="0.45">
      <c r="A136" t="s">
        <v>8</v>
      </c>
      <c r="B136" t="s">
        <v>183</v>
      </c>
      <c r="C136">
        <v>3000</v>
      </c>
      <c r="D136" t="s">
        <v>59</v>
      </c>
      <c r="E136">
        <v>12.356999999999999</v>
      </c>
      <c r="F136">
        <f>IF(ISNA(VLOOKUP(DKSalaries!D136,OverUnder!$A$2:$C$13,3,FALSE)),1,VLOOKUP(DKSalaries!D136,OverUnder!$A$2:$C$13,3,FALSE))</f>
        <v>1</v>
      </c>
      <c r="G136">
        <f t="shared" si="24"/>
        <v>12.356999999999999</v>
      </c>
      <c r="H136" s="4">
        <f t="shared" si="25"/>
        <v>12.356999999999999</v>
      </c>
      <c r="I136">
        <v>0</v>
      </c>
      <c r="J136">
        <f t="shared" si="26"/>
        <v>0</v>
      </c>
      <c r="K136">
        <f t="shared" si="23"/>
        <v>0</v>
      </c>
      <c r="L136">
        <f t="shared" si="28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7"/>
        <v>4.1189999999999998</v>
      </c>
    </row>
    <row r="137" spans="1:17" x14ac:dyDescent="0.45">
      <c r="A137" t="s">
        <v>6</v>
      </c>
      <c r="B137" t="s">
        <v>184</v>
      </c>
      <c r="C137">
        <v>3000</v>
      </c>
      <c r="D137" t="s">
        <v>66</v>
      </c>
      <c r="E137">
        <v>1.375</v>
      </c>
      <c r="F137">
        <f>IF(ISNA(VLOOKUP(DKSalaries!D137,OverUnder!$A$2:$C$13,3,FALSE)),1,VLOOKUP(DKSalaries!D137,OverUnder!$A$2:$C$13,3,FALSE))</f>
        <v>1</v>
      </c>
      <c r="G137">
        <f t="shared" si="24"/>
        <v>1.375</v>
      </c>
      <c r="H137" s="4">
        <f t="shared" si="25"/>
        <v>1.375</v>
      </c>
      <c r="I137">
        <v>0</v>
      </c>
      <c r="J137">
        <f t="shared" si="26"/>
        <v>0</v>
      </c>
      <c r="K137">
        <f t="shared" si="23"/>
        <v>0</v>
      </c>
      <c r="L137">
        <f t="shared" si="28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7"/>
        <v>0.45833333333333331</v>
      </c>
    </row>
    <row r="138" spans="1:17" x14ac:dyDescent="0.45">
      <c r="A138" t="s">
        <v>8</v>
      </c>
      <c r="B138" t="s">
        <v>185</v>
      </c>
      <c r="C138">
        <v>3000</v>
      </c>
      <c r="D138" t="s">
        <v>61</v>
      </c>
      <c r="E138">
        <v>0</v>
      </c>
      <c r="F138">
        <f>IF(ISNA(VLOOKUP(DKSalaries!D138,OverUnder!$A$2:$C$13,3,FALSE)),1,VLOOKUP(DKSalaries!D138,OverUnder!$A$2:$C$13,3,FALSE))</f>
        <v>1</v>
      </c>
      <c r="G138">
        <f t="shared" si="24"/>
        <v>0</v>
      </c>
      <c r="H138" s="4">
        <f t="shared" si="25"/>
        <v>0</v>
      </c>
      <c r="I138">
        <v>0</v>
      </c>
      <c r="J138">
        <f t="shared" si="26"/>
        <v>0</v>
      </c>
      <c r="K138">
        <f t="shared" si="23"/>
        <v>0</v>
      </c>
      <c r="L138">
        <f t="shared" si="28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7"/>
        <v>0</v>
      </c>
    </row>
    <row r="139" spans="1:17" x14ac:dyDescent="0.45">
      <c r="A139" t="s">
        <v>9</v>
      </c>
      <c r="B139" t="s">
        <v>186</v>
      </c>
      <c r="C139">
        <v>3000</v>
      </c>
      <c r="D139" t="s">
        <v>61</v>
      </c>
      <c r="E139">
        <v>0</v>
      </c>
      <c r="F139">
        <f>IF(ISNA(VLOOKUP(DKSalaries!D139,OverUnder!$A$2:$C$13,3,FALSE)),1,VLOOKUP(DKSalaries!D139,OverUnder!$A$2:$C$13,3,FALSE))</f>
        <v>1</v>
      </c>
      <c r="G139">
        <f t="shared" si="24"/>
        <v>0</v>
      </c>
      <c r="H139" s="4">
        <f t="shared" si="25"/>
        <v>0</v>
      </c>
      <c r="I139">
        <v>0</v>
      </c>
      <c r="J139">
        <f t="shared" si="26"/>
        <v>0</v>
      </c>
      <c r="K139">
        <f t="shared" si="23"/>
        <v>0</v>
      </c>
      <c r="L139">
        <f t="shared" si="28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7"/>
        <v>0</v>
      </c>
    </row>
    <row r="140" spans="1:17" x14ac:dyDescent="0.45">
      <c r="A140" t="s">
        <v>8</v>
      </c>
      <c r="B140" t="s">
        <v>187</v>
      </c>
      <c r="C140">
        <v>3000</v>
      </c>
      <c r="D140" t="s">
        <v>59</v>
      </c>
      <c r="E140">
        <v>14.464</v>
      </c>
      <c r="F140">
        <f>IF(ISNA(VLOOKUP(DKSalaries!D140,OverUnder!$A$2:$C$13,3,FALSE)),1,VLOOKUP(DKSalaries!D140,OverUnder!$A$2:$C$13,3,FALSE))</f>
        <v>1</v>
      </c>
      <c r="G140">
        <f t="shared" si="24"/>
        <v>14.464</v>
      </c>
      <c r="H140" s="4">
        <f t="shared" si="25"/>
        <v>14.464</v>
      </c>
      <c r="I140">
        <v>0</v>
      </c>
      <c r="J140">
        <f t="shared" si="26"/>
        <v>0</v>
      </c>
      <c r="K140">
        <f t="shared" si="23"/>
        <v>0</v>
      </c>
      <c r="L140">
        <f t="shared" si="28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7"/>
        <v>4.8213333333333335</v>
      </c>
    </row>
    <row r="141" spans="1:17" x14ac:dyDescent="0.45">
      <c r="A141" t="s">
        <v>8</v>
      </c>
      <c r="B141" t="s">
        <v>188</v>
      </c>
      <c r="C141">
        <v>3000</v>
      </c>
      <c r="D141" t="s">
        <v>59</v>
      </c>
      <c r="E141">
        <v>4.5999999999999996</v>
      </c>
      <c r="F141">
        <f>IF(ISNA(VLOOKUP(DKSalaries!D141,OverUnder!$A$2:$C$13,3,FALSE)),1,VLOOKUP(DKSalaries!D141,OverUnder!$A$2:$C$13,3,FALSE))</f>
        <v>1</v>
      </c>
      <c r="G141">
        <f t="shared" si="24"/>
        <v>4.5999999999999996</v>
      </c>
      <c r="H141" s="4">
        <f t="shared" si="25"/>
        <v>4.5999999999999996</v>
      </c>
      <c r="I141">
        <v>0</v>
      </c>
      <c r="J141">
        <f t="shared" si="26"/>
        <v>0</v>
      </c>
      <c r="K141">
        <f t="shared" si="23"/>
        <v>0</v>
      </c>
      <c r="L141">
        <f t="shared" si="28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7"/>
        <v>1.5333333333333332</v>
      </c>
    </row>
    <row r="142" spans="1:17" x14ac:dyDescent="0.45">
      <c r="A142" t="s">
        <v>6</v>
      </c>
      <c r="B142" t="s">
        <v>189</v>
      </c>
      <c r="C142">
        <v>3000</v>
      </c>
      <c r="D142" t="s">
        <v>64</v>
      </c>
      <c r="E142">
        <v>2</v>
      </c>
      <c r="F142">
        <f>IF(ISNA(VLOOKUP(DKSalaries!D142,OverUnder!$A$2:$C$13,3,FALSE)),1,VLOOKUP(DKSalaries!D142,OverUnder!$A$2:$C$13,3,FALSE))</f>
        <v>1</v>
      </c>
      <c r="G142">
        <f t="shared" si="24"/>
        <v>2</v>
      </c>
      <c r="H142" s="4">
        <f t="shared" si="25"/>
        <v>2</v>
      </c>
      <c r="I142">
        <v>0</v>
      </c>
      <c r="J142">
        <f t="shared" si="26"/>
        <v>0</v>
      </c>
      <c r="K142">
        <f t="shared" si="23"/>
        <v>0</v>
      </c>
      <c r="L142">
        <f t="shared" ref="L142:P151" si="29">$I142*IF($A142=L$1,1,0)</f>
        <v>0</v>
      </c>
      <c r="M142">
        <f t="shared" si="29"/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7"/>
        <v>0.66666666666666663</v>
      </c>
    </row>
    <row r="143" spans="1:17" x14ac:dyDescent="0.45">
      <c r="A143" t="s">
        <v>6</v>
      </c>
      <c r="B143" t="s">
        <v>190</v>
      </c>
      <c r="C143">
        <v>3000</v>
      </c>
      <c r="D143" t="s">
        <v>61</v>
      </c>
      <c r="E143">
        <v>7.625</v>
      </c>
      <c r="F143">
        <f>IF(ISNA(VLOOKUP(DKSalaries!D143,OverUnder!$A$2:$C$13,3,FALSE)),1,VLOOKUP(DKSalaries!D143,OverUnder!$A$2:$C$13,3,FALSE))</f>
        <v>1</v>
      </c>
      <c r="G143">
        <f t="shared" si="24"/>
        <v>7.625</v>
      </c>
      <c r="H143" s="4">
        <f t="shared" si="25"/>
        <v>7.625</v>
      </c>
      <c r="I143">
        <v>0</v>
      </c>
      <c r="J143">
        <f t="shared" si="26"/>
        <v>0</v>
      </c>
      <c r="K143">
        <f t="shared" si="23"/>
        <v>0</v>
      </c>
      <c r="L143">
        <f t="shared" si="29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7"/>
        <v>2.5416666666666665</v>
      </c>
    </row>
    <row r="144" spans="1:17" x14ac:dyDescent="0.45">
      <c r="A144" t="s">
        <v>9</v>
      </c>
      <c r="B144" t="s">
        <v>191</v>
      </c>
      <c r="C144">
        <v>3000</v>
      </c>
      <c r="D144" t="s">
        <v>64</v>
      </c>
      <c r="E144">
        <v>2.4380000000000002</v>
      </c>
      <c r="F144">
        <f>IF(ISNA(VLOOKUP(DKSalaries!D144,OverUnder!$A$2:$C$13,3,FALSE)),1,VLOOKUP(DKSalaries!D144,OverUnder!$A$2:$C$13,3,FALSE))</f>
        <v>1</v>
      </c>
      <c r="G144">
        <f t="shared" si="24"/>
        <v>2.4380000000000002</v>
      </c>
      <c r="H144" s="4">
        <f t="shared" si="25"/>
        <v>2.4380000000000002</v>
      </c>
      <c r="I144">
        <v>0</v>
      </c>
      <c r="J144">
        <f t="shared" si="26"/>
        <v>0</v>
      </c>
      <c r="K144">
        <f t="shared" si="23"/>
        <v>0</v>
      </c>
      <c r="L144">
        <f t="shared" si="29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7"/>
        <v>0.81266666666666676</v>
      </c>
    </row>
    <row r="145" spans="1:17" x14ac:dyDescent="0.45">
      <c r="A145" t="s">
        <v>7</v>
      </c>
      <c r="B145" t="s">
        <v>192</v>
      </c>
      <c r="C145">
        <v>3000</v>
      </c>
      <c r="D145" t="s">
        <v>59</v>
      </c>
      <c r="E145">
        <v>1.4379999999999999</v>
      </c>
      <c r="F145">
        <f>IF(ISNA(VLOOKUP(DKSalaries!D145,OverUnder!$A$2:$C$13,3,FALSE)),1,VLOOKUP(DKSalaries!D145,OverUnder!$A$2:$C$13,3,FALSE))</f>
        <v>1</v>
      </c>
      <c r="G145">
        <f t="shared" si="24"/>
        <v>1.4379999999999999</v>
      </c>
      <c r="H145" s="4">
        <f t="shared" si="25"/>
        <v>1.4379999999999999</v>
      </c>
      <c r="I145">
        <v>0</v>
      </c>
      <c r="J145">
        <f t="shared" si="26"/>
        <v>0</v>
      </c>
      <c r="K145">
        <f t="shared" si="23"/>
        <v>0</v>
      </c>
      <c r="L145">
        <f t="shared" si="29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7"/>
        <v>0.47933333333333328</v>
      </c>
    </row>
    <row r="146" spans="1:17" x14ac:dyDescent="0.45">
      <c r="A146" t="s">
        <v>5</v>
      </c>
      <c r="B146" t="s">
        <v>193</v>
      </c>
      <c r="C146">
        <v>3000</v>
      </c>
      <c r="D146" t="s">
        <v>61</v>
      </c>
      <c r="E146">
        <v>7</v>
      </c>
      <c r="F146">
        <f>IF(ISNA(VLOOKUP(DKSalaries!D146,OverUnder!$A$2:$C$13,3,FALSE)),1,VLOOKUP(DKSalaries!D146,OverUnder!$A$2:$C$13,3,FALSE))</f>
        <v>1</v>
      </c>
      <c r="G146">
        <f t="shared" si="24"/>
        <v>7</v>
      </c>
      <c r="H146" s="4">
        <f t="shared" si="25"/>
        <v>7</v>
      </c>
      <c r="I146">
        <v>0</v>
      </c>
      <c r="J146">
        <f t="shared" si="26"/>
        <v>0</v>
      </c>
      <c r="K146">
        <f t="shared" si="23"/>
        <v>0</v>
      </c>
      <c r="L146">
        <f t="shared" si="29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7"/>
        <v>2.3333333333333335</v>
      </c>
    </row>
    <row r="147" spans="1:17" x14ac:dyDescent="0.45">
      <c r="A147" t="s">
        <v>5</v>
      </c>
      <c r="B147" t="s">
        <v>194</v>
      </c>
      <c r="C147">
        <v>3000</v>
      </c>
      <c r="D147" t="s">
        <v>74</v>
      </c>
      <c r="E147">
        <v>2.75</v>
      </c>
      <c r="F147">
        <f>IF(ISNA(VLOOKUP(DKSalaries!D147,OverUnder!$A$2:$C$13,3,FALSE)),1,VLOOKUP(DKSalaries!D147,OverUnder!$A$2:$C$13,3,FALSE))</f>
        <v>1</v>
      </c>
      <c r="G147">
        <f t="shared" si="24"/>
        <v>2.75</v>
      </c>
      <c r="H147" s="4">
        <f t="shared" si="25"/>
        <v>2.75</v>
      </c>
      <c r="I147">
        <v>0</v>
      </c>
      <c r="J147">
        <f t="shared" si="26"/>
        <v>0</v>
      </c>
      <c r="K147">
        <f t="shared" si="23"/>
        <v>0</v>
      </c>
      <c r="L147">
        <f t="shared" si="29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7"/>
        <v>0.91666666666666663</v>
      </c>
    </row>
    <row r="148" spans="1:17" x14ac:dyDescent="0.45">
      <c r="A148" t="s">
        <v>9</v>
      </c>
      <c r="B148" t="s">
        <v>195</v>
      </c>
      <c r="C148">
        <v>3000</v>
      </c>
      <c r="D148" t="s">
        <v>61</v>
      </c>
      <c r="E148">
        <v>3.375</v>
      </c>
      <c r="F148">
        <f>IF(ISNA(VLOOKUP(DKSalaries!D148,OverUnder!$A$2:$C$13,3,FALSE)),1,VLOOKUP(DKSalaries!D148,OverUnder!$A$2:$C$13,3,FALSE))</f>
        <v>1</v>
      </c>
      <c r="G148">
        <f t="shared" si="24"/>
        <v>3.375</v>
      </c>
      <c r="H148" s="4">
        <f t="shared" si="25"/>
        <v>3.375</v>
      </c>
      <c r="I148">
        <v>0</v>
      </c>
      <c r="J148">
        <f t="shared" si="26"/>
        <v>0</v>
      </c>
      <c r="K148">
        <f t="shared" si="23"/>
        <v>0</v>
      </c>
      <c r="L148">
        <f t="shared" si="29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7"/>
        <v>1.125</v>
      </c>
    </row>
    <row r="149" spans="1:17" x14ac:dyDescent="0.45">
      <c r="A149" t="s">
        <v>7</v>
      </c>
      <c r="B149" t="s">
        <v>196</v>
      </c>
      <c r="C149">
        <v>3000</v>
      </c>
      <c r="D149" t="s">
        <v>61</v>
      </c>
      <c r="E149">
        <v>2.9169999999999998</v>
      </c>
      <c r="F149">
        <f>IF(ISNA(VLOOKUP(DKSalaries!D149,OverUnder!$A$2:$C$13,3,FALSE)),1,VLOOKUP(DKSalaries!D149,OverUnder!$A$2:$C$13,3,FALSE))</f>
        <v>1</v>
      </c>
      <c r="G149">
        <f t="shared" si="24"/>
        <v>2.9169999999999998</v>
      </c>
      <c r="H149" s="4">
        <f t="shared" si="25"/>
        <v>2.9169999999999998</v>
      </c>
      <c r="I149">
        <v>0</v>
      </c>
      <c r="J149">
        <f t="shared" si="26"/>
        <v>0</v>
      </c>
      <c r="K149">
        <f t="shared" si="23"/>
        <v>0</v>
      </c>
      <c r="L149">
        <f t="shared" si="29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7"/>
        <v>0.97233333333333327</v>
      </c>
    </row>
    <row r="150" spans="1:17" x14ac:dyDescent="0.45">
      <c r="A150" t="s">
        <v>9</v>
      </c>
      <c r="B150" t="s">
        <v>197</v>
      </c>
      <c r="C150">
        <v>3000</v>
      </c>
      <c r="D150" t="s">
        <v>61</v>
      </c>
      <c r="E150">
        <v>4.6669999999999998</v>
      </c>
      <c r="F150">
        <f>IF(ISNA(VLOOKUP(DKSalaries!D150,OverUnder!$A$2:$C$13,3,FALSE)),1,VLOOKUP(DKSalaries!D150,OverUnder!$A$2:$C$13,3,FALSE))</f>
        <v>1</v>
      </c>
      <c r="G150">
        <f t="shared" si="24"/>
        <v>4.6669999999999998</v>
      </c>
      <c r="H150" s="4">
        <f t="shared" si="25"/>
        <v>4.6669999999999998</v>
      </c>
      <c r="I150">
        <v>0</v>
      </c>
      <c r="J150">
        <f t="shared" si="26"/>
        <v>0</v>
      </c>
      <c r="K150">
        <f t="shared" si="23"/>
        <v>0</v>
      </c>
      <c r="L150">
        <f t="shared" si="29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7"/>
        <v>1.5556666666666665</v>
      </c>
    </row>
    <row r="151" spans="1:17" x14ac:dyDescent="0.45">
      <c r="A151" t="s">
        <v>5</v>
      </c>
      <c r="B151" t="s">
        <v>198</v>
      </c>
      <c r="C151">
        <v>3000</v>
      </c>
      <c r="D151" t="s">
        <v>64</v>
      </c>
      <c r="E151">
        <v>7.85</v>
      </c>
      <c r="F151">
        <f>IF(ISNA(VLOOKUP(DKSalaries!D151,OverUnder!$A$2:$C$13,3,FALSE)),1,VLOOKUP(DKSalaries!D151,OverUnder!$A$2:$C$13,3,FALSE))</f>
        <v>1</v>
      </c>
      <c r="G151">
        <f t="shared" si="24"/>
        <v>7.85</v>
      </c>
      <c r="H151" s="4">
        <f t="shared" si="25"/>
        <v>7.85</v>
      </c>
      <c r="I151">
        <v>0</v>
      </c>
      <c r="J151">
        <f t="shared" si="26"/>
        <v>0</v>
      </c>
      <c r="K151">
        <f t="shared" si="23"/>
        <v>0</v>
      </c>
      <c r="L151">
        <f t="shared" si="29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7"/>
        <v>2.6166666666666663</v>
      </c>
    </row>
    <row r="152" spans="1:17" x14ac:dyDescent="0.45">
      <c r="A152" t="s">
        <v>5</v>
      </c>
      <c r="B152" t="s">
        <v>199</v>
      </c>
      <c r="C152">
        <v>3000</v>
      </c>
      <c r="D152" t="s">
        <v>74</v>
      </c>
      <c r="E152">
        <v>5.4169999999999998</v>
      </c>
      <c r="F152">
        <f>IF(ISNA(VLOOKUP(DKSalaries!D152,OverUnder!$A$2:$C$13,3,FALSE)),1,VLOOKUP(DKSalaries!D152,OverUnder!$A$2:$C$13,3,FALSE))</f>
        <v>1</v>
      </c>
      <c r="G152">
        <f t="shared" si="24"/>
        <v>5.4169999999999998</v>
      </c>
      <c r="H152" s="4">
        <f t="shared" si="25"/>
        <v>5.4169999999999998</v>
      </c>
      <c r="I152">
        <v>0</v>
      </c>
      <c r="J152">
        <f t="shared" si="26"/>
        <v>0</v>
      </c>
      <c r="K152">
        <f t="shared" si="23"/>
        <v>0</v>
      </c>
      <c r="L152">
        <f t="shared" ref="L152:P161" si="30">$I152*IF($A152=L$1,1,0)</f>
        <v>0</v>
      </c>
      <c r="M152">
        <f t="shared" si="30"/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27"/>
        <v>1.8056666666666665</v>
      </c>
    </row>
    <row r="153" spans="1:17" x14ac:dyDescent="0.45">
      <c r="A153" t="s">
        <v>6</v>
      </c>
      <c r="B153" t="s">
        <v>200</v>
      </c>
      <c r="C153">
        <v>3000</v>
      </c>
      <c r="D153" t="s">
        <v>59</v>
      </c>
      <c r="E153">
        <v>5.25</v>
      </c>
      <c r="F153">
        <f>IF(ISNA(VLOOKUP(DKSalaries!D153,OverUnder!$A$2:$C$13,3,FALSE)),1,VLOOKUP(DKSalaries!D153,OverUnder!$A$2:$C$13,3,FALSE))</f>
        <v>1</v>
      </c>
      <c r="G153">
        <f t="shared" si="24"/>
        <v>5.25</v>
      </c>
      <c r="H153" s="4">
        <f t="shared" si="25"/>
        <v>5.25</v>
      </c>
      <c r="I153">
        <v>0</v>
      </c>
      <c r="J153">
        <f t="shared" si="26"/>
        <v>0</v>
      </c>
      <c r="K153">
        <f t="shared" si="23"/>
        <v>0</v>
      </c>
      <c r="L153">
        <f t="shared" si="30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27"/>
        <v>1.75</v>
      </c>
    </row>
    <row r="154" spans="1:17" x14ac:dyDescent="0.45">
      <c r="A154" t="s">
        <v>5</v>
      </c>
      <c r="B154" t="s">
        <v>54</v>
      </c>
      <c r="C154">
        <v>3000</v>
      </c>
      <c r="D154" t="s">
        <v>57</v>
      </c>
      <c r="E154">
        <v>13.125</v>
      </c>
      <c r="F154">
        <f>IF(ISNA(VLOOKUP(DKSalaries!D154,OverUnder!$A$2:$C$13,3,FALSE)),1,VLOOKUP(DKSalaries!D154,OverUnder!$A$2:$C$13,3,FALSE))</f>
        <v>1</v>
      </c>
      <c r="G154">
        <f t="shared" si="24"/>
        <v>13.125</v>
      </c>
      <c r="H154" s="4">
        <f t="shared" si="25"/>
        <v>13.125</v>
      </c>
      <c r="I154">
        <v>0</v>
      </c>
      <c r="J154">
        <f t="shared" si="26"/>
        <v>0</v>
      </c>
      <c r="K154">
        <f t="shared" si="23"/>
        <v>0</v>
      </c>
      <c r="L154">
        <f t="shared" si="30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27"/>
        <v>4.375</v>
      </c>
    </row>
    <row r="155" spans="1:17" x14ac:dyDescent="0.45">
      <c r="A155" t="s">
        <v>6</v>
      </c>
      <c r="B155" t="s">
        <v>201</v>
      </c>
      <c r="C155">
        <v>3000</v>
      </c>
      <c r="D155" t="s">
        <v>59</v>
      </c>
      <c r="E155">
        <v>0</v>
      </c>
      <c r="F155">
        <f>IF(ISNA(VLOOKUP(DKSalaries!D155,OverUnder!$A$2:$C$13,3,FALSE)),1,VLOOKUP(DKSalaries!D155,OverUnder!$A$2:$C$13,3,FALSE))</f>
        <v>1</v>
      </c>
      <c r="G155">
        <f t="shared" si="24"/>
        <v>0</v>
      </c>
      <c r="H155" s="4">
        <f t="shared" si="25"/>
        <v>0</v>
      </c>
      <c r="I155">
        <v>0</v>
      </c>
      <c r="J155">
        <f t="shared" si="26"/>
        <v>0</v>
      </c>
      <c r="K155">
        <f t="shared" si="23"/>
        <v>0</v>
      </c>
      <c r="L155">
        <f t="shared" si="30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27"/>
        <v>0</v>
      </c>
    </row>
    <row r="156" spans="1:17" x14ac:dyDescent="0.45">
      <c r="A156" t="s">
        <v>9</v>
      </c>
      <c r="B156" t="s">
        <v>202</v>
      </c>
      <c r="C156">
        <v>3000</v>
      </c>
      <c r="D156" t="s">
        <v>66</v>
      </c>
      <c r="E156">
        <v>1.3129999999999999</v>
      </c>
      <c r="F156">
        <f>IF(ISNA(VLOOKUP(DKSalaries!D156,OverUnder!$A$2:$C$13,3,FALSE)),1,VLOOKUP(DKSalaries!D156,OverUnder!$A$2:$C$13,3,FALSE))</f>
        <v>1</v>
      </c>
      <c r="G156">
        <f t="shared" si="24"/>
        <v>1.3129999999999999</v>
      </c>
      <c r="H156" s="4">
        <f t="shared" si="25"/>
        <v>1.3129999999999999</v>
      </c>
      <c r="I156">
        <v>0</v>
      </c>
      <c r="J156">
        <f t="shared" si="26"/>
        <v>0</v>
      </c>
      <c r="K156">
        <f t="shared" si="23"/>
        <v>0</v>
      </c>
      <c r="L156">
        <f t="shared" si="30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27"/>
        <v>0.43766666666666665</v>
      </c>
    </row>
    <row r="157" spans="1:17" x14ac:dyDescent="0.45">
      <c r="A157" t="s">
        <v>5</v>
      </c>
      <c r="B157" t="s">
        <v>203</v>
      </c>
      <c r="C157">
        <v>3000</v>
      </c>
      <c r="D157" t="s">
        <v>59</v>
      </c>
      <c r="E157">
        <v>3.75</v>
      </c>
      <c r="F157">
        <f>IF(ISNA(VLOOKUP(DKSalaries!D157,OverUnder!$A$2:$C$13,3,FALSE)),1,VLOOKUP(DKSalaries!D157,OverUnder!$A$2:$C$13,3,FALSE))</f>
        <v>1</v>
      </c>
      <c r="G157">
        <f t="shared" si="24"/>
        <v>3.75</v>
      </c>
      <c r="H157" s="4">
        <f t="shared" si="25"/>
        <v>3.75</v>
      </c>
      <c r="I157">
        <v>0</v>
      </c>
      <c r="J157">
        <f t="shared" si="26"/>
        <v>0</v>
      </c>
      <c r="K157">
        <f t="shared" si="23"/>
        <v>0</v>
      </c>
      <c r="L157">
        <f t="shared" si="30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27"/>
        <v>1.25</v>
      </c>
    </row>
    <row r="158" spans="1:17" x14ac:dyDescent="0.45">
      <c r="A158" t="s">
        <v>7</v>
      </c>
      <c r="B158" t="s">
        <v>204</v>
      </c>
      <c r="C158">
        <v>3000</v>
      </c>
      <c r="D158" t="s">
        <v>61</v>
      </c>
      <c r="E158">
        <v>-0.5</v>
      </c>
      <c r="F158">
        <f>IF(ISNA(VLOOKUP(DKSalaries!D158,OverUnder!$A$2:$C$13,3,FALSE)),1,VLOOKUP(DKSalaries!D158,OverUnder!$A$2:$C$13,3,FALSE))</f>
        <v>1</v>
      </c>
      <c r="G158">
        <f t="shared" si="24"/>
        <v>-0.5</v>
      </c>
      <c r="H158" s="4">
        <f t="shared" si="25"/>
        <v>-0.5</v>
      </c>
      <c r="I158">
        <v>0</v>
      </c>
      <c r="J158">
        <f t="shared" si="26"/>
        <v>0</v>
      </c>
      <c r="K158">
        <f t="shared" si="23"/>
        <v>0</v>
      </c>
      <c r="L158">
        <f t="shared" si="30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27"/>
        <v>-0.16666666666666666</v>
      </c>
    </row>
    <row r="159" spans="1:17" x14ac:dyDescent="0.45">
      <c r="A159" t="s">
        <v>6</v>
      </c>
      <c r="B159" t="s">
        <v>205</v>
      </c>
      <c r="C159">
        <v>3000</v>
      </c>
      <c r="D159" t="s">
        <v>74</v>
      </c>
      <c r="E159">
        <v>0</v>
      </c>
      <c r="F159">
        <f>IF(ISNA(VLOOKUP(DKSalaries!D159,OverUnder!$A$2:$C$13,3,FALSE)),1,VLOOKUP(DKSalaries!D159,OverUnder!$A$2:$C$13,3,FALSE))</f>
        <v>1</v>
      </c>
      <c r="G159">
        <f t="shared" si="24"/>
        <v>0</v>
      </c>
      <c r="H159" s="4">
        <f t="shared" si="25"/>
        <v>0</v>
      </c>
      <c r="I159">
        <v>0</v>
      </c>
      <c r="J159">
        <f t="shared" si="26"/>
        <v>0</v>
      </c>
      <c r="K159">
        <f t="shared" si="23"/>
        <v>0</v>
      </c>
      <c r="L159">
        <f t="shared" si="30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27"/>
        <v>0</v>
      </c>
    </row>
    <row r="160" spans="1:17" x14ac:dyDescent="0.45">
      <c r="A160" t="s">
        <v>7</v>
      </c>
      <c r="B160" t="s">
        <v>206</v>
      </c>
      <c r="C160">
        <v>3000</v>
      </c>
      <c r="D160" t="s">
        <v>66</v>
      </c>
      <c r="E160">
        <v>9.4499999999999993</v>
      </c>
      <c r="F160">
        <f>IF(ISNA(VLOOKUP(DKSalaries!D160,OverUnder!$A$2:$C$13,3,FALSE)),1,VLOOKUP(DKSalaries!D160,OverUnder!$A$2:$C$13,3,FALSE))</f>
        <v>1</v>
      </c>
      <c r="G160">
        <f t="shared" si="24"/>
        <v>9.4499999999999993</v>
      </c>
      <c r="H160" s="4">
        <f t="shared" si="25"/>
        <v>9.4499999999999993</v>
      </c>
      <c r="I160">
        <v>0</v>
      </c>
      <c r="J160">
        <f t="shared" si="26"/>
        <v>0</v>
      </c>
      <c r="K160">
        <f t="shared" si="23"/>
        <v>0</v>
      </c>
      <c r="L160">
        <f t="shared" si="30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27"/>
        <v>3.1499999999999995</v>
      </c>
    </row>
    <row r="161" spans="1:17" x14ac:dyDescent="0.45">
      <c r="A161" t="s">
        <v>9</v>
      </c>
      <c r="B161" t="s">
        <v>207</v>
      </c>
      <c r="C161">
        <v>3000</v>
      </c>
      <c r="D161" t="s">
        <v>61</v>
      </c>
      <c r="E161">
        <v>10.313000000000001</v>
      </c>
      <c r="F161">
        <f>IF(ISNA(VLOOKUP(DKSalaries!D161,OverUnder!$A$2:$C$13,3,FALSE)),1,VLOOKUP(DKSalaries!D161,OverUnder!$A$2:$C$13,3,FALSE))</f>
        <v>1</v>
      </c>
      <c r="G161">
        <f t="shared" si="24"/>
        <v>10.313000000000001</v>
      </c>
      <c r="H161" s="4">
        <f t="shared" si="25"/>
        <v>10.313000000000001</v>
      </c>
      <c r="I161">
        <v>0</v>
      </c>
      <c r="J161">
        <f t="shared" si="26"/>
        <v>0</v>
      </c>
      <c r="K161">
        <f t="shared" si="23"/>
        <v>0</v>
      </c>
      <c r="L161">
        <f t="shared" si="30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27"/>
        <v>3.4376666666666669</v>
      </c>
    </row>
    <row r="162" spans="1:17" x14ac:dyDescent="0.45">
      <c r="A162" t="s">
        <v>8</v>
      </c>
      <c r="B162" t="s">
        <v>208</v>
      </c>
      <c r="C162">
        <v>3000</v>
      </c>
      <c r="D162" t="s">
        <v>66</v>
      </c>
      <c r="E162">
        <v>15.438000000000001</v>
      </c>
      <c r="F162">
        <f>IF(ISNA(VLOOKUP(DKSalaries!D162,OverUnder!$A$2:$C$13,3,FALSE)),1,VLOOKUP(DKSalaries!D162,OverUnder!$A$2:$C$13,3,FALSE))</f>
        <v>1</v>
      </c>
      <c r="G162">
        <f t="shared" si="24"/>
        <v>15.438000000000001</v>
      </c>
      <c r="H162" s="4">
        <f t="shared" si="25"/>
        <v>15.438000000000001</v>
      </c>
      <c r="I162">
        <v>0</v>
      </c>
      <c r="J162">
        <f t="shared" si="26"/>
        <v>0</v>
      </c>
      <c r="K162">
        <f t="shared" si="23"/>
        <v>0</v>
      </c>
      <c r="L162">
        <f t="shared" ref="L162:P171" si="31">$I162*IF($A162=L$1,1,0)</f>
        <v>0</v>
      </c>
      <c r="M162">
        <f t="shared" si="31"/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27"/>
        <v>5.1460000000000008</v>
      </c>
    </row>
    <row r="163" spans="1:17" x14ac:dyDescent="0.45">
      <c r="A163" t="s">
        <v>6</v>
      </c>
      <c r="B163" t="s">
        <v>209</v>
      </c>
      <c r="C163">
        <v>3000</v>
      </c>
      <c r="D163" t="s">
        <v>64</v>
      </c>
      <c r="E163">
        <v>0</v>
      </c>
      <c r="F163">
        <f>IF(ISNA(VLOOKUP(DKSalaries!D163,OverUnder!$A$2:$C$13,3,FALSE)),1,VLOOKUP(DKSalaries!D163,OverUnder!$A$2:$C$13,3,FALSE))</f>
        <v>1</v>
      </c>
      <c r="G163">
        <f t="shared" si="24"/>
        <v>0</v>
      </c>
      <c r="H163" s="4">
        <f t="shared" si="25"/>
        <v>0</v>
      </c>
      <c r="I163">
        <v>0</v>
      </c>
      <c r="J163">
        <f t="shared" si="26"/>
        <v>0</v>
      </c>
      <c r="K163">
        <f t="shared" si="23"/>
        <v>0</v>
      </c>
      <c r="L163">
        <f t="shared" si="31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27"/>
        <v>0</v>
      </c>
    </row>
    <row r="164" spans="1:17" x14ac:dyDescent="0.45">
      <c r="A164" t="s">
        <v>7</v>
      </c>
      <c r="B164" t="s">
        <v>210</v>
      </c>
      <c r="C164">
        <v>3000</v>
      </c>
      <c r="D164" t="s">
        <v>66</v>
      </c>
      <c r="E164">
        <v>0</v>
      </c>
      <c r="F164">
        <f>IF(ISNA(VLOOKUP(DKSalaries!D164,OverUnder!$A$2:$C$13,3,FALSE)),1,VLOOKUP(DKSalaries!D164,OverUnder!$A$2:$C$13,3,FALSE))</f>
        <v>1</v>
      </c>
      <c r="G164">
        <f t="shared" si="24"/>
        <v>0</v>
      </c>
      <c r="H164" s="4">
        <f t="shared" si="25"/>
        <v>0</v>
      </c>
      <c r="I164">
        <v>0</v>
      </c>
      <c r="J164">
        <f t="shared" si="26"/>
        <v>0</v>
      </c>
      <c r="K164">
        <f t="shared" si="23"/>
        <v>0</v>
      </c>
      <c r="L164">
        <f t="shared" si="31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27"/>
        <v>0</v>
      </c>
    </row>
    <row r="165" spans="1:17" x14ac:dyDescent="0.45">
      <c r="A165" t="s">
        <v>7</v>
      </c>
      <c r="B165" t="s">
        <v>211</v>
      </c>
      <c r="C165">
        <v>3000</v>
      </c>
      <c r="D165" t="s">
        <v>57</v>
      </c>
      <c r="E165">
        <v>1.625</v>
      </c>
      <c r="F165">
        <f>IF(ISNA(VLOOKUP(DKSalaries!D165,OverUnder!$A$2:$C$13,3,FALSE)),1,VLOOKUP(DKSalaries!D165,OverUnder!$A$2:$C$13,3,FALSE))</f>
        <v>1</v>
      </c>
      <c r="G165">
        <f t="shared" si="24"/>
        <v>1.625</v>
      </c>
      <c r="H165" s="4">
        <f t="shared" si="25"/>
        <v>1.625</v>
      </c>
      <c r="I165">
        <v>0</v>
      </c>
      <c r="J165">
        <f t="shared" si="26"/>
        <v>0</v>
      </c>
      <c r="K165">
        <f t="shared" si="23"/>
        <v>0</v>
      </c>
      <c r="L165">
        <f t="shared" si="31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27"/>
        <v>0.54166666666666663</v>
      </c>
    </row>
    <row r="166" spans="1:17" x14ac:dyDescent="0.45">
      <c r="A166" t="s">
        <v>6</v>
      </c>
      <c r="B166" t="s">
        <v>212</v>
      </c>
      <c r="C166">
        <v>3000</v>
      </c>
      <c r="D166" t="s">
        <v>74</v>
      </c>
      <c r="E166">
        <v>0</v>
      </c>
      <c r="F166">
        <f>IF(ISNA(VLOOKUP(DKSalaries!D166,OverUnder!$A$2:$C$13,3,FALSE)),1,VLOOKUP(DKSalaries!D166,OverUnder!$A$2:$C$13,3,FALSE))</f>
        <v>1</v>
      </c>
      <c r="G166">
        <f t="shared" si="24"/>
        <v>0</v>
      </c>
      <c r="H166" s="4">
        <f t="shared" si="25"/>
        <v>0</v>
      </c>
      <c r="I166">
        <v>0</v>
      </c>
      <c r="J166">
        <f t="shared" si="26"/>
        <v>0</v>
      </c>
      <c r="K166">
        <f t="shared" si="23"/>
        <v>0</v>
      </c>
      <c r="L166">
        <f t="shared" si="31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27"/>
        <v>0</v>
      </c>
    </row>
    <row r="167" spans="1:17" x14ac:dyDescent="0.45">
      <c r="A167" t="s">
        <v>9</v>
      </c>
      <c r="B167" t="s">
        <v>213</v>
      </c>
      <c r="C167">
        <v>3000</v>
      </c>
      <c r="D167" t="s">
        <v>64</v>
      </c>
      <c r="E167">
        <v>0</v>
      </c>
      <c r="F167">
        <f>IF(ISNA(VLOOKUP(DKSalaries!D167,OverUnder!$A$2:$C$13,3,FALSE)),1,VLOOKUP(DKSalaries!D167,OverUnder!$A$2:$C$13,3,FALSE))</f>
        <v>1</v>
      </c>
      <c r="G167">
        <f t="shared" si="24"/>
        <v>0</v>
      </c>
      <c r="H167" s="4">
        <f t="shared" si="25"/>
        <v>0</v>
      </c>
      <c r="I167">
        <v>0</v>
      </c>
      <c r="J167">
        <f t="shared" si="26"/>
        <v>0</v>
      </c>
      <c r="K167">
        <f t="shared" si="23"/>
        <v>0</v>
      </c>
      <c r="L167">
        <f t="shared" si="31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27"/>
        <v>0</v>
      </c>
    </row>
    <row r="168" spans="1:17" x14ac:dyDescent="0.45">
      <c r="A168" t="s">
        <v>8</v>
      </c>
      <c r="B168" t="s">
        <v>55</v>
      </c>
      <c r="C168">
        <v>3000</v>
      </c>
      <c r="D168" t="s">
        <v>57</v>
      </c>
      <c r="E168">
        <v>12</v>
      </c>
      <c r="F168">
        <f>IF(ISNA(VLOOKUP(DKSalaries!D168,OverUnder!$A$2:$C$13,3,FALSE)),1,VLOOKUP(DKSalaries!D168,OverUnder!$A$2:$C$13,3,FALSE))</f>
        <v>1</v>
      </c>
      <c r="G168">
        <f t="shared" si="24"/>
        <v>12</v>
      </c>
      <c r="H168" s="4">
        <f t="shared" si="25"/>
        <v>12</v>
      </c>
      <c r="I168">
        <v>0</v>
      </c>
      <c r="J168">
        <f t="shared" si="26"/>
        <v>0</v>
      </c>
      <c r="K168">
        <f t="shared" si="23"/>
        <v>0</v>
      </c>
      <c r="L168">
        <f t="shared" si="31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27"/>
        <v>4</v>
      </c>
    </row>
    <row r="169" spans="1:17" x14ac:dyDescent="0.45">
      <c r="A169" t="s">
        <v>6</v>
      </c>
      <c r="B169" t="s">
        <v>214</v>
      </c>
      <c r="C169">
        <v>3000</v>
      </c>
      <c r="D169" t="s">
        <v>74</v>
      </c>
      <c r="E169">
        <v>0</v>
      </c>
      <c r="F169">
        <f>IF(ISNA(VLOOKUP(DKSalaries!D169,OverUnder!$A$2:$C$13,3,FALSE)),1,VLOOKUP(DKSalaries!D169,OverUnder!$A$2:$C$13,3,FALSE))</f>
        <v>1</v>
      </c>
      <c r="G169">
        <f t="shared" si="24"/>
        <v>0</v>
      </c>
      <c r="H169" s="4">
        <f t="shared" si="25"/>
        <v>0</v>
      </c>
      <c r="I169">
        <v>0</v>
      </c>
      <c r="J169">
        <f t="shared" si="26"/>
        <v>0</v>
      </c>
      <c r="K169">
        <f t="shared" si="23"/>
        <v>0</v>
      </c>
      <c r="L169">
        <f t="shared" si="31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27"/>
        <v>0</v>
      </c>
    </row>
    <row r="170" spans="1:17" x14ac:dyDescent="0.45">
      <c r="A170" t="s">
        <v>9</v>
      </c>
      <c r="B170" t="s">
        <v>215</v>
      </c>
      <c r="C170">
        <v>3000</v>
      </c>
      <c r="D170" t="s">
        <v>59</v>
      </c>
      <c r="E170">
        <v>7.1790000000000003</v>
      </c>
      <c r="F170">
        <f>IF(ISNA(VLOOKUP(DKSalaries!D170,OverUnder!$A$2:$C$13,3,FALSE)),1,VLOOKUP(DKSalaries!D170,OverUnder!$A$2:$C$13,3,FALSE))</f>
        <v>1</v>
      </c>
      <c r="G170">
        <f t="shared" si="24"/>
        <v>7.1790000000000003</v>
      </c>
      <c r="H170" s="4">
        <f t="shared" si="25"/>
        <v>7.1790000000000003</v>
      </c>
      <c r="I170">
        <v>0</v>
      </c>
      <c r="J170">
        <f t="shared" si="26"/>
        <v>0</v>
      </c>
      <c r="K170">
        <f t="shared" si="23"/>
        <v>0</v>
      </c>
      <c r="L170">
        <f t="shared" si="31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27"/>
        <v>2.3930000000000002</v>
      </c>
    </row>
    <row r="171" spans="1:17" x14ac:dyDescent="0.45">
      <c r="A171" t="s">
        <v>9</v>
      </c>
      <c r="B171" t="s">
        <v>216</v>
      </c>
      <c r="C171">
        <v>3000</v>
      </c>
      <c r="D171" t="s">
        <v>59</v>
      </c>
      <c r="E171">
        <v>0</v>
      </c>
      <c r="F171">
        <f>IF(ISNA(VLOOKUP(DKSalaries!D171,OverUnder!$A$2:$C$13,3,FALSE)),1,VLOOKUP(DKSalaries!D171,OverUnder!$A$2:$C$13,3,FALSE))</f>
        <v>1</v>
      </c>
      <c r="G171">
        <f t="shared" si="24"/>
        <v>0</v>
      </c>
      <c r="H171" s="4">
        <f t="shared" si="25"/>
        <v>0</v>
      </c>
      <c r="I171">
        <v>0</v>
      </c>
      <c r="J171">
        <f t="shared" si="26"/>
        <v>0</v>
      </c>
      <c r="K171">
        <f t="shared" si="23"/>
        <v>0</v>
      </c>
      <c r="L171">
        <f t="shared" si="31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27"/>
        <v>0</v>
      </c>
    </row>
    <row r="172" spans="1:17" x14ac:dyDescent="0.45">
      <c r="A172" t="s">
        <v>5</v>
      </c>
      <c r="B172" t="s">
        <v>217</v>
      </c>
      <c r="C172">
        <v>3000</v>
      </c>
      <c r="D172" t="s">
        <v>57</v>
      </c>
      <c r="E172">
        <v>0</v>
      </c>
      <c r="F172">
        <f>IF(ISNA(VLOOKUP(DKSalaries!D172,OverUnder!$A$2:$C$13,3,FALSE)),1,VLOOKUP(DKSalaries!D172,OverUnder!$A$2:$C$13,3,FALSE))</f>
        <v>1</v>
      </c>
      <c r="G172">
        <f t="shared" si="24"/>
        <v>0</v>
      </c>
      <c r="H172" s="4">
        <f t="shared" si="25"/>
        <v>0</v>
      </c>
      <c r="I172">
        <v>0</v>
      </c>
      <c r="J172">
        <f t="shared" si="26"/>
        <v>0</v>
      </c>
      <c r="K172">
        <f t="shared" si="23"/>
        <v>0</v>
      </c>
      <c r="L172">
        <f t="shared" ref="L172:P181" si="32">$I172*IF($A172=L$1,1,0)</f>
        <v>0</v>
      </c>
      <c r="M172">
        <f t="shared" si="32"/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27"/>
        <v>0</v>
      </c>
    </row>
    <row r="173" spans="1:17" x14ac:dyDescent="0.45">
      <c r="A173" t="s">
        <v>6</v>
      </c>
      <c r="B173" t="s">
        <v>218</v>
      </c>
      <c r="C173">
        <v>3000</v>
      </c>
      <c r="D173" t="s">
        <v>66</v>
      </c>
      <c r="E173">
        <v>12.393000000000001</v>
      </c>
      <c r="F173">
        <f>IF(ISNA(VLOOKUP(DKSalaries!D173,OverUnder!$A$2:$C$13,3,FALSE)),1,VLOOKUP(DKSalaries!D173,OverUnder!$A$2:$C$13,3,FALSE))</f>
        <v>1</v>
      </c>
      <c r="G173">
        <f t="shared" si="24"/>
        <v>12.393000000000001</v>
      </c>
      <c r="H173" s="4">
        <f t="shared" si="25"/>
        <v>12.393000000000001</v>
      </c>
      <c r="I173">
        <v>0</v>
      </c>
      <c r="J173">
        <f t="shared" si="26"/>
        <v>0</v>
      </c>
      <c r="K173">
        <f t="shared" si="23"/>
        <v>0</v>
      </c>
      <c r="L173">
        <f t="shared" si="32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27"/>
        <v>4.1310000000000002</v>
      </c>
    </row>
    <row r="174" spans="1:17" x14ac:dyDescent="0.45">
      <c r="A174" t="s">
        <v>6</v>
      </c>
      <c r="B174" t="s">
        <v>219</v>
      </c>
      <c r="C174">
        <v>3000</v>
      </c>
      <c r="D174" t="s">
        <v>61</v>
      </c>
      <c r="E174">
        <v>0</v>
      </c>
      <c r="F174">
        <f>IF(ISNA(VLOOKUP(DKSalaries!D174,OverUnder!$A$2:$C$13,3,FALSE)),1,VLOOKUP(DKSalaries!D174,OverUnder!$A$2:$C$13,3,FALSE))</f>
        <v>1</v>
      </c>
      <c r="G174">
        <f t="shared" si="24"/>
        <v>0</v>
      </c>
      <c r="H174" s="4">
        <f t="shared" si="25"/>
        <v>0</v>
      </c>
      <c r="I174">
        <v>0</v>
      </c>
      <c r="J174">
        <f t="shared" si="26"/>
        <v>0</v>
      </c>
      <c r="K174">
        <f t="shared" si="23"/>
        <v>0</v>
      </c>
      <c r="L174">
        <f t="shared" si="32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27"/>
        <v>0</v>
      </c>
    </row>
    <row r="175" spans="1:17" x14ac:dyDescent="0.45">
      <c r="A175" t="s">
        <v>8</v>
      </c>
      <c r="B175" t="s">
        <v>220</v>
      </c>
      <c r="C175">
        <v>3000</v>
      </c>
      <c r="D175" t="s">
        <v>66</v>
      </c>
      <c r="E175">
        <v>0</v>
      </c>
      <c r="F175">
        <f>IF(ISNA(VLOOKUP(DKSalaries!D175,OverUnder!$A$2:$C$13,3,FALSE)),1,VLOOKUP(DKSalaries!D175,OverUnder!$A$2:$C$13,3,FALSE))</f>
        <v>1</v>
      </c>
      <c r="G175">
        <f t="shared" si="24"/>
        <v>0</v>
      </c>
      <c r="H175" s="4">
        <f t="shared" si="25"/>
        <v>0</v>
      </c>
      <c r="I175">
        <v>0</v>
      </c>
      <c r="J175">
        <f t="shared" si="26"/>
        <v>0</v>
      </c>
      <c r="K175">
        <f t="shared" si="23"/>
        <v>0</v>
      </c>
      <c r="L175">
        <f t="shared" si="32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27"/>
        <v>0</v>
      </c>
    </row>
    <row r="176" spans="1:17" x14ac:dyDescent="0.45">
      <c r="A176" t="s">
        <v>8</v>
      </c>
      <c r="B176" t="s">
        <v>221</v>
      </c>
      <c r="C176">
        <v>3000</v>
      </c>
      <c r="D176" t="s">
        <v>74</v>
      </c>
      <c r="E176">
        <v>0</v>
      </c>
      <c r="F176">
        <f>IF(ISNA(VLOOKUP(DKSalaries!D176,OverUnder!$A$2:$C$13,3,FALSE)),1,VLOOKUP(DKSalaries!D176,OverUnder!$A$2:$C$13,3,FALSE))</f>
        <v>1</v>
      </c>
      <c r="G176">
        <f t="shared" si="24"/>
        <v>0</v>
      </c>
      <c r="H176" s="4">
        <f t="shared" si="25"/>
        <v>0</v>
      </c>
      <c r="I176">
        <v>0</v>
      </c>
      <c r="J176">
        <f t="shared" si="26"/>
        <v>0</v>
      </c>
      <c r="K176">
        <f t="shared" si="23"/>
        <v>0</v>
      </c>
      <c r="L176">
        <f t="shared" si="32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27"/>
        <v>0</v>
      </c>
    </row>
    <row r="177" spans="1:17" x14ac:dyDescent="0.45">
      <c r="A177"/>
      <c r="B177"/>
      <c r="C177"/>
      <c r="D177"/>
      <c r="E177"/>
      <c r="F177">
        <f>IF(ISNA(VLOOKUP(DKSalaries!D177,OverUnder!$A$2:$C$13,3,FALSE)),1,VLOOKUP(DKSalaries!D177,OverUnder!$A$2:$C$13,3,FALSE))</f>
        <v>1</v>
      </c>
      <c r="G177">
        <f t="shared" si="24"/>
        <v>0</v>
      </c>
      <c r="H177" s="4">
        <f t="shared" si="25"/>
        <v>0</v>
      </c>
      <c r="I177">
        <v>0</v>
      </c>
      <c r="J177">
        <f t="shared" si="26"/>
        <v>0</v>
      </c>
      <c r="K177">
        <f t="shared" si="23"/>
        <v>0</v>
      </c>
      <c r="L177">
        <f t="shared" si="32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 t="e">
        <f t="shared" si="27"/>
        <v>#DIV/0!</v>
      </c>
    </row>
    <row r="178" spans="1:17" x14ac:dyDescent="0.45">
      <c r="A178"/>
      <c r="B178"/>
      <c r="C178"/>
      <c r="D178"/>
      <c r="E178"/>
      <c r="F178">
        <f>IF(ISNA(VLOOKUP(DKSalaries!D178,OverUnder!$A$2:$C$13,3,FALSE)),1,VLOOKUP(DKSalaries!D178,OverUnder!$A$2:$C$13,3,FALSE))</f>
        <v>1</v>
      </c>
      <c r="G178">
        <f t="shared" si="24"/>
        <v>0</v>
      </c>
      <c r="H178" s="4">
        <f t="shared" si="25"/>
        <v>0</v>
      </c>
      <c r="I178">
        <v>0</v>
      </c>
      <c r="J178">
        <f t="shared" si="26"/>
        <v>0</v>
      </c>
      <c r="K178">
        <f t="shared" si="23"/>
        <v>0</v>
      </c>
      <c r="L178">
        <f t="shared" si="32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 t="e">
        <f t="shared" si="27"/>
        <v>#DIV/0!</v>
      </c>
    </row>
    <row r="179" spans="1:17" x14ac:dyDescent="0.45">
      <c r="A179"/>
      <c r="B179"/>
      <c r="C179"/>
      <c r="D179"/>
      <c r="E179"/>
      <c r="F179">
        <f>IF(ISNA(VLOOKUP(DKSalaries!D179,OverUnder!$A$2:$C$13,3,FALSE)),1,VLOOKUP(DKSalaries!D179,OverUnder!$A$2:$C$13,3,FALSE))</f>
        <v>1</v>
      </c>
      <c r="G179">
        <f t="shared" si="24"/>
        <v>0</v>
      </c>
      <c r="H179" s="4">
        <f t="shared" si="25"/>
        <v>0</v>
      </c>
      <c r="I179">
        <v>0</v>
      </c>
      <c r="J179">
        <f t="shared" si="26"/>
        <v>0</v>
      </c>
      <c r="K179">
        <f t="shared" si="23"/>
        <v>0</v>
      </c>
      <c r="L179">
        <f t="shared" si="32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 t="e">
        <f t="shared" si="27"/>
        <v>#DIV/0!</v>
      </c>
    </row>
    <row r="180" spans="1:17" x14ac:dyDescent="0.45">
      <c r="A180"/>
      <c r="B180"/>
      <c r="C180"/>
      <c r="D180"/>
      <c r="E180"/>
      <c r="F180">
        <f>IF(ISNA(VLOOKUP(DKSalaries!D180,OverUnder!$A$2:$C$13,3,FALSE)),1,VLOOKUP(DKSalaries!D180,OverUnder!$A$2:$C$13,3,FALSE))</f>
        <v>1</v>
      </c>
      <c r="G180">
        <f t="shared" si="24"/>
        <v>0</v>
      </c>
      <c r="H180" s="4">
        <f t="shared" si="25"/>
        <v>0</v>
      </c>
      <c r="I180">
        <v>0</v>
      </c>
      <c r="J180">
        <f t="shared" si="26"/>
        <v>0</v>
      </c>
      <c r="K180">
        <f t="shared" si="23"/>
        <v>0</v>
      </c>
      <c r="L180">
        <f t="shared" si="32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 t="e">
        <f t="shared" si="27"/>
        <v>#DIV/0!</v>
      </c>
    </row>
    <row r="181" spans="1:17" x14ac:dyDescent="0.45">
      <c r="A181"/>
      <c r="B181"/>
      <c r="C181"/>
      <c r="D181"/>
      <c r="E181"/>
      <c r="F181">
        <f>IF(ISNA(VLOOKUP(DKSalaries!D181,OverUnder!$A$2:$C$13,3,FALSE)),1,VLOOKUP(DKSalaries!D181,OverUnder!$A$2:$C$13,3,FALSE))</f>
        <v>1</v>
      </c>
      <c r="G181">
        <f t="shared" si="24"/>
        <v>0</v>
      </c>
      <c r="H181" s="4">
        <f t="shared" si="25"/>
        <v>0</v>
      </c>
      <c r="I181">
        <v>0</v>
      </c>
      <c r="J181">
        <f t="shared" si="26"/>
        <v>0</v>
      </c>
      <c r="K181">
        <f t="shared" si="23"/>
        <v>0</v>
      </c>
      <c r="L181">
        <f t="shared" si="32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 t="e">
        <f t="shared" si="27"/>
        <v>#DIV/0!</v>
      </c>
    </row>
    <row r="182" spans="1:17" x14ac:dyDescent="0.45">
      <c r="A182"/>
      <c r="B182"/>
      <c r="C182"/>
      <c r="D182"/>
      <c r="E182"/>
      <c r="F182">
        <f>IF(ISNA(VLOOKUP(DKSalaries!D182,OverUnder!$A$2:$C$13,3,FALSE)),1,VLOOKUP(DKSalaries!D182,OverUnder!$A$2:$C$13,3,FALSE))</f>
        <v>1</v>
      </c>
      <c r="G182">
        <f t="shared" si="24"/>
        <v>0</v>
      </c>
      <c r="H182" s="4">
        <f t="shared" si="25"/>
        <v>0</v>
      </c>
      <c r="I182">
        <v>0</v>
      </c>
      <c r="J182">
        <f t="shared" si="26"/>
        <v>0</v>
      </c>
      <c r="K182">
        <f t="shared" si="23"/>
        <v>0</v>
      </c>
      <c r="L182">
        <f t="shared" ref="L182:P191" si="33">$I182*IF($A182=L$1,1,0)</f>
        <v>0</v>
      </c>
      <c r="M182">
        <f t="shared" si="33"/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 t="e">
        <f t="shared" si="27"/>
        <v>#DIV/0!</v>
      </c>
    </row>
    <row r="183" spans="1:17" x14ac:dyDescent="0.45">
      <c r="A183"/>
      <c r="B183"/>
      <c r="C183"/>
      <c r="D183"/>
      <c r="E183"/>
      <c r="F183">
        <f>IF(ISNA(VLOOKUP(DKSalaries!D183,OverUnder!$A$2:$C$13,3,FALSE)),1,VLOOKUP(DKSalaries!D183,OverUnder!$A$2:$C$13,3,FALSE))</f>
        <v>1</v>
      </c>
      <c r="G183">
        <f t="shared" si="24"/>
        <v>0</v>
      </c>
      <c r="H183" s="4">
        <f t="shared" si="25"/>
        <v>0</v>
      </c>
      <c r="I183">
        <v>0</v>
      </c>
      <c r="J183">
        <f t="shared" si="26"/>
        <v>0</v>
      </c>
      <c r="K183">
        <f t="shared" si="23"/>
        <v>0</v>
      </c>
      <c r="L183">
        <f t="shared" si="3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 t="e">
        <f t="shared" si="27"/>
        <v>#DIV/0!</v>
      </c>
    </row>
    <row r="184" spans="1:17" x14ac:dyDescent="0.45">
      <c r="A184"/>
      <c r="B184"/>
      <c r="C184"/>
      <c r="D184"/>
      <c r="E184"/>
      <c r="F184">
        <f>IF(ISNA(VLOOKUP(DKSalaries!D184,OverUnder!$A$2:$C$13,3,FALSE)),1,VLOOKUP(DKSalaries!D184,OverUnder!$A$2:$C$13,3,FALSE))</f>
        <v>1</v>
      </c>
      <c r="G184">
        <f t="shared" si="24"/>
        <v>0</v>
      </c>
      <c r="H184" s="4">
        <f t="shared" si="25"/>
        <v>0</v>
      </c>
      <c r="I184">
        <v>0</v>
      </c>
      <c r="J184">
        <f t="shared" si="26"/>
        <v>0</v>
      </c>
      <c r="K184">
        <f t="shared" si="23"/>
        <v>0</v>
      </c>
      <c r="L184">
        <f t="shared" si="3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 t="e">
        <f t="shared" si="27"/>
        <v>#DIV/0!</v>
      </c>
    </row>
    <row r="185" spans="1:17" x14ac:dyDescent="0.45">
      <c r="A185"/>
      <c r="B185"/>
      <c r="C185"/>
      <c r="D185"/>
      <c r="E185"/>
      <c r="F185">
        <f>IF(ISNA(VLOOKUP(DKSalaries!D185,OverUnder!$A$2:$C$13,3,FALSE)),1,VLOOKUP(DKSalaries!D185,OverUnder!$A$2:$C$13,3,FALSE))</f>
        <v>1</v>
      </c>
      <c r="G185">
        <f t="shared" si="24"/>
        <v>0</v>
      </c>
      <c r="H185" s="4">
        <f t="shared" si="25"/>
        <v>0</v>
      </c>
      <c r="I185">
        <v>0</v>
      </c>
      <c r="J185">
        <f t="shared" si="26"/>
        <v>0</v>
      </c>
      <c r="K185">
        <f t="shared" si="23"/>
        <v>0</v>
      </c>
      <c r="L185">
        <f t="shared" si="3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 t="e">
        <f t="shared" si="27"/>
        <v>#DIV/0!</v>
      </c>
    </row>
    <row r="186" spans="1:17" x14ac:dyDescent="0.45">
      <c r="A186"/>
      <c r="B186"/>
      <c r="C186"/>
      <c r="D186"/>
      <c r="E186"/>
      <c r="F186">
        <f>IF(ISNA(VLOOKUP(DKSalaries!D186,OverUnder!$A$2:$C$13,3,FALSE)),1,VLOOKUP(DKSalaries!D186,OverUnder!$A$2:$C$13,3,FALSE))</f>
        <v>1</v>
      </c>
      <c r="G186">
        <f t="shared" si="24"/>
        <v>0</v>
      </c>
      <c r="H186" s="4">
        <f t="shared" si="25"/>
        <v>0</v>
      </c>
      <c r="I186">
        <v>0</v>
      </c>
      <c r="J186">
        <f t="shared" si="26"/>
        <v>0</v>
      </c>
      <c r="K186">
        <f t="shared" si="23"/>
        <v>0</v>
      </c>
      <c r="L186">
        <f t="shared" si="3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 t="e">
        <f t="shared" si="27"/>
        <v>#DIV/0!</v>
      </c>
    </row>
    <row r="187" spans="1:17" x14ac:dyDescent="0.45">
      <c r="A187"/>
      <c r="B187"/>
      <c r="C187"/>
      <c r="D187"/>
      <c r="E187"/>
      <c r="F187">
        <f>IF(ISNA(VLOOKUP(DKSalaries!D187,OverUnder!$A$2:$C$13,3,FALSE)),1,VLOOKUP(DKSalaries!D187,OverUnder!$A$2:$C$13,3,FALSE))</f>
        <v>1</v>
      </c>
      <c r="G187">
        <f t="shared" si="24"/>
        <v>0</v>
      </c>
      <c r="H187" s="4">
        <f t="shared" si="25"/>
        <v>0</v>
      </c>
      <c r="I187">
        <v>0</v>
      </c>
      <c r="J187">
        <f t="shared" si="26"/>
        <v>0</v>
      </c>
      <c r="K187">
        <f t="shared" si="23"/>
        <v>0</v>
      </c>
      <c r="L187">
        <f t="shared" si="3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 t="e">
        <f t="shared" si="27"/>
        <v>#DIV/0!</v>
      </c>
    </row>
    <row r="188" spans="1:17" x14ac:dyDescent="0.45">
      <c r="A188"/>
      <c r="B188"/>
      <c r="C188"/>
      <c r="D188"/>
      <c r="E188"/>
      <c r="F188">
        <f>IF(ISNA(VLOOKUP(DKSalaries!D188,OverUnder!$A$2:$C$13,3,FALSE)),1,VLOOKUP(DKSalaries!D188,OverUnder!$A$2:$C$13,3,FALSE))</f>
        <v>1</v>
      </c>
      <c r="G188">
        <f t="shared" si="24"/>
        <v>0</v>
      </c>
      <c r="H188" s="4">
        <f t="shared" si="25"/>
        <v>0</v>
      </c>
      <c r="I188">
        <v>0</v>
      </c>
      <c r="J188">
        <f t="shared" si="26"/>
        <v>0</v>
      </c>
      <c r="K188">
        <f t="shared" si="23"/>
        <v>0</v>
      </c>
      <c r="L188">
        <f t="shared" si="3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 t="e">
        <f t="shared" si="27"/>
        <v>#DIV/0!</v>
      </c>
    </row>
    <row r="189" spans="1:17" x14ac:dyDescent="0.45">
      <c r="A189"/>
      <c r="B189"/>
      <c r="C189"/>
      <c r="D189"/>
      <c r="E189"/>
      <c r="F189">
        <f>IF(ISNA(VLOOKUP(DKSalaries!D189,OverUnder!$A$2:$C$13,3,FALSE)),1,VLOOKUP(DKSalaries!D189,OverUnder!$A$2:$C$13,3,FALSE))</f>
        <v>1</v>
      </c>
      <c r="G189">
        <f t="shared" si="24"/>
        <v>0</v>
      </c>
      <c r="H189" s="4">
        <f t="shared" si="25"/>
        <v>0</v>
      </c>
      <c r="I189">
        <v>0</v>
      </c>
      <c r="J189">
        <f t="shared" si="26"/>
        <v>0</v>
      </c>
      <c r="K189">
        <f t="shared" si="23"/>
        <v>0</v>
      </c>
      <c r="L189">
        <f t="shared" si="3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 t="e">
        <f t="shared" si="27"/>
        <v>#DIV/0!</v>
      </c>
    </row>
    <row r="190" spans="1:17" x14ac:dyDescent="0.45">
      <c r="A190"/>
      <c r="B190"/>
      <c r="C190"/>
      <c r="D190"/>
      <c r="E190"/>
      <c r="F190">
        <f>IF(ISNA(VLOOKUP(DKSalaries!D190,OverUnder!$A$2:$C$13,3,FALSE)),1,VLOOKUP(DKSalaries!D190,OverUnder!$A$2:$C$13,3,FALSE))</f>
        <v>1</v>
      </c>
      <c r="G190">
        <f t="shared" si="24"/>
        <v>0</v>
      </c>
      <c r="H190" s="4">
        <f t="shared" si="25"/>
        <v>0</v>
      </c>
      <c r="I190">
        <v>0</v>
      </c>
      <c r="J190">
        <f t="shared" si="26"/>
        <v>0</v>
      </c>
      <c r="K190">
        <f t="shared" si="23"/>
        <v>0</v>
      </c>
      <c r="L190">
        <f t="shared" si="3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 t="e">
        <f t="shared" si="27"/>
        <v>#DIV/0!</v>
      </c>
    </row>
    <row r="191" spans="1:17" x14ac:dyDescent="0.45">
      <c r="A191"/>
      <c r="B191"/>
      <c r="C191"/>
      <c r="D191"/>
      <c r="E191"/>
      <c r="F191">
        <f>IF(ISNA(VLOOKUP(DKSalaries!D191,OverUnder!$A$2:$C$13,3,FALSE)),1,VLOOKUP(DKSalaries!D191,OverUnder!$A$2:$C$13,3,FALSE))</f>
        <v>1</v>
      </c>
      <c r="G191">
        <f t="shared" si="24"/>
        <v>0</v>
      </c>
      <c r="H191" s="4">
        <f t="shared" si="25"/>
        <v>0</v>
      </c>
      <c r="I191">
        <v>0</v>
      </c>
      <c r="J191">
        <f t="shared" si="26"/>
        <v>0</v>
      </c>
      <c r="K191">
        <f t="shared" si="23"/>
        <v>0</v>
      </c>
      <c r="L191">
        <f t="shared" si="3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 t="e">
        <f t="shared" si="27"/>
        <v>#DIV/0!</v>
      </c>
    </row>
    <row r="192" spans="1:17" x14ac:dyDescent="0.45">
      <c r="A192"/>
      <c r="B192"/>
      <c r="C192"/>
      <c r="D192"/>
      <c r="E192"/>
      <c r="F192">
        <f>IF(ISNA(VLOOKUP(DKSalaries!D192,OverUnder!$A$2:$C$13,3,FALSE)),1,VLOOKUP(DKSalaries!D192,OverUnder!$A$2:$C$13,3,FALSE))</f>
        <v>1</v>
      </c>
      <c r="G192">
        <f t="shared" si="24"/>
        <v>0</v>
      </c>
      <c r="H192" s="4">
        <f t="shared" si="25"/>
        <v>0</v>
      </c>
      <c r="I192">
        <v>0</v>
      </c>
      <c r="J192">
        <f t="shared" si="26"/>
        <v>0</v>
      </c>
      <c r="K192">
        <f t="shared" si="23"/>
        <v>0</v>
      </c>
      <c r="L192">
        <f t="shared" ref="L192:P201" si="34">$I192*IF($A192=L$1,1,0)</f>
        <v>0</v>
      </c>
      <c r="M192">
        <f t="shared" si="34"/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 t="e">
        <f t="shared" si="27"/>
        <v>#DIV/0!</v>
      </c>
    </row>
    <row r="193" spans="1:17" x14ac:dyDescent="0.45">
      <c r="A193"/>
      <c r="B193"/>
      <c r="C193"/>
      <c r="D193"/>
      <c r="E193"/>
      <c r="F193">
        <f>IF(ISNA(VLOOKUP(DKSalaries!D193,OverUnder!$A$2:$C$13,3,FALSE)),1,VLOOKUP(DKSalaries!D193,OverUnder!$A$2:$C$13,3,FALSE))</f>
        <v>1</v>
      </c>
      <c r="G193">
        <f t="shared" si="24"/>
        <v>0</v>
      </c>
      <c r="H193" s="4">
        <f t="shared" si="25"/>
        <v>0</v>
      </c>
      <c r="I193">
        <v>0</v>
      </c>
      <c r="J193">
        <f t="shared" si="26"/>
        <v>0</v>
      </c>
      <c r="K193">
        <f t="shared" si="23"/>
        <v>0</v>
      </c>
      <c r="L193">
        <f t="shared" si="34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 t="e">
        <f t="shared" si="27"/>
        <v>#DIV/0!</v>
      </c>
    </row>
    <row r="194" spans="1:17" x14ac:dyDescent="0.45">
      <c r="A194"/>
      <c r="B194"/>
      <c r="C194"/>
      <c r="D194"/>
      <c r="E194"/>
      <c r="F194">
        <f>IF(ISNA(VLOOKUP(DKSalaries!D194,OverUnder!$A$2:$C$13,3,FALSE)),1,VLOOKUP(DKSalaries!D194,OverUnder!$A$2:$C$13,3,FALSE))</f>
        <v>1</v>
      </c>
      <c r="G194">
        <f t="shared" si="24"/>
        <v>0</v>
      </c>
      <c r="H194" s="4">
        <f t="shared" si="25"/>
        <v>0</v>
      </c>
      <c r="I194">
        <v>0</v>
      </c>
      <c r="J194">
        <f t="shared" si="26"/>
        <v>0</v>
      </c>
      <c r="K194">
        <f t="shared" ref="K194:K235" si="35">I194*C194</f>
        <v>0</v>
      </c>
      <c r="L194">
        <f t="shared" si="34"/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 t="e">
        <f t="shared" si="27"/>
        <v>#DIV/0!</v>
      </c>
    </row>
    <row r="195" spans="1:17" x14ac:dyDescent="0.45">
      <c r="A195"/>
      <c r="B195"/>
      <c r="C195"/>
      <c r="D195"/>
      <c r="E195"/>
      <c r="F195">
        <f>IF(ISNA(VLOOKUP(DKSalaries!D195,OverUnder!$A$2:$C$13,3,FALSE)),1,VLOOKUP(DKSalaries!D195,OverUnder!$A$2:$C$13,3,FALSE))</f>
        <v>1</v>
      </c>
      <c r="G195">
        <f t="shared" ref="G195:G235" si="36">E195*F195</f>
        <v>0</v>
      </c>
      <c r="H195" s="4">
        <f t="shared" ref="H195:H258" si="37">G195</f>
        <v>0</v>
      </c>
      <c r="I195">
        <v>0</v>
      </c>
      <c r="J195">
        <f t="shared" ref="J195:J235" si="38">I195*H195</f>
        <v>0</v>
      </c>
      <c r="K195">
        <f t="shared" si="35"/>
        <v>0</v>
      </c>
      <c r="L195">
        <f t="shared" si="34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 t="e">
        <f t="shared" ref="Q195:Q258" si="39">H195/C195*1000</f>
        <v>#DIV/0!</v>
      </c>
    </row>
    <row r="196" spans="1:17" x14ac:dyDescent="0.45">
      <c r="A196"/>
      <c r="B196"/>
      <c r="C196"/>
      <c r="D196"/>
      <c r="E196"/>
      <c r="F196">
        <f>IF(ISNA(VLOOKUP(DKSalaries!D196,OverUnder!$A$2:$C$13,3,FALSE)),1,VLOOKUP(DKSalaries!D196,OverUnder!$A$2:$C$13,3,FALSE))</f>
        <v>1</v>
      </c>
      <c r="G196">
        <f t="shared" si="36"/>
        <v>0</v>
      </c>
      <c r="H196" s="4">
        <f t="shared" si="37"/>
        <v>0</v>
      </c>
      <c r="I196">
        <v>0</v>
      </c>
      <c r="J196">
        <f t="shared" si="38"/>
        <v>0</v>
      </c>
      <c r="K196">
        <f t="shared" si="35"/>
        <v>0</v>
      </c>
      <c r="L196">
        <f t="shared" si="34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 t="e">
        <f t="shared" si="39"/>
        <v>#DIV/0!</v>
      </c>
    </row>
    <row r="197" spans="1:17" x14ac:dyDescent="0.45">
      <c r="A197"/>
      <c r="B197"/>
      <c r="C197"/>
      <c r="D197"/>
      <c r="E197"/>
      <c r="F197">
        <f>IF(ISNA(VLOOKUP(DKSalaries!D197,OverUnder!$A$2:$C$13,3,FALSE)),1,VLOOKUP(DKSalaries!D197,OverUnder!$A$2:$C$13,3,FALSE))</f>
        <v>1</v>
      </c>
      <c r="G197">
        <f t="shared" si="36"/>
        <v>0</v>
      </c>
      <c r="H197" s="4">
        <f t="shared" si="37"/>
        <v>0</v>
      </c>
      <c r="I197">
        <v>0</v>
      </c>
      <c r="J197">
        <f t="shared" si="38"/>
        <v>0</v>
      </c>
      <c r="K197">
        <f t="shared" si="35"/>
        <v>0</v>
      </c>
      <c r="L197">
        <f t="shared" si="34"/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 t="e">
        <f t="shared" si="39"/>
        <v>#DIV/0!</v>
      </c>
    </row>
    <row r="198" spans="1:17" x14ac:dyDescent="0.45">
      <c r="A198"/>
      <c r="B198"/>
      <c r="C198"/>
      <c r="D198"/>
      <c r="E198"/>
      <c r="F198">
        <f>IF(ISNA(VLOOKUP(DKSalaries!D198,OverUnder!$A$2:$C$13,3,FALSE)),1,VLOOKUP(DKSalaries!D198,OverUnder!$A$2:$C$13,3,FALSE))</f>
        <v>1</v>
      </c>
      <c r="G198">
        <f t="shared" si="36"/>
        <v>0</v>
      </c>
      <c r="H198" s="4">
        <f t="shared" si="37"/>
        <v>0</v>
      </c>
      <c r="I198">
        <v>0</v>
      </c>
      <c r="J198">
        <f t="shared" si="38"/>
        <v>0</v>
      </c>
      <c r="K198">
        <f t="shared" si="35"/>
        <v>0</v>
      </c>
      <c r="L198">
        <f t="shared" si="34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 t="e">
        <f t="shared" si="39"/>
        <v>#DIV/0!</v>
      </c>
    </row>
    <row r="199" spans="1:17" x14ac:dyDescent="0.45">
      <c r="A199"/>
      <c r="B199"/>
      <c r="C199"/>
      <c r="D199"/>
      <c r="E199"/>
      <c r="F199">
        <f>IF(ISNA(VLOOKUP(DKSalaries!D199,OverUnder!$A$2:$C$13,3,FALSE)),1,VLOOKUP(DKSalaries!D199,OverUnder!$A$2:$C$13,3,FALSE))</f>
        <v>1</v>
      </c>
      <c r="G199">
        <f t="shared" si="36"/>
        <v>0</v>
      </c>
      <c r="H199" s="4">
        <f t="shared" si="37"/>
        <v>0</v>
      </c>
      <c r="I199">
        <v>0</v>
      </c>
      <c r="J199">
        <f t="shared" si="38"/>
        <v>0</v>
      </c>
      <c r="K199">
        <f t="shared" si="35"/>
        <v>0</v>
      </c>
      <c r="L199">
        <f t="shared" si="34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 t="e">
        <f t="shared" si="39"/>
        <v>#DIV/0!</v>
      </c>
    </row>
    <row r="200" spans="1:17" x14ac:dyDescent="0.45">
      <c r="A200"/>
      <c r="B200"/>
      <c r="C200"/>
      <c r="D200"/>
      <c r="E200"/>
      <c r="F200">
        <f>IF(ISNA(VLOOKUP(DKSalaries!D200,OverUnder!$A$2:$C$13,3,FALSE)),1,VLOOKUP(DKSalaries!D200,OverUnder!$A$2:$C$13,3,FALSE))</f>
        <v>1</v>
      </c>
      <c r="G200">
        <f t="shared" si="36"/>
        <v>0</v>
      </c>
      <c r="H200" s="4">
        <f t="shared" si="37"/>
        <v>0</v>
      </c>
      <c r="I200">
        <v>0</v>
      </c>
      <c r="J200">
        <f t="shared" si="38"/>
        <v>0</v>
      </c>
      <c r="K200">
        <f t="shared" si="35"/>
        <v>0</v>
      </c>
      <c r="L200">
        <f t="shared" si="34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 t="e">
        <f t="shared" si="39"/>
        <v>#DIV/0!</v>
      </c>
    </row>
    <row r="201" spans="1:17" x14ac:dyDescent="0.45">
      <c r="A201"/>
      <c r="B201"/>
      <c r="C201"/>
      <c r="D201"/>
      <c r="E201"/>
      <c r="F201">
        <f>IF(ISNA(VLOOKUP(DKSalaries!D201,OverUnder!$A$2:$C$13,3,FALSE)),1,VLOOKUP(DKSalaries!D201,OverUnder!$A$2:$C$13,3,FALSE))</f>
        <v>1</v>
      </c>
      <c r="G201">
        <f t="shared" si="36"/>
        <v>0</v>
      </c>
      <c r="H201" s="4">
        <f t="shared" si="37"/>
        <v>0</v>
      </c>
      <c r="I201">
        <v>0</v>
      </c>
      <c r="J201">
        <f t="shared" si="38"/>
        <v>0</v>
      </c>
      <c r="K201">
        <f t="shared" si="35"/>
        <v>0</v>
      </c>
      <c r="L201">
        <f t="shared" si="34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 t="e">
        <f t="shared" si="39"/>
        <v>#DIV/0!</v>
      </c>
    </row>
    <row r="202" spans="1:17" x14ac:dyDescent="0.45">
      <c r="A202"/>
      <c r="B202"/>
      <c r="C202"/>
      <c r="D202"/>
      <c r="E202"/>
      <c r="F202">
        <f>IF(ISNA(VLOOKUP(DKSalaries!D202,OverUnder!$A$2:$C$13,3,FALSE)),1,VLOOKUP(DKSalaries!D202,OverUnder!$A$2:$C$13,3,FALSE))</f>
        <v>1</v>
      </c>
      <c r="G202">
        <f t="shared" si="36"/>
        <v>0</v>
      </c>
      <c r="H202" s="4">
        <f t="shared" si="37"/>
        <v>0</v>
      </c>
      <c r="I202">
        <v>0</v>
      </c>
      <c r="J202">
        <f t="shared" si="38"/>
        <v>0</v>
      </c>
      <c r="K202">
        <f t="shared" si="35"/>
        <v>0</v>
      </c>
      <c r="L202">
        <f t="shared" ref="L202:P211" si="40">$I202*IF($A202=L$1,1,0)</f>
        <v>0</v>
      </c>
      <c r="M202">
        <f t="shared" si="40"/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 t="e">
        <f t="shared" si="39"/>
        <v>#DIV/0!</v>
      </c>
    </row>
    <row r="203" spans="1:17" x14ac:dyDescent="0.45">
      <c r="A203"/>
      <c r="B203"/>
      <c r="C203"/>
      <c r="D203"/>
      <c r="E203"/>
      <c r="F203">
        <f>IF(ISNA(VLOOKUP(DKSalaries!D203,OverUnder!$A$2:$C$13,3,FALSE)),1,VLOOKUP(DKSalaries!D203,OverUnder!$A$2:$C$13,3,FALSE))</f>
        <v>1</v>
      </c>
      <c r="G203">
        <f t="shared" si="36"/>
        <v>0</v>
      </c>
      <c r="H203" s="4">
        <f t="shared" si="37"/>
        <v>0</v>
      </c>
      <c r="I203">
        <v>0</v>
      </c>
      <c r="J203">
        <f t="shared" si="38"/>
        <v>0</v>
      </c>
      <c r="K203">
        <f t="shared" si="35"/>
        <v>0</v>
      </c>
      <c r="L203">
        <f t="shared" si="40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 t="e">
        <f t="shared" si="39"/>
        <v>#DIV/0!</v>
      </c>
    </row>
    <row r="204" spans="1:17" x14ac:dyDescent="0.45">
      <c r="A204"/>
      <c r="B204"/>
      <c r="C204"/>
      <c r="D204"/>
      <c r="E204"/>
      <c r="F204">
        <f>IF(ISNA(VLOOKUP(DKSalaries!D204,OverUnder!$A$2:$C$13,3,FALSE)),1,VLOOKUP(DKSalaries!D204,OverUnder!$A$2:$C$13,3,FALSE))</f>
        <v>1</v>
      </c>
      <c r="G204">
        <f t="shared" si="36"/>
        <v>0</v>
      </c>
      <c r="H204" s="4">
        <f t="shared" si="37"/>
        <v>0</v>
      </c>
      <c r="I204">
        <v>0</v>
      </c>
      <c r="J204">
        <f t="shared" si="38"/>
        <v>0</v>
      </c>
      <c r="K204">
        <f t="shared" si="35"/>
        <v>0</v>
      </c>
      <c r="L204">
        <f t="shared" si="40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 t="e">
        <f t="shared" si="39"/>
        <v>#DIV/0!</v>
      </c>
    </row>
    <row r="205" spans="1:17" x14ac:dyDescent="0.45">
      <c r="A205"/>
      <c r="B205"/>
      <c r="C205"/>
      <c r="D205"/>
      <c r="E205"/>
      <c r="F205">
        <f>IF(ISNA(VLOOKUP(DKSalaries!D205,OverUnder!$A$2:$C$13,3,FALSE)),1,VLOOKUP(DKSalaries!D205,OverUnder!$A$2:$C$13,3,FALSE))</f>
        <v>1</v>
      </c>
      <c r="G205">
        <f t="shared" si="36"/>
        <v>0</v>
      </c>
      <c r="H205" s="4">
        <f t="shared" si="37"/>
        <v>0</v>
      </c>
      <c r="I205">
        <v>0</v>
      </c>
      <c r="J205">
        <f t="shared" si="38"/>
        <v>0</v>
      </c>
      <c r="K205">
        <f t="shared" si="35"/>
        <v>0</v>
      </c>
      <c r="L205">
        <f t="shared" si="40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 t="e">
        <f t="shared" si="39"/>
        <v>#DIV/0!</v>
      </c>
    </row>
    <row r="206" spans="1:17" x14ac:dyDescent="0.45">
      <c r="A206"/>
      <c r="B206"/>
      <c r="C206"/>
      <c r="D206"/>
      <c r="E206"/>
      <c r="F206">
        <f>IF(ISNA(VLOOKUP(DKSalaries!D206,OverUnder!$A$2:$C$13,3,FALSE)),1,VLOOKUP(DKSalaries!D206,OverUnder!$A$2:$C$13,3,FALSE))</f>
        <v>1</v>
      </c>
      <c r="G206">
        <f t="shared" si="36"/>
        <v>0</v>
      </c>
      <c r="H206" s="4">
        <f t="shared" si="37"/>
        <v>0</v>
      </c>
      <c r="I206">
        <v>0</v>
      </c>
      <c r="J206">
        <f t="shared" si="38"/>
        <v>0</v>
      </c>
      <c r="K206">
        <f t="shared" si="35"/>
        <v>0</v>
      </c>
      <c r="L206">
        <f t="shared" si="40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 t="e">
        <f t="shared" si="39"/>
        <v>#DIV/0!</v>
      </c>
    </row>
    <row r="207" spans="1:17" x14ac:dyDescent="0.45">
      <c r="A207"/>
      <c r="B207"/>
      <c r="C207"/>
      <c r="D207"/>
      <c r="E207"/>
      <c r="F207">
        <f>IF(ISNA(VLOOKUP(DKSalaries!D207,OverUnder!$A$2:$C$13,3,FALSE)),1,VLOOKUP(DKSalaries!D207,OverUnder!$A$2:$C$13,3,FALSE))</f>
        <v>1</v>
      </c>
      <c r="G207">
        <f t="shared" si="36"/>
        <v>0</v>
      </c>
      <c r="H207" s="4">
        <f t="shared" si="37"/>
        <v>0</v>
      </c>
      <c r="I207">
        <v>0</v>
      </c>
      <c r="J207">
        <f t="shared" si="38"/>
        <v>0</v>
      </c>
      <c r="K207">
        <f t="shared" si="35"/>
        <v>0</v>
      </c>
      <c r="L207">
        <f t="shared" si="40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 t="e">
        <f t="shared" si="39"/>
        <v>#DIV/0!</v>
      </c>
    </row>
    <row r="208" spans="1:17" x14ac:dyDescent="0.45">
      <c r="A208"/>
      <c r="B208"/>
      <c r="C208"/>
      <c r="D208"/>
      <c r="E208"/>
      <c r="F208">
        <f>IF(ISNA(VLOOKUP(DKSalaries!D208,OverUnder!$A$2:$C$13,3,FALSE)),1,VLOOKUP(DKSalaries!D208,OverUnder!$A$2:$C$13,3,FALSE))</f>
        <v>1</v>
      </c>
      <c r="G208">
        <f t="shared" si="36"/>
        <v>0</v>
      </c>
      <c r="H208" s="4">
        <f t="shared" si="37"/>
        <v>0</v>
      </c>
      <c r="I208">
        <v>0</v>
      </c>
      <c r="J208">
        <f t="shared" si="38"/>
        <v>0</v>
      </c>
      <c r="K208">
        <f t="shared" si="35"/>
        <v>0</v>
      </c>
      <c r="L208">
        <f t="shared" si="40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 t="e">
        <f t="shared" si="39"/>
        <v>#DIV/0!</v>
      </c>
    </row>
    <row r="209" spans="1:17" x14ac:dyDescent="0.45">
      <c r="A209"/>
      <c r="B209"/>
      <c r="C209"/>
      <c r="D209"/>
      <c r="E209"/>
      <c r="F209">
        <f>IF(ISNA(VLOOKUP(DKSalaries!D209,OverUnder!$A$2:$C$13,3,FALSE)),1,VLOOKUP(DKSalaries!D209,OverUnder!$A$2:$C$13,3,FALSE))</f>
        <v>1</v>
      </c>
      <c r="G209">
        <f t="shared" si="36"/>
        <v>0</v>
      </c>
      <c r="H209" s="4">
        <f t="shared" si="37"/>
        <v>0</v>
      </c>
      <c r="I209">
        <v>0</v>
      </c>
      <c r="J209">
        <f t="shared" si="38"/>
        <v>0</v>
      </c>
      <c r="K209">
        <f t="shared" si="35"/>
        <v>0</v>
      </c>
      <c r="L209">
        <f t="shared" si="40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 t="e">
        <f t="shared" si="39"/>
        <v>#DIV/0!</v>
      </c>
    </row>
    <row r="210" spans="1:17" x14ac:dyDescent="0.45">
      <c r="A210"/>
      <c r="B210"/>
      <c r="C210"/>
      <c r="D210"/>
      <c r="E210"/>
      <c r="F210">
        <f>IF(ISNA(VLOOKUP(DKSalaries!D210,OverUnder!$A$2:$C$13,3,FALSE)),1,VLOOKUP(DKSalaries!D210,OverUnder!$A$2:$C$13,3,FALSE))</f>
        <v>1</v>
      </c>
      <c r="G210">
        <f t="shared" si="36"/>
        <v>0</v>
      </c>
      <c r="H210" s="4">
        <f t="shared" si="37"/>
        <v>0</v>
      </c>
      <c r="I210">
        <v>0</v>
      </c>
      <c r="J210">
        <f t="shared" si="38"/>
        <v>0</v>
      </c>
      <c r="K210">
        <f t="shared" si="35"/>
        <v>0</v>
      </c>
      <c r="L210">
        <f t="shared" si="40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 t="e">
        <f t="shared" si="39"/>
        <v>#DIV/0!</v>
      </c>
    </row>
    <row r="211" spans="1:17" x14ac:dyDescent="0.45">
      <c r="F211">
        <f>IF(ISNA(VLOOKUP(DKSalaries!D211,OverUnder!$A$2:$C$13,3,FALSE)),1,VLOOKUP(DKSalaries!D211,OverUnder!$A$2:$C$13,3,FALSE))</f>
        <v>1</v>
      </c>
      <c r="G211">
        <f t="shared" si="36"/>
        <v>0</v>
      </c>
      <c r="H211" s="4">
        <f t="shared" si="37"/>
        <v>0</v>
      </c>
      <c r="I211">
        <v>0</v>
      </c>
      <c r="J211">
        <f t="shared" si="38"/>
        <v>0</v>
      </c>
      <c r="K211">
        <f t="shared" si="35"/>
        <v>0</v>
      </c>
      <c r="L211">
        <f t="shared" si="40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 t="e">
        <f t="shared" si="39"/>
        <v>#DIV/0!</v>
      </c>
    </row>
    <row r="212" spans="1:17" x14ac:dyDescent="0.45">
      <c r="F212">
        <f>IF(ISNA(VLOOKUP(DKSalaries!D212,OverUnder!$A$2:$C$13,3,FALSE)),1,VLOOKUP(DKSalaries!D212,OverUnder!$A$2:$C$13,3,FALSE))</f>
        <v>1</v>
      </c>
      <c r="G212">
        <f t="shared" si="36"/>
        <v>0</v>
      </c>
      <c r="H212" s="4">
        <f t="shared" si="37"/>
        <v>0</v>
      </c>
      <c r="I212">
        <v>0</v>
      </c>
      <c r="J212">
        <f t="shared" si="38"/>
        <v>0</v>
      </c>
      <c r="K212">
        <f t="shared" si="35"/>
        <v>0</v>
      </c>
      <c r="L212">
        <f t="shared" ref="L212:P221" si="41">$I212*IF($A212=L$1,1,0)</f>
        <v>0</v>
      </c>
      <c r="M212">
        <f t="shared" si="41"/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 t="e">
        <f t="shared" si="39"/>
        <v>#DIV/0!</v>
      </c>
    </row>
    <row r="213" spans="1:17" x14ac:dyDescent="0.45">
      <c r="F213">
        <f>IF(ISNA(VLOOKUP(DKSalaries!D213,OverUnder!$A$2:$C$13,3,FALSE)),1,VLOOKUP(DKSalaries!D213,OverUnder!$A$2:$C$13,3,FALSE))</f>
        <v>1</v>
      </c>
      <c r="G213">
        <f t="shared" si="36"/>
        <v>0</v>
      </c>
      <c r="H213" s="4">
        <f t="shared" si="37"/>
        <v>0</v>
      </c>
      <c r="I213">
        <v>0</v>
      </c>
      <c r="J213">
        <f t="shared" si="38"/>
        <v>0</v>
      </c>
      <c r="K213">
        <f t="shared" si="35"/>
        <v>0</v>
      </c>
      <c r="L213">
        <f t="shared" si="41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 t="e">
        <f t="shared" si="39"/>
        <v>#DIV/0!</v>
      </c>
    </row>
    <row r="214" spans="1:17" x14ac:dyDescent="0.45">
      <c r="F214">
        <f>IF(ISNA(VLOOKUP(DKSalaries!D214,OverUnder!$A$2:$C$13,3,FALSE)),1,VLOOKUP(DKSalaries!D214,OverUnder!$A$2:$C$13,3,FALSE))</f>
        <v>1</v>
      </c>
      <c r="G214">
        <f t="shared" si="36"/>
        <v>0</v>
      </c>
      <c r="H214" s="4">
        <f t="shared" si="37"/>
        <v>0</v>
      </c>
      <c r="I214">
        <v>0</v>
      </c>
      <c r="J214">
        <f t="shared" si="38"/>
        <v>0</v>
      </c>
      <c r="K214">
        <f t="shared" si="35"/>
        <v>0</v>
      </c>
      <c r="L214">
        <f t="shared" si="41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 t="e">
        <f t="shared" si="39"/>
        <v>#DIV/0!</v>
      </c>
    </row>
    <row r="215" spans="1:17" x14ac:dyDescent="0.45">
      <c r="F215">
        <f>IF(ISNA(VLOOKUP(DKSalaries!D215,OverUnder!$A$2:$C$13,3,FALSE)),1,VLOOKUP(DKSalaries!D215,OverUnder!$A$2:$C$13,3,FALSE))</f>
        <v>1</v>
      </c>
      <c r="G215">
        <f t="shared" si="36"/>
        <v>0</v>
      </c>
      <c r="H215" s="4">
        <f t="shared" si="37"/>
        <v>0</v>
      </c>
      <c r="I215">
        <v>0</v>
      </c>
      <c r="J215">
        <f t="shared" si="38"/>
        <v>0</v>
      </c>
      <c r="K215">
        <f t="shared" si="35"/>
        <v>0</v>
      </c>
      <c r="L215">
        <f t="shared" si="41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 t="e">
        <f t="shared" si="39"/>
        <v>#DIV/0!</v>
      </c>
    </row>
    <row r="216" spans="1:17" x14ac:dyDescent="0.45">
      <c r="F216">
        <f>IF(ISNA(VLOOKUP(DKSalaries!D216,OverUnder!$A$2:$C$13,3,FALSE)),1,VLOOKUP(DKSalaries!D216,OverUnder!$A$2:$C$13,3,FALSE))</f>
        <v>1</v>
      </c>
      <c r="G216">
        <f t="shared" si="36"/>
        <v>0</v>
      </c>
      <c r="H216" s="4">
        <f t="shared" si="37"/>
        <v>0</v>
      </c>
      <c r="I216">
        <v>0</v>
      </c>
      <c r="J216">
        <f t="shared" si="38"/>
        <v>0</v>
      </c>
      <c r="K216">
        <f t="shared" si="35"/>
        <v>0</v>
      </c>
      <c r="L216">
        <f t="shared" si="41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 t="e">
        <f t="shared" si="39"/>
        <v>#DIV/0!</v>
      </c>
    </row>
    <row r="217" spans="1:17" x14ac:dyDescent="0.45">
      <c r="F217">
        <f>IF(ISNA(VLOOKUP(DKSalaries!D217,OverUnder!$A$2:$C$13,3,FALSE)),1,VLOOKUP(DKSalaries!D217,OverUnder!$A$2:$C$13,3,FALSE))</f>
        <v>1</v>
      </c>
      <c r="G217">
        <f t="shared" si="36"/>
        <v>0</v>
      </c>
      <c r="H217" s="4">
        <f t="shared" si="37"/>
        <v>0</v>
      </c>
      <c r="I217">
        <v>0</v>
      </c>
      <c r="J217">
        <f t="shared" si="38"/>
        <v>0</v>
      </c>
      <c r="K217">
        <f t="shared" si="35"/>
        <v>0</v>
      </c>
      <c r="L217">
        <f t="shared" si="41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 t="e">
        <f t="shared" si="39"/>
        <v>#DIV/0!</v>
      </c>
    </row>
    <row r="218" spans="1:17" x14ac:dyDescent="0.45">
      <c r="F218">
        <f>IF(ISNA(VLOOKUP(DKSalaries!D218,OverUnder!$A$2:$C$13,3,FALSE)),1,VLOOKUP(DKSalaries!D218,OverUnder!$A$2:$C$13,3,FALSE))</f>
        <v>1</v>
      </c>
      <c r="G218">
        <f t="shared" si="36"/>
        <v>0</v>
      </c>
      <c r="H218" s="4">
        <f t="shared" si="37"/>
        <v>0</v>
      </c>
      <c r="I218">
        <v>0</v>
      </c>
      <c r="J218">
        <f t="shared" si="38"/>
        <v>0</v>
      </c>
      <c r="K218">
        <f t="shared" si="35"/>
        <v>0</v>
      </c>
      <c r="L218">
        <f t="shared" si="41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 t="e">
        <f t="shared" si="39"/>
        <v>#DIV/0!</v>
      </c>
    </row>
    <row r="219" spans="1:17" x14ac:dyDescent="0.45">
      <c r="F219">
        <f>IF(ISNA(VLOOKUP(DKSalaries!D219,OverUnder!$A$2:$C$13,3,FALSE)),1,VLOOKUP(DKSalaries!D219,OverUnder!$A$2:$C$13,3,FALSE))</f>
        <v>1</v>
      </c>
      <c r="G219">
        <f t="shared" si="36"/>
        <v>0</v>
      </c>
      <c r="H219" s="4">
        <f t="shared" si="37"/>
        <v>0</v>
      </c>
      <c r="I219">
        <v>0</v>
      </c>
      <c r="J219">
        <f t="shared" si="38"/>
        <v>0</v>
      </c>
      <c r="K219">
        <f t="shared" si="35"/>
        <v>0</v>
      </c>
      <c r="L219">
        <f t="shared" si="41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 t="e">
        <f t="shared" si="39"/>
        <v>#DIV/0!</v>
      </c>
    </row>
    <row r="220" spans="1:17" x14ac:dyDescent="0.45">
      <c r="F220">
        <f>IF(ISNA(VLOOKUP(DKSalaries!D220,OverUnder!$A$2:$C$13,3,FALSE)),1,VLOOKUP(DKSalaries!D220,OverUnder!$A$2:$C$13,3,FALSE))</f>
        <v>1</v>
      </c>
      <c r="G220">
        <f t="shared" si="36"/>
        <v>0</v>
      </c>
      <c r="H220" s="4">
        <f t="shared" si="37"/>
        <v>0</v>
      </c>
      <c r="I220">
        <v>0</v>
      </c>
      <c r="J220">
        <f t="shared" si="38"/>
        <v>0</v>
      </c>
      <c r="K220">
        <f t="shared" si="35"/>
        <v>0</v>
      </c>
      <c r="L220">
        <f t="shared" si="41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 t="e">
        <f t="shared" si="39"/>
        <v>#DIV/0!</v>
      </c>
    </row>
    <row r="221" spans="1:17" x14ac:dyDescent="0.45">
      <c r="F221">
        <f>IF(ISNA(VLOOKUP(DKSalaries!D221,OverUnder!$A$2:$C$13,3,FALSE)),1,VLOOKUP(DKSalaries!D221,OverUnder!$A$2:$C$13,3,FALSE))</f>
        <v>1</v>
      </c>
      <c r="G221">
        <f t="shared" si="36"/>
        <v>0</v>
      </c>
      <c r="H221" s="4">
        <f t="shared" si="37"/>
        <v>0</v>
      </c>
      <c r="I221">
        <v>0</v>
      </c>
      <c r="J221">
        <f t="shared" si="38"/>
        <v>0</v>
      </c>
      <c r="K221">
        <f t="shared" si="35"/>
        <v>0</v>
      </c>
      <c r="L221">
        <f t="shared" si="41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 t="e">
        <f t="shared" si="39"/>
        <v>#DIV/0!</v>
      </c>
    </row>
    <row r="222" spans="1:17" x14ac:dyDescent="0.45">
      <c r="F222">
        <f>IF(ISNA(VLOOKUP(DKSalaries!D222,OverUnder!$A$2:$C$13,3,FALSE)),1,VLOOKUP(DKSalaries!D222,OverUnder!$A$2:$C$13,3,FALSE))</f>
        <v>1</v>
      </c>
      <c r="G222">
        <f t="shared" si="36"/>
        <v>0</v>
      </c>
      <c r="H222" s="4">
        <f t="shared" si="37"/>
        <v>0</v>
      </c>
      <c r="I222">
        <v>0</v>
      </c>
      <c r="J222">
        <f t="shared" si="38"/>
        <v>0</v>
      </c>
      <c r="K222">
        <f t="shared" si="35"/>
        <v>0</v>
      </c>
      <c r="L222">
        <f t="shared" ref="L222:P235" si="42">$I222*IF($A222=L$1,1,0)</f>
        <v>0</v>
      </c>
      <c r="M222">
        <f t="shared" si="42"/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 t="e">
        <f t="shared" si="39"/>
        <v>#DIV/0!</v>
      </c>
    </row>
    <row r="223" spans="1:17" x14ac:dyDescent="0.45">
      <c r="F223">
        <f>IF(ISNA(VLOOKUP(DKSalaries!D223,OverUnder!$A$2:$C$13,3,FALSE)),1,VLOOKUP(DKSalaries!D223,OverUnder!$A$2:$C$13,3,FALSE))</f>
        <v>1</v>
      </c>
      <c r="G223">
        <f t="shared" si="36"/>
        <v>0</v>
      </c>
      <c r="H223" s="4">
        <f t="shared" si="37"/>
        <v>0</v>
      </c>
      <c r="I223">
        <v>0</v>
      </c>
      <c r="J223">
        <f t="shared" si="38"/>
        <v>0</v>
      </c>
      <c r="K223">
        <f t="shared" si="35"/>
        <v>0</v>
      </c>
      <c r="L223">
        <f t="shared" si="42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 t="e">
        <f t="shared" si="39"/>
        <v>#DIV/0!</v>
      </c>
    </row>
    <row r="224" spans="1:17" x14ac:dyDescent="0.45">
      <c r="F224">
        <f>IF(ISNA(VLOOKUP(DKSalaries!D224,OverUnder!$A$2:$C$13,3,FALSE)),1,VLOOKUP(DKSalaries!D224,OverUnder!$A$2:$C$13,3,FALSE))</f>
        <v>1</v>
      </c>
      <c r="G224">
        <f t="shared" si="36"/>
        <v>0</v>
      </c>
      <c r="H224" s="4">
        <f t="shared" si="37"/>
        <v>0</v>
      </c>
      <c r="I224">
        <v>0</v>
      </c>
      <c r="J224">
        <f t="shared" si="38"/>
        <v>0</v>
      </c>
      <c r="K224">
        <f t="shared" si="35"/>
        <v>0</v>
      </c>
      <c r="L224">
        <f t="shared" si="42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 t="e">
        <f t="shared" si="39"/>
        <v>#DIV/0!</v>
      </c>
    </row>
    <row r="225" spans="6:17" x14ac:dyDescent="0.45">
      <c r="F225">
        <f>IF(ISNA(VLOOKUP(DKSalaries!D225,OverUnder!$A$2:$C$13,3,FALSE)),1,VLOOKUP(DKSalaries!D225,OverUnder!$A$2:$C$13,3,FALSE))</f>
        <v>1</v>
      </c>
      <c r="G225">
        <f t="shared" si="36"/>
        <v>0</v>
      </c>
      <c r="H225" s="4">
        <f t="shared" si="37"/>
        <v>0</v>
      </c>
      <c r="I225">
        <v>0</v>
      </c>
      <c r="J225">
        <f t="shared" si="38"/>
        <v>0</v>
      </c>
      <c r="K225">
        <f t="shared" si="35"/>
        <v>0</v>
      </c>
      <c r="L225">
        <f t="shared" si="42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 t="e">
        <f t="shared" si="39"/>
        <v>#DIV/0!</v>
      </c>
    </row>
    <row r="226" spans="6:17" x14ac:dyDescent="0.45">
      <c r="F226">
        <f>IF(ISNA(VLOOKUP(DKSalaries!D226,OverUnder!$A$2:$C$13,3,FALSE)),1,VLOOKUP(DKSalaries!D226,OverUnder!$A$2:$C$13,3,FALSE))</f>
        <v>1</v>
      </c>
      <c r="G226">
        <f t="shared" si="36"/>
        <v>0</v>
      </c>
      <c r="H226" s="4">
        <f t="shared" si="37"/>
        <v>0</v>
      </c>
      <c r="I226">
        <v>0</v>
      </c>
      <c r="J226">
        <f t="shared" si="38"/>
        <v>0</v>
      </c>
      <c r="K226">
        <f t="shared" si="35"/>
        <v>0</v>
      </c>
      <c r="L226">
        <f t="shared" si="42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 t="e">
        <f t="shared" si="39"/>
        <v>#DIV/0!</v>
      </c>
    </row>
    <row r="227" spans="6:17" x14ac:dyDescent="0.45">
      <c r="F227">
        <f>IF(ISNA(VLOOKUP(DKSalaries!D227,OverUnder!$A$2:$C$13,3,FALSE)),1,VLOOKUP(DKSalaries!D227,OverUnder!$A$2:$C$13,3,FALSE))</f>
        <v>1</v>
      </c>
      <c r="G227">
        <f t="shared" si="36"/>
        <v>0</v>
      </c>
      <c r="H227" s="4">
        <f t="shared" si="37"/>
        <v>0</v>
      </c>
      <c r="I227">
        <v>0</v>
      </c>
      <c r="J227">
        <f t="shared" si="38"/>
        <v>0</v>
      </c>
      <c r="K227">
        <f t="shared" si="35"/>
        <v>0</v>
      </c>
      <c r="L227">
        <f t="shared" si="42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 t="e">
        <f t="shared" si="39"/>
        <v>#DIV/0!</v>
      </c>
    </row>
    <row r="228" spans="6:17" x14ac:dyDescent="0.45">
      <c r="F228">
        <f>IF(ISNA(VLOOKUP(DKSalaries!D228,OverUnder!$A$2:$C$13,3,FALSE)),1,VLOOKUP(DKSalaries!D228,OverUnder!$A$2:$C$13,3,FALSE))</f>
        <v>1</v>
      </c>
      <c r="G228">
        <f t="shared" si="36"/>
        <v>0</v>
      </c>
      <c r="H228" s="4">
        <f t="shared" si="37"/>
        <v>0</v>
      </c>
      <c r="I228">
        <v>0</v>
      </c>
      <c r="J228">
        <f t="shared" si="38"/>
        <v>0</v>
      </c>
      <c r="K228">
        <f t="shared" si="35"/>
        <v>0</v>
      </c>
      <c r="L228">
        <f t="shared" si="42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 t="e">
        <f t="shared" si="39"/>
        <v>#DIV/0!</v>
      </c>
    </row>
    <row r="229" spans="6:17" x14ac:dyDescent="0.45">
      <c r="F229">
        <f>IF(ISNA(VLOOKUP(DKSalaries!D229,OverUnder!$A$2:$C$13,3,FALSE)),1,VLOOKUP(DKSalaries!D229,OverUnder!$A$2:$C$13,3,FALSE))</f>
        <v>1</v>
      </c>
      <c r="G229">
        <f t="shared" si="36"/>
        <v>0</v>
      </c>
      <c r="H229" s="4">
        <f t="shared" si="37"/>
        <v>0</v>
      </c>
      <c r="I229">
        <v>0</v>
      </c>
      <c r="J229">
        <f t="shared" si="38"/>
        <v>0</v>
      </c>
      <c r="K229">
        <f t="shared" si="35"/>
        <v>0</v>
      </c>
      <c r="L229">
        <f t="shared" si="42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 t="e">
        <f t="shared" si="39"/>
        <v>#DIV/0!</v>
      </c>
    </row>
    <row r="230" spans="6:17" x14ac:dyDescent="0.45">
      <c r="F230">
        <f>IF(ISNA(VLOOKUP(DKSalaries!D230,OverUnder!$A$2:$C$13,3,FALSE)),1,VLOOKUP(DKSalaries!D230,OverUnder!$A$2:$C$13,3,FALSE))</f>
        <v>1</v>
      </c>
      <c r="G230">
        <f t="shared" si="36"/>
        <v>0</v>
      </c>
      <c r="H230" s="4">
        <f t="shared" si="37"/>
        <v>0</v>
      </c>
      <c r="I230">
        <v>0</v>
      </c>
      <c r="J230">
        <f t="shared" si="38"/>
        <v>0</v>
      </c>
      <c r="K230">
        <f t="shared" si="35"/>
        <v>0</v>
      </c>
      <c r="L230">
        <f t="shared" si="42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 t="e">
        <f t="shared" si="39"/>
        <v>#DIV/0!</v>
      </c>
    </row>
    <row r="231" spans="6:17" x14ac:dyDescent="0.45">
      <c r="F231">
        <f>IF(ISNA(VLOOKUP(DKSalaries!D231,OverUnder!$A$2:$C$13,3,FALSE)),1,VLOOKUP(DKSalaries!D231,OverUnder!$A$2:$C$13,3,FALSE))</f>
        <v>1</v>
      </c>
      <c r="G231">
        <f t="shared" si="36"/>
        <v>0</v>
      </c>
      <c r="H231" s="4">
        <f t="shared" si="37"/>
        <v>0</v>
      </c>
      <c r="I231">
        <v>0</v>
      </c>
      <c r="J231">
        <f t="shared" si="38"/>
        <v>0</v>
      </c>
      <c r="K231">
        <f t="shared" si="35"/>
        <v>0</v>
      </c>
      <c r="L231">
        <f t="shared" si="42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 t="e">
        <f t="shared" si="39"/>
        <v>#DIV/0!</v>
      </c>
    </row>
    <row r="232" spans="6:17" x14ac:dyDescent="0.45">
      <c r="F232">
        <f>IF(ISNA(VLOOKUP(DKSalaries!D232,OverUnder!$A$2:$C$13,3,FALSE)),1,VLOOKUP(DKSalaries!D232,OverUnder!$A$2:$C$13,3,FALSE))</f>
        <v>1</v>
      </c>
      <c r="G232">
        <f t="shared" si="36"/>
        <v>0</v>
      </c>
      <c r="H232" s="4">
        <f t="shared" si="37"/>
        <v>0</v>
      </c>
      <c r="I232">
        <v>0</v>
      </c>
      <c r="J232">
        <f t="shared" si="38"/>
        <v>0</v>
      </c>
      <c r="K232">
        <f t="shared" si="35"/>
        <v>0</v>
      </c>
      <c r="L232">
        <f t="shared" si="42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 t="e">
        <f t="shared" si="39"/>
        <v>#DIV/0!</v>
      </c>
    </row>
    <row r="233" spans="6:17" x14ac:dyDescent="0.45">
      <c r="F233">
        <f>IF(ISNA(VLOOKUP(DKSalaries!D233,OverUnder!$A$2:$C$13,3,FALSE)),1,VLOOKUP(DKSalaries!D233,OverUnder!$A$2:$C$13,3,FALSE))</f>
        <v>1</v>
      </c>
      <c r="G233">
        <f t="shared" si="36"/>
        <v>0</v>
      </c>
      <c r="H233" s="4">
        <f t="shared" si="37"/>
        <v>0</v>
      </c>
      <c r="I233">
        <v>0</v>
      </c>
      <c r="J233">
        <f t="shared" si="38"/>
        <v>0</v>
      </c>
      <c r="K233">
        <f t="shared" si="35"/>
        <v>0</v>
      </c>
      <c r="L233">
        <f t="shared" si="42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 t="e">
        <f t="shared" si="39"/>
        <v>#DIV/0!</v>
      </c>
    </row>
    <row r="234" spans="6:17" x14ac:dyDescent="0.45">
      <c r="F234">
        <f>IF(ISNA(VLOOKUP(DKSalaries!D234,OverUnder!$A$2:$C$13,3,FALSE)),1,VLOOKUP(DKSalaries!D234,OverUnder!$A$2:$C$13,3,FALSE))</f>
        <v>1</v>
      </c>
      <c r="G234">
        <f t="shared" si="36"/>
        <v>0</v>
      </c>
      <c r="H234" s="4">
        <f t="shared" si="37"/>
        <v>0</v>
      </c>
      <c r="I234">
        <v>0</v>
      </c>
      <c r="J234">
        <f t="shared" si="38"/>
        <v>0</v>
      </c>
      <c r="K234">
        <f t="shared" si="35"/>
        <v>0</v>
      </c>
      <c r="L234">
        <f t="shared" si="42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 t="e">
        <f t="shared" si="39"/>
        <v>#DIV/0!</v>
      </c>
    </row>
    <row r="235" spans="6:17" x14ac:dyDescent="0.45">
      <c r="F235">
        <f>IF(ISNA(VLOOKUP(DKSalaries!D235,OverUnder!$A$2:$C$13,3,FALSE)),1,VLOOKUP(DKSalaries!D235,OverUnder!$A$2:$C$13,3,FALSE))</f>
        <v>1</v>
      </c>
      <c r="G235">
        <f t="shared" si="36"/>
        <v>0</v>
      </c>
      <c r="H235" s="4">
        <f t="shared" si="37"/>
        <v>0</v>
      </c>
      <c r="I235">
        <v>0</v>
      </c>
      <c r="J235">
        <f t="shared" si="38"/>
        <v>0</v>
      </c>
      <c r="K235">
        <f t="shared" si="35"/>
        <v>0</v>
      </c>
      <c r="L235">
        <f t="shared" si="42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 t="e">
        <f t="shared" si="39"/>
        <v>#DIV/0!</v>
      </c>
    </row>
    <row r="236" spans="6:17" x14ac:dyDescent="0.45">
      <c r="H236" s="4">
        <f t="shared" si="37"/>
        <v>0</v>
      </c>
      <c r="Q236" t="e">
        <f t="shared" si="39"/>
        <v>#DIV/0!</v>
      </c>
    </row>
    <row r="237" spans="6:17" x14ac:dyDescent="0.45">
      <c r="H237" s="4">
        <f t="shared" si="37"/>
        <v>0</v>
      </c>
      <c r="Q237" t="e">
        <f t="shared" si="39"/>
        <v>#DIV/0!</v>
      </c>
    </row>
    <row r="238" spans="6:17" x14ac:dyDescent="0.45">
      <c r="H238" s="4">
        <f t="shared" si="37"/>
        <v>0</v>
      </c>
      <c r="Q238" t="e">
        <f t="shared" si="39"/>
        <v>#DIV/0!</v>
      </c>
    </row>
    <row r="239" spans="6:17" x14ac:dyDescent="0.45">
      <c r="H239" s="4">
        <f t="shared" si="37"/>
        <v>0</v>
      </c>
      <c r="Q239" t="e">
        <f t="shared" si="39"/>
        <v>#DIV/0!</v>
      </c>
    </row>
    <row r="240" spans="6:17" x14ac:dyDescent="0.45">
      <c r="H240" s="4">
        <f t="shared" si="37"/>
        <v>0</v>
      </c>
      <c r="Q240" t="e">
        <f t="shared" si="39"/>
        <v>#DIV/0!</v>
      </c>
    </row>
    <row r="241" spans="8:17" x14ac:dyDescent="0.45">
      <c r="H241" s="4">
        <f t="shared" si="37"/>
        <v>0</v>
      </c>
      <c r="Q241" t="e">
        <f t="shared" si="39"/>
        <v>#DIV/0!</v>
      </c>
    </row>
    <row r="242" spans="8:17" x14ac:dyDescent="0.45">
      <c r="H242" s="4">
        <f t="shared" si="37"/>
        <v>0</v>
      </c>
      <c r="Q242" t="e">
        <f t="shared" si="39"/>
        <v>#DIV/0!</v>
      </c>
    </row>
    <row r="243" spans="8:17" x14ac:dyDescent="0.45">
      <c r="H243" s="4">
        <f t="shared" si="37"/>
        <v>0</v>
      </c>
      <c r="Q243" t="e">
        <f t="shared" si="39"/>
        <v>#DIV/0!</v>
      </c>
    </row>
    <row r="244" spans="8:17" x14ac:dyDescent="0.45">
      <c r="H244" s="4">
        <f t="shared" si="37"/>
        <v>0</v>
      </c>
      <c r="Q244" t="e">
        <f t="shared" si="39"/>
        <v>#DIV/0!</v>
      </c>
    </row>
    <row r="245" spans="8:17" x14ac:dyDescent="0.45">
      <c r="H245" s="4">
        <f t="shared" si="37"/>
        <v>0</v>
      </c>
      <c r="Q245" t="e">
        <f t="shared" si="39"/>
        <v>#DIV/0!</v>
      </c>
    </row>
    <row r="246" spans="8:17" x14ac:dyDescent="0.45">
      <c r="H246" s="4">
        <f t="shared" si="37"/>
        <v>0</v>
      </c>
      <c r="Q246" t="e">
        <f t="shared" si="39"/>
        <v>#DIV/0!</v>
      </c>
    </row>
    <row r="247" spans="8:17" x14ac:dyDescent="0.45">
      <c r="H247" s="4">
        <f t="shared" si="37"/>
        <v>0</v>
      </c>
      <c r="Q247" t="e">
        <f t="shared" si="39"/>
        <v>#DIV/0!</v>
      </c>
    </row>
    <row r="248" spans="8:17" x14ac:dyDescent="0.45">
      <c r="H248" s="4">
        <f t="shared" si="37"/>
        <v>0</v>
      </c>
      <c r="Q248" t="e">
        <f t="shared" si="39"/>
        <v>#DIV/0!</v>
      </c>
    </row>
    <row r="249" spans="8:17" x14ac:dyDescent="0.45">
      <c r="H249" s="4">
        <f t="shared" si="37"/>
        <v>0</v>
      </c>
      <c r="Q249" t="e">
        <f t="shared" si="39"/>
        <v>#DIV/0!</v>
      </c>
    </row>
    <row r="250" spans="8:17" x14ac:dyDescent="0.45">
      <c r="H250" s="4">
        <f t="shared" si="37"/>
        <v>0</v>
      </c>
      <c r="Q250" t="e">
        <f t="shared" si="39"/>
        <v>#DIV/0!</v>
      </c>
    </row>
    <row r="251" spans="8:17" x14ac:dyDescent="0.45">
      <c r="H251" s="4">
        <f t="shared" si="37"/>
        <v>0</v>
      </c>
      <c r="Q251" t="e">
        <f t="shared" si="39"/>
        <v>#DIV/0!</v>
      </c>
    </row>
    <row r="252" spans="8:17" x14ac:dyDescent="0.45">
      <c r="H252" s="4">
        <f t="shared" si="37"/>
        <v>0</v>
      </c>
      <c r="Q252" t="e">
        <f t="shared" si="39"/>
        <v>#DIV/0!</v>
      </c>
    </row>
    <row r="253" spans="8:17" x14ac:dyDescent="0.45">
      <c r="H253" s="4">
        <f t="shared" si="37"/>
        <v>0</v>
      </c>
      <c r="Q253" t="e">
        <f t="shared" si="39"/>
        <v>#DIV/0!</v>
      </c>
    </row>
    <row r="254" spans="8:17" x14ac:dyDescent="0.45">
      <c r="H254" s="4">
        <f t="shared" si="37"/>
        <v>0</v>
      </c>
      <c r="Q254" t="e">
        <f t="shared" si="39"/>
        <v>#DIV/0!</v>
      </c>
    </row>
    <row r="255" spans="8:17" x14ac:dyDescent="0.45">
      <c r="H255" s="4">
        <f t="shared" si="37"/>
        <v>0</v>
      </c>
      <c r="Q255" t="e">
        <f t="shared" si="39"/>
        <v>#DIV/0!</v>
      </c>
    </row>
    <row r="256" spans="8:17" x14ac:dyDescent="0.45">
      <c r="H256" s="4">
        <f t="shared" si="37"/>
        <v>0</v>
      </c>
      <c r="Q256" t="e">
        <f t="shared" si="39"/>
        <v>#DIV/0!</v>
      </c>
    </row>
    <row r="257" spans="8:17" x14ac:dyDescent="0.45">
      <c r="H257" s="4">
        <f t="shared" si="37"/>
        <v>0</v>
      </c>
      <c r="Q257" t="e">
        <f t="shared" si="39"/>
        <v>#DIV/0!</v>
      </c>
    </row>
    <row r="258" spans="8:17" x14ac:dyDescent="0.45">
      <c r="H258" s="4">
        <f t="shared" si="37"/>
        <v>0</v>
      </c>
      <c r="Q258" t="e">
        <f t="shared" si="39"/>
        <v>#DIV/0!</v>
      </c>
    </row>
    <row r="259" spans="8:17" x14ac:dyDescent="0.45">
      <c r="H259" s="4">
        <f t="shared" ref="H259:H279" si="43">G259</f>
        <v>0</v>
      </c>
      <c r="Q259" t="e">
        <f t="shared" ref="Q259:Q279" si="44">H259/C259*1000</f>
        <v>#DIV/0!</v>
      </c>
    </row>
    <row r="260" spans="8:17" x14ac:dyDescent="0.45">
      <c r="H260" s="4">
        <f t="shared" si="43"/>
        <v>0</v>
      </c>
      <c r="Q260" t="e">
        <f t="shared" si="44"/>
        <v>#DIV/0!</v>
      </c>
    </row>
    <row r="261" spans="8:17" x14ac:dyDescent="0.45">
      <c r="H261" s="4">
        <f t="shared" si="43"/>
        <v>0</v>
      </c>
      <c r="Q261" t="e">
        <f t="shared" si="44"/>
        <v>#DIV/0!</v>
      </c>
    </row>
    <row r="262" spans="8:17" x14ac:dyDescent="0.45">
      <c r="H262" s="4">
        <f t="shared" si="43"/>
        <v>0</v>
      </c>
      <c r="Q262" t="e">
        <f t="shared" si="44"/>
        <v>#DIV/0!</v>
      </c>
    </row>
    <row r="263" spans="8:17" x14ac:dyDescent="0.45">
      <c r="H263" s="4">
        <f t="shared" si="43"/>
        <v>0</v>
      </c>
      <c r="Q263" t="e">
        <f t="shared" si="44"/>
        <v>#DIV/0!</v>
      </c>
    </row>
    <row r="264" spans="8:17" x14ac:dyDescent="0.45">
      <c r="H264" s="4">
        <f t="shared" si="43"/>
        <v>0</v>
      </c>
      <c r="Q264" t="e">
        <f t="shared" si="44"/>
        <v>#DIV/0!</v>
      </c>
    </row>
    <row r="265" spans="8:17" x14ac:dyDescent="0.45">
      <c r="H265" s="4">
        <f t="shared" si="43"/>
        <v>0</v>
      </c>
      <c r="Q265" t="e">
        <f t="shared" si="44"/>
        <v>#DIV/0!</v>
      </c>
    </row>
    <row r="266" spans="8:17" x14ac:dyDescent="0.45">
      <c r="H266" s="4">
        <f t="shared" si="43"/>
        <v>0</v>
      </c>
      <c r="Q266" t="e">
        <f t="shared" si="44"/>
        <v>#DIV/0!</v>
      </c>
    </row>
    <row r="267" spans="8:17" x14ac:dyDescent="0.45">
      <c r="H267" s="4">
        <f t="shared" si="43"/>
        <v>0</v>
      </c>
      <c r="Q267" t="e">
        <f t="shared" si="44"/>
        <v>#DIV/0!</v>
      </c>
    </row>
    <row r="268" spans="8:17" x14ac:dyDescent="0.45">
      <c r="H268" s="4">
        <f t="shared" si="43"/>
        <v>0</v>
      </c>
      <c r="Q268" t="e">
        <f t="shared" si="44"/>
        <v>#DIV/0!</v>
      </c>
    </row>
    <row r="269" spans="8:17" x14ac:dyDescent="0.45">
      <c r="H269" s="4">
        <f t="shared" si="43"/>
        <v>0</v>
      </c>
      <c r="Q269" t="e">
        <f t="shared" si="44"/>
        <v>#DIV/0!</v>
      </c>
    </row>
    <row r="270" spans="8:17" x14ac:dyDescent="0.45">
      <c r="H270" s="4">
        <f t="shared" si="43"/>
        <v>0</v>
      </c>
      <c r="Q270" t="e">
        <f t="shared" si="44"/>
        <v>#DIV/0!</v>
      </c>
    </row>
    <row r="271" spans="8:17" x14ac:dyDescent="0.45">
      <c r="H271" s="4">
        <f t="shared" si="43"/>
        <v>0</v>
      </c>
      <c r="Q271" t="e">
        <f t="shared" si="44"/>
        <v>#DIV/0!</v>
      </c>
    </row>
    <row r="272" spans="8:17" x14ac:dyDescent="0.45">
      <c r="H272" s="4">
        <f t="shared" si="43"/>
        <v>0</v>
      </c>
      <c r="Q272" t="e">
        <f t="shared" si="44"/>
        <v>#DIV/0!</v>
      </c>
    </row>
    <row r="273" spans="8:17" x14ac:dyDescent="0.45">
      <c r="H273" s="4">
        <f t="shared" si="43"/>
        <v>0</v>
      </c>
      <c r="Q273" t="e">
        <f t="shared" si="44"/>
        <v>#DIV/0!</v>
      </c>
    </row>
    <row r="274" spans="8:17" x14ac:dyDescent="0.45">
      <c r="H274" s="4">
        <f t="shared" si="43"/>
        <v>0</v>
      </c>
      <c r="Q274" t="e">
        <f t="shared" si="44"/>
        <v>#DIV/0!</v>
      </c>
    </row>
    <row r="275" spans="8:17" x14ac:dyDescent="0.45">
      <c r="H275" s="4">
        <f t="shared" si="43"/>
        <v>0</v>
      </c>
      <c r="Q275" t="e">
        <f t="shared" si="44"/>
        <v>#DIV/0!</v>
      </c>
    </row>
    <row r="276" spans="8:17" x14ac:dyDescent="0.45">
      <c r="H276" s="4">
        <f t="shared" si="43"/>
        <v>0</v>
      </c>
      <c r="Q276" t="e">
        <f t="shared" si="44"/>
        <v>#DIV/0!</v>
      </c>
    </row>
    <row r="277" spans="8:17" x14ac:dyDescent="0.45">
      <c r="H277" s="4">
        <f t="shared" si="43"/>
        <v>0</v>
      </c>
      <c r="Q277" t="e">
        <f t="shared" si="44"/>
        <v>#DIV/0!</v>
      </c>
    </row>
    <row r="278" spans="8:17" x14ac:dyDescent="0.45">
      <c r="H278" s="4">
        <f t="shared" si="43"/>
        <v>0</v>
      </c>
      <c r="Q278" t="e">
        <f t="shared" si="44"/>
        <v>#DIV/0!</v>
      </c>
    </row>
    <row r="279" spans="8:17" x14ac:dyDescent="0.45">
      <c r="H279" s="4">
        <f t="shared" si="43"/>
        <v>0</v>
      </c>
      <c r="Q279" t="e">
        <f t="shared" si="44"/>
        <v>#DIV/0!</v>
      </c>
    </row>
  </sheetData>
  <conditionalFormatting sqref="E3:E120 A2:D120 R22 I3:P235 F3:G235 H3:H279 E2:Q2 Q3:Q279">
    <cfRule type="expression" dxfId="7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1" sqref="C11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t="s">
        <v>36</v>
      </c>
      <c r="B2" s="4">
        <v>202</v>
      </c>
      <c r="C2" s="6">
        <f t="shared" ref="C2:C8" si="0">B2/$D$2</f>
        <v>1.0306122448979591</v>
      </c>
      <c r="D2" s="6">
        <f>AVERAGE(B2:B62)</f>
        <v>196</v>
      </c>
    </row>
    <row r="3" spans="1:4" x14ac:dyDescent="0.45">
      <c r="A3" t="s">
        <v>37</v>
      </c>
      <c r="B3" s="4">
        <v>203</v>
      </c>
      <c r="C3" s="6">
        <f t="shared" si="0"/>
        <v>1.0357142857142858</v>
      </c>
      <c r="D3" s="6"/>
    </row>
    <row r="4" spans="1:4" x14ac:dyDescent="0.45">
      <c r="A4" t="s">
        <v>38</v>
      </c>
      <c r="B4" s="4">
        <v>195</v>
      </c>
      <c r="C4" s="6">
        <f t="shared" si="0"/>
        <v>0.99489795918367352</v>
      </c>
      <c r="D4" s="6"/>
    </row>
    <row r="5" spans="1:4" x14ac:dyDescent="0.45">
      <c r="A5" t="s">
        <v>39</v>
      </c>
      <c r="B5" s="4">
        <v>191</v>
      </c>
      <c r="C5" s="6">
        <f t="shared" si="0"/>
        <v>0.97448979591836737</v>
      </c>
      <c r="D5" s="6"/>
    </row>
    <row r="6" spans="1:4" x14ac:dyDescent="0.45">
      <c r="A6" t="s">
        <v>40</v>
      </c>
      <c r="B6" s="4">
        <v>189</v>
      </c>
      <c r="C6" s="6">
        <f t="shared" si="0"/>
        <v>0.9642857142857143</v>
      </c>
      <c r="D6" s="6"/>
    </row>
    <row r="7" spans="1:4" x14ac:dyDescent="0.45">
      <c r="B7" s="4"/>
      <c r="C7" s="6">
        <f t="shared" si="0"/>
        <v>0</v>
      </c>
      <c r="D7" s="6"/>
    </row>
    <row r="8" spans="1:4" x14ac:dyDescent="0.45">
      <c r="B8" s="4"/>
      <c r="C8" s="6">
        <f t="shared" si="0"/>
        <v>0</v>
      </c>
      <c r="D8" s="6"/>
    </row>
    <row r="9" spans="1:4" x14ac:dyDescent="0.45">
      <c r="B9" s="4"/>
      <c r="C9" s="6"/>
      <c r="D9" s="6"/>
    </row>
    <row r="10" spans="1:4" x14ac:dyDescent="0.45">
      <c r="A10" s="4"/>
      <c r="B10" s="4"/>
      <c r="C10" s="6"/>
      <c r="D10" s="6"/>
    </row>
    <row r="11" spans="1:4" x14ac:dyDescent="0.45">
      <c r="A11" s="4"/>
      <c r="B11" s="4"/>
      <c r="C11" s="6"/>
      <c r="D11" s="6"/>
    </row>
    <row r="12" spans="1:4" x14ac:dyDescent="0.45">
      <c r="A12" s="4"/>
      <c r="B12" s="4"/>
      <c r="C12" s="6"/>
      <c r="D12" s="6"/>
    </row>
    <row r="13" spans="1:4" x14ac:dyDescent="0.45">
      <c r="A13" s="4"/>
      <c r="B13" s="4"/>
      <c r="C13" s="6"/>
      <c r="D13" s="6"/>
    </row>
    <row r="14" spans="1:4" ht="15.75" x14ac:dyDescent="0.5">
      <c r="A14" s="5"/>
    </row>
  </sheetData>
  <conditionalFormatting sqref="A2">
    <cfRule type="expression" dxfId="6" priority="5">
      <formula>$I2=1</formula>
    </cfRule>
  </conditionalFormatting>
  <conditionalFormatting sqref="A3">
    <cfRule type="expression" dxfId="5" priority="4">
      <formula>$I3=1</formula>
    </cfRule>
  </conditionalFormatting>
  <conditionalFormatting sqref="A4">
    <cfRule type="expression" dxfId="4" priority="3">
      <formula>$I4=1</formula>
    </cfRule>
  </conditionalFormatting>
  <conditionalFormatting sqref="A5">
    <cfRule type="expression" dxfId="3" priority="2">
      <formula>$I5=1</formula>
    </cfRule>
  </conditionalFormatting>
  <conditionalFormatting sqref="A6">
    <cfRule type="expression" dxfId="2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2014-11-11T22:36:32Z</dcterms:modified>
</cp:coreProperties>
</file>