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0" yWindow="0" windowWidth="21580" windowHeight="23460"/>
  </bookViews>
  <sheets>
    <sheet name="DKSalaries" sheetId="1" r:id="rId1"/>
    <sheet name="OverUnder" sheetId="2" r:id="rId2"/>
    <sheet name="Teams" sheetId="4" r:id="rId3"/>
  </sheets>
  <definedNames>
    <definedName name="solver_adj" localSheetId="0" hidden="1">DKSalaries!$I$2:$I$200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DKSalaries!$I$2:$I$200</definedName>
    <definedName name="solver_lhs10" localSheetId="0" hidden="1">DKSalaries!$U$4</definedName>
    <definedName name="solver_lhs11" localSheetId="0" hidden="1">DKSalaries!$U$5</definedName>
    <definedName name="solver_lhs12" localSheetId="0" hidden="1">DKSalaries!$U$5</definedName>
    <definedName name="solver_lhs13" localSheetId="0" hidden="1">DKSalaries!$U$7</definedName>
    <definedName name="solver_lhs14" localSheetId="0" hidden="1">DKSalaries!$U$7</definedName>
    <definedName name="solver_lhs15" localSheetId="0" hidden="1">DKSalaries!$U$8</definedName>
    <definedName name="solver_lhs16" localSheetId="0" hidden="1">DKSalaries!$U$8</definedName>
    <definedName name="solver_lhs17" localSheetId="0" hidden="1">DKSalaries!$U$9</definedName>
    <definedName name="solver_lhs2" localSheetId="0" hidden="1">DKSalaries!$S$2</definedName>
    <definedName name="solver_lhs3" localSheetId="0" hidden="1">DKSalaries!$U$1</definedName>
    <definedName name="solver_lhs4" localSheetId="0" hidden="1">DKSalaries!$U$1</definedName>
    <definedName name="solver_lhs5" localSheetId="0" hidden="1">DKSalaries!$U$2</definedName>
    <definedName name="solver_lhs6" localSheetId="0" hidden="1">DKSalaries!$U$2</definedName>
    <definedName name="solver_lhs7" localSheetId="0" hidden="1">DKSalaries!$U$3</definedName>
    <definedName name="solver_lhs8" localSheetId="0" hidden="1">DKSalaries!$U$3</definedName>
    <definedName name="solver_lhs9" localSheetId="0" hidden="1">DKSalaries!$U$4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DKSalaries!$S$1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DKSalaries!$S$3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9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9" i="1"/>
  <c r="H61" i="1"/>
  <c r="H62" i="1"/>
  <c r="H63" i="1"/>
  <c r="H64" i="1"/>
  <c r="H65" i="1"/>
  <c r="H66" i="1"/>
  <c r="H67" i="1"/>
  <c r="H68" i="1"/>
  <c r="H69" i="1"/>
  <c r="H70" i="1"/>
  <c r="H71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3" i="1"/>
  <c r="H94" i="1"/>
  <c r="H95" i="1"/>
  <c r="H96" i="1"/>
  <c r="H98" i="1"/>
  <c r="H100" i="1"/>
  <c r="H101" i="1"/>
  <c r="H102" i="1"/>
  <c r="H103" i="1"/>
  <c r="H105" i="1"/>
  <c r="H106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" i="1"/>
  <c r="D2" i="2"/>
  <c r="C8" i="2"/>
  <c r="F31" i="1"/>
  <c r="G31" i="1"/>
  <c r="C5" i="2"/>
  <c r="F32" i="1"/>
  <c r="G32" i="1"/>
  <c r="C2" i="2"/>
  <c r="C3" i="2"/>
  <c r="F3" i="1"/>
  <c r="G3" i="1"/>
  <c r="C4" i="2"/>
  <c r="F4" i="1"/>
  <c r="G4" i="1"/>
  <c r="F5" i="1"/>
  <c r="G5" i="1"/>
  <c r="C6" i="2"/>
  <c r="F6" i="1"/>
  <c r="G6" i="1"/>
  <c r="C7" i="2"/>
  <c r="F7" i="1"/>
  <c r="G7" i="1"/>
  <c r="F8" i="1"/>
  <c r="G8" i="1"/>
  <c r="F9" i="1"/>
  <c r="G9" i="1"/>
  <c r="F10" i="1"/>
  <c r="G10" i="1"/>
  <c r="F11" i="1"/>
  <c r="G11" i="1"/>
  <c r="C9" i="2"/>
  <c r="F12" i="1"/>
  <c r="G12" i="1"/>
  <c r="F13" i="1"/>
  <c r="G13" i="1"/>
  <c r="F14" i="1"/>
  <c r="G14" i="1"/>
  <c r="C10" i="2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" i="1"/>
  <c r="G2" i="1"/>
  <c r="J127" i="1"/>
  <c r="J135" i="1"/>
  <c r="J143" i="1"/>
  <c r="J151" i="1"/>
  <c r="J159" i="1"/>
  <c r="J167" i="1"/>
  <c r="J175" i="1"/>
  <c r="J183" i="1"/>
  <c r="J191" i="1"/>
  <c r="J51" i="1"/>
  <c r="J122" i="1"/>
  <c r="J130" i="1"/>
  <c r="J138" i="1"/>
  <c r="J146" i="1"/>
  <c r="J170" i="1"/>
  <c r="J178" i="1"/>
  <c r="J186" i="1"/>
  <c r="J194" i="1"/>
  <c r="J202" i="1"/>
  <c r="J209" i="1"/>
  <c r="J210" i="1"/>
  <c r="J215" i="1"/>
  <c r="J226" i="1"/>
  <c r="J227" i="1"/>
  <c r="J234" i="1"/>
  <c r="J120" i="1"/>
  <c r="J128" i="1"/>
  <c r="J136" i="1"/>
  <c r="J144" i="1"/>
  <c r="J152" i="1"/>
  <c r="J160" i="1"/>
  <c r="J168" i="1"/>
  <c r="J176" i="1"/>
  <c r="J184" i="1"/>
  <c r="J192" i="1"/>
  <c r="J200" i="1"/>
  <c r="J208" i="1"/>
  <c r="J216" i="1"/>
  <c r="J224" i="1"/>
  <c r="J232" i="1"/>
  <c r="J3" i="1"/>
  <c r="J121" i="1"/>
  <c r="J123" i="1"/>
  <c r="J124" i="1"/>
  <c r="J125" i="1"/>
  <c r="J126" i="1"/>
  <c r="J129" i="1"/>
  <c r="J131" i="1"/>
  <c r="J132" i="1"/>
  <c r="J133" i="1"/>
  <c r="J137" i="1"/>
  <c r="J139" i="1"/>
  <c r="J140" i="1"/>
  <c r="J141" i="1"/>
  <c r="J142" i="1"/>
  <c r="J145" i="1"/>
  <c r="J147" i="1"/>
  <c r="J148" i="1"/>
  <c r="J149" i="1"/>
  <c r="J153" i="1"/>
  <c r="J155" i="1"/>
  <c r="J157" i="1"/>
  <c r="J158" i="1"/>
  <c r="J161" i="1"/>
  <c r="J163" i="1"/>
  <c r="J164" i="1"/>
  <c r="J169" i="1"/>
  <c r="J173" i="1"/>
  <c r="J177" i="1"/>
  <c r="J179" i="1"/>
  <c r="J180" i="1"/>
  <c r="J181" i="1"/>
  <c r="J182" i="1"/>
  <c r="J185" i="1"/>
  <c r="J187" i="1"/>
  <c r="J188" i="1"/>
  <c r="J189" i="1"/>
  <c r="J190" i="1"/>
  <c r="J193" i="1"/>
  <c r="J195" i="1"/>
  <c r="J196" i="1"/>
  <c r="J197" i="1"/>
  <c r="J198" i="1"/>
  <c r="J199" i="1"/>
  <c r="J201" i="1"/>
  <c r="J203" i="1"/>
  <c r="J204" i="1"/>
  <c r="J205" i="1"/>
  <c r="J206" i="1"/>
  <c r="J207" i="1"/>
  <c r="J211" i="1"/>
  <c r="J212" i="1"/>
  <c r="J213" i="1"/>
  <c r="J214" i="1"/>
  <c r="J217" i="1"/>
  <c r="J219" i="1"/>
  <c r="J220" i="1"/>
  <c r="J221" i="1"/>
  <c r="J222" i="1"/>
  <c r="J223" i="1"/>
  <c r="J225" i="1"/>
  <c r="J228" i="1"/>
  <c r="J229" i="1"/>
  <c r="J230" i="1"/>
  <c r="J231" i="1"/>
  <c r="J233" i="1"/>
  <c r="J235" i="1"/>
  <c r="C12" i="2"/>
  <c r="C13" i="2"/>
  <c r="C11" i="2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J218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J134" i="1"/>
  <c r="J150" i="1"/>
  <c r="J154" i="1"/>
  <c r="J156" i="1"/>
  <c r="J162" i="1"/>
  <c r="J165" i="1"/>
  <c r="J166" i="1"/>
  <c r="J171" i="1"/>
  <c r="J172" i="1"/>
  <c r="J17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N2" i="1"/>
  <c r="O2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  <c r="U3" i="1"/>
  <c r="U1" i="1"/>
  <c r="U5" i="1"/>
  <c r="U4" i="1"/>
  <c r="U2" i="1"/>
  <c r="S2" i="1"/>
  <c r="J11" i="1"/>
  <c r="J27" i="1"/>
  <c r="J59" i="1"/>
  <c r="J91" i="1"/>
  <c r="J99" i="1"/>
  <c r="J12" i="1"/>
  <c r="J60" i="1"/>
  <c r="J84" i="1"/>
  <c r="J100" i="1"/>
  <c r="J108" i="1"/>
  <c r="J116" i="1"/>
  <c r="J29" i="1"/>
  <c r="J37" i="1"/>
  <c r="J45" i="1"/>
  <c r="J93" i="1"/>
  <c r="J101" i="1"/>
  <c r="J30" i="1"/>
  <c r="J38" i="1"/>
  <c r="J62" i="1"/>
  <c r="J102" i="1"/>
  <c r="J7" i="1"/>
  <c r="J15" i="1"/>
  <c r="J39" i="1"/>
  <c r="J63" i="1"/>
  <c r="J64" i="1"/>
  <c r="J104" i="1"/>
  <c r="J2" i="1"/>
  <c r="J65" i="1"/>
  <c r="J58" i="1"/>
  <c r="J98" i="1"/>
  <c r="J114" i="1"/>
  <c r="J106" i="1"/>
  <c r="J90" i="1"/>
  <c r="J82" i="1"/>
  <c r="J74" i="1"/>
  <c r="J66" i="1"/>
  <c r="J50" i="1"/>
  <c r="J42" i="1"/>
  <c r="J34" i="1"/>
  <c r="J26" i="1"/>
  <c r="J18" i="1"/>
  <c r="J10" i="1"/>
  <c r="J113" i="1"/>
  <c r="J105" i="1"/>
  <c r="J97" i="1"/>
  <c r="J89" i="1"/>
  <c r="J81" i="1"/>
  <c r="J73" i="1"/>
  <c r="J57" i="1"/>
  <c r="J49" i="1"/>
  <c r="J41" i="1"/>
  <c r="J33" i="1"/>
  <c r="J25" i="1"/>
  <c r="J17" i="1"/>
  <c r="J9" i="1"/>
  <c r="J112" i="1"/>
  <c r="J96" i="1"/>
  <c r="J88" i="1"/>
  <c r="J80" i="1"/>
  <c r="J72" i="1"/>
  <c r="J56" i="1"/>
  <c r="J48" i="1"/>
  <c r="J40" i="1"/>
  <c r="J32" i="1"/>
  <c r="J24" i="1"/>
  <c r="J16" i="1"/>
  <c r="J8" i="1"/>
  <c r="J119" i="1"/>
  <c r="J111" i="1"/>
  <c r="J103" i="1"/>
  <c r="J95" i="1"/>
  <c r="J87" i="1"/>
  <c r="J79" i="1"/>
  <c r="J71" i="1"/>
  <c r="J55" i="1"/>
  <c r="J47" i="1"/>
  <c r="J31" i="1"/>
  <c r="J23" i="1"/>
  <c r="J118" i="1"/>
  <c r="J110" i="1"/>
  <c r="J94" i="1"/>
  <c r="J86" i="1"/>
  <c r="J78" i="1"/>
  <c r="J70" i="1"/>
  <c r="J54" i="1"/>
  <c r="J46" i="1"/>
  <c r="J22" i="1"/>
  <c r="J14" i="1"/>
  <c r="J6" i="1"/>
  <c r="J117" i="1"/>
  <c r="J109" i="1"/>
  <c r="J85" i="1"/>
  <c r="J77" i="1"/>
  <c r="J69" i="1"/>
  <c r="J61" i="1"/>
  <c r="J53" i="1"/>
  <c r="J21" i="1"/>
  <c r="J13" i="1"/>
  <c r="J5" i="1"/>
  <c r="J92" i="1"/>
  <c r="J76" i="1"/>
  <c r="J68" i="1"/>
  <c r="J52" i="1"/>
  <c r="J44" i="1"/>
  <c r="J36" i="1"/>
  <c r="J28" i="1"/>
  <c r="J20" i="1"/>
  <c r="J4" i="1"/>
  <c r="J115" i="1"/>
  <c r="J107" i="1"/>
  <c r="J83" i="1"/>
  <c r="J75" i="1"/>
  <c r="J67" i="1"/>
  <c r="J43" i="1"/>
  <c r="J35" i="1"/>
  <c r="J19" i="1"/>
  <c r="U9" i="1"/>
  <c r="U8" i="1"/>
  <c r="U7" i="1"/>
  <c r="S1" i="1"/>
</calcChain>
</file>

<file path=xl/sharedStrings.xml><?xml version="1.0" encoding="utf-8"?>
<sst xmlns="http://schemas.openxmlformats.org/spreadsheetml/2006/main" count="868" uniqueCount="335">
  <si>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</si>
  <si>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</si>
  <si>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</si>
  <si>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</si>
  <si>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</si>
  <si>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</si>
  <si>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</si>
  <si>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</si>
  <si>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</si>
  <si>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</si>
  <si>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</si>
  <si>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</si>
  <si>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</si>
  <si>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</si>
  <si>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</si>
  <si>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</si>
  <si>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</si>
  <si>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</si>
  <si>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</si>
  <si>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</si>
  <si>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</si>
  <si>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</si>
  <si>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</si>
  <si>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</si>
  <si>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</si>
  <si>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</si>
  <si>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</si>
  <si>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</si>
  <si>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</si>
  <si>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</si>
  <si>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</si>
  <si>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</si>
  <si>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</si>
  <si>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</si>
  <si>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</si>
  <si>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</si>
  <si>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Orlando</t>
  </si>
  <si>
    <t>Milwaukee</t>
  </si>
  <si>
    <t>Memphis</t>
  </si>
  <si>
    <t>Sacramento</t>
  </si>
  <si>
    <t>Dallas</t>
  </si>
  <si>
    <t>Charlotte</t>
  </si>
  <si>
    <t>Portland</t>
  </si>
  <si>
    <t>San Antonio</t>
  </si>
  <si>
    <t>Golden State</t>
  </si>
  <si>
    <t>Det</t>
  </si>
  <si>
    <t>Detroit</t>
  </si>
  <si>
    <t>LaMarcus Aldridge</t>
  </si>
  <si>
    <t>Kobe Bryant</t>
  </si>
  <si>
    <t>Nikola Vucevic</t>
  </si>
  <si>
    <t>Damian Lillard</t>
  </si>
  <si>
    <t>Serge Ibaka</t>
  </si>
  <si>
    <t>Tobias Harris</t>
  </si>
  <si>
    <t>Nicolas Batum</t>
  </si>
  <si>
    <t>Jordan Hill</t>
  </si>
  <si>
    <t>Reggie Jackson</t>
  </si>
  <si>
    <t>Wesley Matthews</t>
  </si>
  <si>
    <t>Robin Lopez</t>
  </si>
  <si>
    <t>Jeremy Lin</t>
  </si>
  <si>
    <t>Victor Oladipo</t>
  </si>
  <si>
    <t>Elfrid Payton</t>
  </si>
  <si>
    <t>Carlos Boozer</t>
  </si>
  <si>
    <t>Channing Frye</t>
  </si>
  <si>
    <t>Evan Fournier</t>
  </si>
  <si>
    <t>Ed Davis</t>
  </si>
  <si>
    <t>Perry Jones</t>
  </si>
  <si>
    <t>Steven Adams</t>
  </si>
  <si>
    <t>Jeremy Lamb</t>
  </si>
  <si>
    <t>Nick Young</t>
  </si>
  <si>
    <t>Kyle O'Quinn</t>
  </si>
  <si>
    <t>Chris Kaman</t>
  </si>
  <si>
    <t>Wesley Johnson</t>
  </si>
  <si>
    <t>Lance Thomas</t>
  </si>
  <si>
    <t>Andre Roberson</t>
  </si>
  <si>
    <t>Sebastian Telfair</t>
  </si>
  <si>
    <t>Nick Collison</t>
  </si>
  <si>
    <t>Steve Blake</t>
  </si>
  <si>
    <t>Willie Green</t>
  </si>
  <si>
    <t>Luke Ridnour</t>
  </si>
  <si>
    <t>Ben Gordon</t>
  </si>
  <si>
    <t>Ronnie Price</t>
  </si>
  <si>
    <t>Kendrick Perkins</t>
  </si>
  <si>
    <t>Dorell Wright</t>
  </si>
  <si>
    <t>Anthony Morrow</t>
  </si>
  <si>
    <t>Joel Freeland</t>
  </si>
  <si>
    <t>Wayne Ellington</t>
  </si>
  <si>
    <t>Ish Smith</t>
  </si>
  <si>
    <t>Robert Sacre</t>
  </si>
  <si>
    <t>Andrew Nicholson</t>
  </si>
  <si>
    <t>Victor Claver</t>
  </si>
  <si>
    <t>Ryan Kelly</t>
  </si>
  <si>
    <t>Thomas Robinson</t>
  </si>
  <si>
    <t>Xavier Henry</t>
  </si>
  <si>
    <t>C.J. McCollum</t>
  </si>
  <si>
    <t>Allen Crabbe</t>
  </si>
  <si>
    <t>Meyers Leonard</t>
  </si>
  <si>
    <t>Will Barton</t>
  </si>
  <si>
    <t>Jordan Clarkson</t>
  </si>
  <si>
    <t>Roy Devyn Marble</t>
  </si>
  <si>
    <t>Dewayne Dedmon</t>
  </si>
  <si>
    <t>Maurice Harkless</t>
  </si>
  <si>
    <t>Grant Jerrett</t>
  </si>
  <si>
    <t>Mitch McGary</t>
  </si>
  <si>
    <t>Aaron Gordon</t>
  </si>
  <si>
    <t>SA</t>
  </si>
  <si>
    <t>GS</t>
  </si>
  <si>
    <t>LAC</t>
  </si>
  <si>
    <t>L. A. Clippers</t>
  </si>
  <si>
    <t>LAL</t>
  </si>
  <si>
    <t>L. A. Lakers</t>
  </si>
  <si>
    <t>Mem</t>
  </si>
  <si>
    <t>Dal</t>
  </si>
  <si>
    <t>Sac</t>
  </si>
  <si>
    <t>Cha</t>
  </si>
  <si>
    <t>Por</t>
  </si>
  <si>
    <t>Orl</t>
  </si>
  <si>
    <t>Mil</t>
  </si>
  <si>
    <t>Anthony Davis</t>
  </si>
  <si>
    <t>LAL@NO 08:00PM ET</t>
  </si>
  <si>
    <t>James Harden</t>
  </si>
  <si>
    <t>Hou@Min 10:00PM ET</t>
  </si>
  <si>
    <t>John Wall</t>
  </si>
  <si>
    <t>Det@Was 07:00PM ET</t>
  </si>
  <si>
    <t>Por@Den 09:00PM ET</t>
  </si>
  <si>
    <t>Chris Bosh</t>
  </si>
  <si>
    <t>Ind@Mia 07:30PM ET</t>
  </si>
  <si>
    <t>Carmelo Anthony</t>
  </si>
  <si>
    <t>Orl@NY 07:30PM ET</t>
  </si>
  <si>
    <t>Dwight Howard</t>
  </si>
  <si>
    <t>Rajon Rondo</t>
  </si>
  <si>
    <t>OKC@Bos 07:30PM ET</t>
  </si>
  <si>
    <t>Gordon Hayward</t>
  </si>
  <si>
    <t>Uta@Atl 07:30PM ET</t>
  </si>
  <si>
    <t>Dwyane Wade</t>
  </si>
  <si>
    <t>Josh Smith</t>
  </si>
  <si>
    <t>Deron Williams</t>
  </si>
  <si>
    <t>Bkn@Pho 09:00PM ET</t>
  </si>
  <si>
    <t>Tyreke Evans</t>
  </si>
  <si>
    <t>Paul Millsap</t>
  </si>
  <si>
    <t>Jrue Holiday</t>
  </si>
  <si>
    <t>Al Horford</t>
  </si>
  <si>
    <t>Greg Monroe</t>
  </si>
  <si>
    <t>Jeff Green</t>
  </si>
  <si>
    <t>Roy Hibbert</t>
  </si>
  <si>
    <t>Ty Lawson</t>
  </si>
  <si>
    <t>Jeff Teague</t>
  </si>
  <si>
    <t>Andre Drummond</t>
  </si>
  <si>
    <t>Joe Johnson</t>
  </si>
  <si>
    <t>Brook Lopez</t>
  </si>
  <si>
    <t>Derrick Favors</t>
  </si>
  <si>
    <t>Jared Sullinger</t>
  </si>
  <si>
    <t>Markieff Morris</t>
  </si>
  <si>
    <t>Eric Bledsoe</t>
  </si>
  <si>
    <t>Trevor Ariza</t>
  </si>
  <si>
    <t>Thaddeus Young</t>
  </si>
  <si>
    <t>Chris Copeland</t>
  </si>
  <si>
    <t>Marcin Gortat</t>
  </si>
  <si>
    <t>Kenneth Faried</t>
  </si>
  <si>
    <t>Goran Dragic</t>
  </si>
  <si>
    <t>Nikola Pekovic</t>
  </si>
  <si>
    <t>Brandon Jennings</t>
  </si>
  <si>
    <t>Kevin Martin</t>
  </si>
  <si>
    <t>Omer Asik</t>
  </si>
  <si>
    <t>Isaiah Thomas</t>
  </si>
  <si>
    <t>David West</t>
  </si>
  <si>
    <t>Nene Hilario</t>
  </si>
  <si>
    <t>Jose Calderon</t>
  </si>
  <si>
    <t>Kyle Korver</t>
  </si>
  <si>
    <t>George Hill</t>
  </si>
  <si>
    <t>Ryan Anderson</t>
  </si>
  <si>
    <t>Ricky Rubio</t>
  </si>
  <si>
    <t>Terrence Jones</t>
  </si>
  <si>
    <t>Luol Deng</t>
  </si>
  <si>
    <t>Kelly Olynyk</t>
  </si>
  <si>
    <t>Paul Pierce</t>
  </si>
  <si>
    <t>Donald Sloan</t>
  </si>
  <si>
    <t>Bradley Beal</t>
  </si>
  <si>
    <t>Enes Kanter</t>
  </si>
  <si>
    <t>Kevin Garnett</t>
  </si>
  <si>
    <t>Amar'e Stoudemire</t>
  </si>
  <si>
    <t>DeMarre Carroll</t>
  </si>
  <si>
    <t>Iman Shumpert</t>
  </si>
  <si>
    <t>Alec Burks</t>
  </si>
  <si>
    <t>Avery Bradley</t>
  </si>
  <si>
    <t>Trey Burke</t>
  </si>
  <si>
    <t>Arron Afflalo</t>
  </si>
  <si>
    <t>Solomon Hill</t>
  </si>
  <si>
    <t>Andrew Wiggins</t>
  </si>
  <si>
    <t>Mario Chalmers</t>
  </si>
  <si>
    <t>Timofey Mozgov</t>
  </si>
  <si>
    <t>Gorgui Dieng</t>
  </si>
  <si>
    <t>Luis Scola</t>
  </si>
  <si>
    <t>P.J. Tucker</t>
  </si>
  <si>
    <t>Shawne Williams</t>
  </si>
  <si>
    <t>Gerald Green</t>
  </si>
  <si>
    <t>Lavoy Allen</t>
  </si>
  <si>
    <t>Miles Plumlee</t>
  </si>
  <si>
    <t>Mo Williams</t>
  </si>
  <si>
    <t>Wilson Chandler</t>
  </si>
  <si>
    <t>Evan Turner</t>
  </si>
  <si>
    <t>Eric Gordon</t>
  </si>
  <si>
    <t>Marcus Morris</t>
  </si>
  <si>
    <t>Kentavious Caldwell-Pope</t>
  </si>
  <si>
    <t>Mirza Teletovic</t>
  </si>
  <si>
    <t>Randy Foye</t>
  </si>
  <si>
    <t>Jarrett Jack</t>
  </si>
  <si>
    <t>Andrea Bargnani</t>
  </si>
  <si>
    <t>J.R. Smith</t>
  </si>
  <si>
    <t>Patrick Beverley</t>
  </si>
  <si>
    <t>Tim Hardaway Jr.</t>
  </si>
  <si>
    <t>Bojan Bogdanovic</t>
  </si>
  <si>
    <t>Garrett Temple</t>
  </si>
  <si>
    <t>D.J. Augustin</t>
  </si>
  <si>
    <t>Mason Plumlee</t>
  </si>
  <si>
    <t>Kostas Papanikolaou</t>
  </si>
  <si>
    <t>Caron Butler</t>
  </si>
  <si>
    <t>Isaiah Canaan</t>
  </si>
  <si>
    <t>Marcus Smart</t>
  </si>
  <si>
    <t>Jason Terry</t>
  </si>
  <si>
    <t>Corey Brewer</t>
  </si>
  <si>
    <t>Danilo Gallinari</t>
  </si>
  <si>
    <t>Samuel Dalembert</t>
  </si>
  <si>
    <t>Donatas Motiejunas</t>
  </si>
  <si>
    <t>JaVale McGee</t>
  </si>
  <si>
    <t>J.J. Hickson</t>
  </si>
  <si>
    <t>Dennis Schroder</t>
  </si>
  <si>
    <t>Elton Brand</t>
  </si>
  <si>
    <t>Kris Humphries</t>
  </si>
  <si>
    <t>C.J. Miles</t>
  </si>
  <si>
    <t>Trevor Booker</t>
  </si>
  <si>
    <t>Zach LaVine</t>
  </si>
  <si>
    <t>Norris Cole</t>
  </si>
  <si>
    <t>Otto Porter</t>
  </si>
  <si>
    <t>Shane Larkin</t>
  </si>
  <si>
    <t>Dante Exum</t>
  </si>
  <si>
    <t>Andre Miller</t>
  </si>
  <si>
    <t>Andrei Kirilenko</t>
  </si>
  <si>
    <t>Gerald Wallace</t>
  </si>
  <si>
    <t>Danny Granger</t>
  </si>
  <si>
    <t>Alan Anderson</t>
  </si>
  <si>
    <t>Chris Andersen</t>
  </si>
  <si>
    <t>Ronny Turiaf</t>
  </si>
  <si>
    <t>Drew Gooden</t>
  </si>
  <si>
    <t>John Salmons</t>
  </si>
  <si>
    <t>Rasual Butler</t>
  </si>
  <si>
    <t>Steve Novak</t>
  </si>
  <si>
    <t>Shavlik Randolph</t>
  </si>
  <si>
    <t>Nate Robinson</t>
  </si>
  <si>
    <t>C.J. Watson</t>
  </si>
  <si>
    <t>Francisco Garcia</t>
  </si>
  <si>
    <t>Udonis Haslem</t>
  </si>
  <si>
    <t>Cartier Martin</t>
  </si>
  <si>
    <t>Brandon Bass</t>
  </si>
  <si>
    <t>Anthony Tolliver</t>
  </si>
  <si>
    <t>Shannon Brown</t>
  </si>
  <si>
    <t>Jason Smith</t>
  </si>
  <si>
    <t>Joey Dorsey</t>
  </si>
  <si>
    <t>Joel Anthony</t>
  </si>
  <si>
    <t>Rodney Stuckey</t>
  </si>
  <si>
    <t>Martell Webster</t>
  </si>
  <si>
    <t>Ian Mahinmi</t>
  </si>
  <si>
    <t>Josh McRoberts</t>
  </si>
  <si>
    <t>Alonzo Gee</t>
  </si>
  <si>
    <t>Thabo Sefolosha</t>
  </si>
  <si>
    <t>A.J. Price</t>
  </si>
  <si>
    <t>Jerome Jordan</t>
  </si>
  <si>
    <t>Chase Budinger</t>
  </si>
  <si>
    <t>Jodie Meeks</t>
  </si>
  <si>
    <t>Darrell Arthur</t>
  </si>
  <si>
    <t>Jeremy Evans</t>
  </si>
  <si>
    <t>Mike Scott</t>
  </si>
  <si>
    <t>Robbie Hummel</t>
  </si>
  <si>
    <t>Kyle Singler</t>
  </si>
  <si>
    <t>Cole Aldrich</t>
  </si>
  <si>
    <t>Marcus Thornton</t>
  </si>
  <si>
    <t>Jimmer Fredette</t>
  </si>
  <si>
    <t>DeJuan Blair</t>
  </si>
  <si>
    <t>Kent Bazemore</t>
  </si>
  <si>
    <t>Alexis Ajinca</t>
  </si>
  <si>
    <t>Jeff Withey</t>
  </si>
  <si>
    <t>Jorge Gutierrez</t>
  </si>
  <si>
    <t>Justin Hamilton</t>
  </si>
  <si>
    <t>Luke Babbitt</t>
  </si>
  <si>
    <t>Tyler Zeller</t>
  </si>
  <si>
    <t>Quincy Acy</t>
  </si>
  <si>
    <t>Darius Miller</t>
  </si>
  <si>
    <t>Toure' Murry</t>
  </si>
  <si>
    <t>Shelvin Mack</t>
  </si>
  <si>
    <t>Luigi Datome</t>
  </si>
  <si>
    <t>Glen Rice Jr.</t>
  </si>
  <si>
    <t>Travis Wear</t>
  </si>
  <si>
    <t>Jonas Jerebko</t>
  </si>
  <si>
    <t>Ian Clark</t>
  </si>
  <si>
    <t>Shayne Whittington</t>
  </si>
  <si>
    <t>John Jenkins</t>
  </si>
  <si>
    <t>Erick Green</t>
  </si>
  <si>
    <t>Cory Jefferson</t>
  </si>
  <si>
    <t>Troy Daniels</t>
  </si>
  <si>
    <t>Andre Dawkins</t>
  </si>
  <si>
    <t>Mike Muscala</t>
  </si>
  <si>
    <t>Kevin Seraphin</t>
  </si>
  <si>
    <t>Tarik Black</t>
  </si>
  <si>
    <t>Patric Young</t>
  </si>
  <si>
    <t>Phil Pressey</t>
  </si>
  <si>
    <t>Dwight Powell</t>
  </si>
  <si>
    <t>Pablo Prigioni</t>
  </si>
  <si>
    <t>Shabazz Napier</t>
  </si>
  <si>
    <t>Russ Smith</t>
  </si>
  <si>
    <t>Markel Brown</t>
  </si>
  <si>
    <t>Joe Ingles</t>
  </si>
  <si>
    <t>Adreian Payne</t>
  </si>
  <si>
    <t>Zoran Dragic</t>
  </si>
  <si>
    <t>Austin Rivers</t>
  </si>
  <si>
    <t>James Ennis</t>
  </si>
  <si>
    <t>Spencer Dinwiddie</t>
  </si>
  <si>
    <t>Nick Johnson</t>
  </si>
  <si>
    <t>Rodney Hood</t>
  </si>
  <si>
    <t>Tony Mitchell</t>
  </si>
  <si>
    <t>Alex Len</t>
  </si>
  <si>
    <t>T.J. Warren</t>
  </si>
  <si>
    <t>Sergey Karasev</t>
  </si>
  <si>
    <t>Shabazz Muhammad</t>
  </si>
  <si>
    <t>Glenn Robinson III</t>
  </si>
  <si>
    <t>Archie Goodwin</t>
  </si>
  <si>
    <t>Anthony Bennett</t>
  </si>
  <si>
    <t>Cleanthony Early</t>
  </si>
  <si>
    <t>Gary Harris</t>
  </si>
  <si>
    <t>Rudy Gobert</t>
  </si>
  <si>
    <t>Vitor Faverani</t>
  </si>
  <si>
    <t>Pero Antic</t>
  </si>
  <si>
    <t>Tyler Ennis</t>
  </si>
  <si>
    <t>James Young</t>
  </si>
  <si>
    <t>Jusuf Nurkic</t>
  </si>
  <si>
    <t>Clint Capela</t>
  </si>
  <si>
    <t>Damjan Rudez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</si>
</sst>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18" fillId="0" borderId="0" xfId="0" applyFont="1"/>
    <xf numFmtId="0" fontId="0" fillId="0" borderId="0" xfId="0" applyFont="1"/>
    <xf numFmtId="0" fontId="19" fillId="0" borderId="0" xfId="0" applyFont="1"/>
    <xf numFmtId="0" fontId="20" fillId="5" borderId="4" xfId="9" applyFont="1"/>
    <xf numFmtId="0" fontId="9" fillId="34" borderId="4" xfId="9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7"/>
  <sheetViews>
    <sheetView tabSelected="1" topLeftCell="A78" workbookViewId="0">
      <selection activeCell="D118" sqref="D118"/>
    </sheetView>
  </sheetViews>
  <sheetFormatPr baseColWidth="10" defaultColWidth="8.83203125" defaultRowHeight="14" x14ac:dyDescent="0"/>
  <cols>
    <col min="1" max="1" width="7.33203125" style="9" bestFit="1" customWidth="1"/>
    <col min="2" max="2" width="18.1640625" style="9" bestFit="1" customWidth="1"/>
    <col min="3" max="3" width="6.1640625" style="9" bestFit="1" customWidth="1"/>
    <col min="4" max="4" width="19.6640625" style="9" bestFit="1" customWidth="1"/>
    <col min="5" max="5" width="16.33203125" style="9" bestFit="1" customWidth="1"/>
    <col min="6" max="6" width="9.6640625" bestFit="1" customWidth="1"/>
    <col min="7" max="7" width="11.33203125" bestFit="1" customWidth="1"/>
    <col min="8" max="8" width="11.5" style="4" bestFit="1" customWidth="1"/>
    <col min="9" max="9" width="2.5" hidden="1" customWidth="1"/>
    <col min="10" max="10" width="4.6640625" hidden="1" customWidth="1"/>
    <col min="11" max="11" width="6" hidden="1" customWidth="1"/>
    <col min="12" max="12" width="3" hidden="1" customWidth="1"/>
    <col min="13" max="13" width="2.83203125" hidden="1" customWidth="1"/>
    <col min="14" max="15" width="2.5" hidden="1" customWidth="1"/>
    <col min="16" max="16" width="2.6640625" hidden="1" customWidth="1"/>
    <col min="17" max="17" width="10.5" customWidth="1"/>
  </cols>
  <sheetData>
    <row r="1" spans="1:24" ht="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" t="s">
        <v>33</v>
      </c>
      <c r="G1" s="1" t="s">
        <v>35</v>
      </c>
      <c r="H1" s="8" t="s">
        <v>23</v>
      </c>
      <c r="I1" s="1" t="s">
        <v>10</v>
      </c>
      <c r="J1" s="1" t="s">
        <v>13</v>
      </c>
      <c r="K1" s="1" t="s">
        <v>12</v>
      </c>
      <c r="L1" t="s">
        <v>5</v>
      </c>
      <c r="M1" t="s">
        <v>9</v>
      </c>
      <c r="N1" t="s">
        <v>8</v>
      </c>
      <c r="O1" t="s">
        <v>6</v>
      </c>
      <c r="P1" s="3" t="s">
        <v>7</v>
      </c>
      <c r="R1" s="1" t="s">
        <v>11</v>
      </c>
      <c r="S1" s="2">
        <f>SUM(J2:J120)</f>
        <v>274.73623683477291</v>
      </c>
      <c r="T1" t="s">
        <v>15</v>
      </c>
      <c r="U1">
        <f>SUM(L:L)</f>
        <v>1</v>
      </c>
    </row>
    <row r="2" spans="1:24" ht="15">
      <c r="A2" s="5" t="s">
        <v>6</v>
      </c>
      <c r="B2" s="5" t="s">
        <v>117</v>
      </c>
      <c r="C2" s="5">
        <v>11200</v>
      </c>
      <c r="D2" s="5" t="s">
        <v>118</v>
      </c>
      <c r="E2" s="5">
        <v>58.332999999999998</v>
      </c>
      <c r="F2">
        <f>IF(ISNA(VLOOKUP(DKSalaries!D2,OverUnder!$A$2:$C$13,3,FALSE)),0,VLOOKUP(DKSalaries!D2,OverUnder!$A$2:$C$13,3,FALSE))</f>
        <v>1.0582334912231819</v>
      </c>
      <c r="G2">
        <f>E2*F2</f>
        <v>61.729934243521868</v>
      </c>
      <c r="H2" s="4">
        <f>G2</f>
        <v>61.729934243521868</v>
      </c>
      <c r="I2">
        <v>1</v>
      </c>
      <c r="J2">
        <f>I2*H2</f>
        <v>61.729934243521868</v>
      </c>
      <c r="K2">
        <f>I2*C2</f>
        <v>11200</v>
      </c>
      <c r="L2">
        <f>$I2*IF($A2=L$1,1,0)</f>
        <v>0</v>
      </c>
      <c r="M2">
        <f>$I2*IF($A2=M$1,1,0)</f>
        <v>0</v>
      </c>
      <c r="N2">
        <f>$I2*IF($A2=N$1,1,0)</f>
        <v>0</v>
      </c>
      <c r="O2">
        <f>$I2*IF($A2=O$1,1,0)</f>
        <v>1</v>
      </c>
      <c r="P2">
        <f>$I2*IF($A2=P$1,1,0)</f>
        <v>0</v>
      </c>
      <c r="R2" s="1" t="s">
        <v>2</v>
      </c>
      <c r="S2">
        <f>SUM(K2:K120)</f>
        <v>50000</v>
      </c>
      <c r="T2" t="s">
        <v>19</v>
      </c>
      <c r="U2">
        <f>SUM(M:M)</f>
        <v>2</v>
      </c>
    </row>
    <row r="3" spans="1:24" ht="15">
      <c r="A3" s="5" t="s">
        <v>9</v>
      </c>
      <c r="B3" s="5" t="s">
        <v>119</v>
      </c>
      <c r="C3" s="5">
        <v>10300</v>
      </c>
      <c r="D3" s="5" t="s">
        <v>120</v>
      </c>
      <c r="E3" s="5">
        <v>48.963999999999999</v>
      </c>
      <c r="F3">
        <f>IF(ISNA(VLOOKUP(DKSalaries!D3,OverUnder!$A$2:$C$13,3,FALSE)),0,VLOOKUP(DKSalaries!D3,OverUnder!$A$2:$C$13,3,FALSE))</f>
        <v>1.0181108943995543</v>
      </c>
      <c r="G3">
        <f t="shared" ref="G3:G66" si="0">E3*F3</f>
        <v>49.850781833379777</v>
      </c>
      <c r="H3" s="4">
        <f t="shared" ref="H3:H66" si="1">G3</f>
        <v>49.850781833379777</v>
      </c>
      <c r="I3">
        <v>0</v>
      </c>
      <c r="J3">
        <f t="shared" ref="J3:J66" si="2">I3*H3</f>
        <v>0</v>
      </c>
      <c r="K3">
        <f>I3*C3</f>
        <v>0</v>
      </c>
      <c r="L3">
        <f>$I3*IF($A3=L$1,1,0)</f>
        <v>0</v>
      </c>
      <c r="M3">
        <f>$I3*IF($A3=M$1,1,0)</f>
        <v>0</v>
      </c>
      <c r="N3">
        <f>$I3*IF($A3=N$1,1,0)</f>
        <v>0</v>
      </c>
      <c r="O3">
        <f>$I3*IF($A3=O$1,1,0)</f>
        <v>0</v>
      </c>
      <c r="P3">
        <f>$I3*IF($A3=P$1,1,0)</f>
        <v>0</v>
      </c>
      <c r="R3" s="1" t="s">
        <v>14</v>
      </c>
      <c r="S3">
        <v>50000</v>
      </c>
      <c r="T3" t="s">
        <v>17</v>
      </c>
      <c r="U3">
        <f>SUM(N:N)</f>
        <v>1</v>
      </c>
    </row>
    <row r="4" spans="1:24" ht="15">
      <c r="A4" s="5" t="s">
        <v>5</v>
      </c>
      <c r="B4" s="5" t="s">
        <v>121</v>
      </c>
      <c r="C4" s="5">
        <v>9200</v>
      </c>
      <c r="D4" s="5" t="s">
        <v>122</v>
      </c>
      <c r="E4" s="5">
        <v>41.893000000000001</v>
      </c>
      <c r="F4">
        <f>IF(ISNA(VLOOKUP(DKSalaries!D4,OverUnder!$A$2:$C$13,3,FALSE)),0,VLOOKUP(DKSalaries!D4,OverUnder!$A$2:$C$13,3,FALSE))</f>
        <v>0.96294232376706601</v>
      </c>
      <c r="G4">
        <f t="shared" si="0"/>
        <v>40.340542769573695</v>
      </c>
      <c r="H4" s="4">
        <f t="shared" si="1"/>
        <v>40.340542769573695</v>
      </c>
      <c r="I4">
        <v>0</v>
      </c>
      <c r="J4">
        <f t="shared" si="2"/>
        <v>0</v>
      </c>
      <c r="K4">
        <f>I4*C4</f>
        <v>0</v>
      </c>
      <c r="L4">
        <f>$I4*IF($A4=L$1,1,0)</f>
        <v>0</v>
      </c>
      <c r="M4">
        <f>$I4*IF($A4=M$1,1,0)</f>
        <v>0</v>
      </c>
      <c r="N4">
        <f>$I4*IF($A4=N$1,1,0)</f>
        <v>0</v>
      </c>
      <c r="O4">
        <f>$I4*IF($A4=O$1,1,0)</f>
        <v>0</v>
      </c>
      <c r="P4">
        <f>$I4*IF($A4=P$1,1,0)</f>
        <v>0</v>
      </c>
      <c r="T4" t="s">
        <v>18</v>
      </c>
      <c r="U4">
        <f>SUM(O:O)</f>
        <v>2</v>
      </c>
    </row>
    <row r="5" spans="1:24" ht="15">
      <c r="A5" s="5" t="s">
        <v>6</v>
      </c>
      <c r="B5" s="5" t="s">
        <v>47</v>
      </c>
      <c r="C5" s="5">
        <v>8900</v>
      </c>
      <c r="D5" s="5" t="s">
        <v>123</v>
      </c>
      <c r="E5" s="5">
        <v>38.938000000000002</v>
      </c>
      <c r="F5">
        <f>IF(ISNA(VLOOKUP(DKSalaries!D5,OverUnder!$A$2:$C$13,3,FALSE)),0,VLOOKUP(DKSalaries!D5,OverUnder!$A$2:$C$13,3,FALSE))</f>
        <v>1.0482028420172751</v>
      </c>
      <c r="G5">
        <f t="shared" si="0"/>
        <v>40.814922262468663</v>
      </c>
      <c r="H5" s="4">
        <f t="shared" si="1"/>
        <v>40.814922262468663</v>
      </c>
      <c r="I5">
        <v>0</v>
      </c>
      <c r="J5">
        <f t="shared" si="2"/>
        <v>0</v>
      </c>
      <c r="K5">
        <f>I5*C5</f>
        <v>0</v>
      </c>
      <c r="L5">
        <f>$I5*IF($A5=L$1,1,0)</f>
        <v>0</v>
      </c>
      <c r="M5">
        <f>$I5*IF($A5=M$1,1,0)</f>
        <v>0</v>
      </c>
      <c r="N5">
        <f>$I5*IF($A5=N$1,1,0)</f>
        <v>0</v>
      </c>
      <c r="O5">
        <f>$I5*IF($A5=O$1,1,0)</f>
        <v>0</v>
      </c>
      <c r="P5">
        <f>$I5*IF($A5=P$1,1,0)</f>
        <v>0</v>
      </c>
      <c r="T5" t="s">
        <v>16</v>
      </c>
      <c r="U5">
        <f>SUM(P:P)</f>
        <v>2</v>
      </c>
    </row>
    <row r="6" spans="1:24" ht="15">
      <c r="A6" s="5" t="s">
        <v>7</v>
      </c>
      <c r="B6" s="5" t="s">
        <v>124</v>
      </c>
      <c r="C6" s="5">
        <v>8700</v>
      </c>
      <c r="D6" s="5" t="s">
        <v>125</v>
      </c>
      <c r="E6" s="5">
        <v>43.856999999999999</v>
      </c>
      <c r="F6">
        <f>IF(ISNA(VLOOKUP(DKSalaries!D6,OverUnder!$A$2:$C$13,3,FALSE)),0,VLOOKUP(DKSalaries!D6,OverUnder!$A$2:$C$13,3,FALSE))</f>
        <v>0.94037336305377539</v>
      </c>
      <c r="G6">
        <f t="shared" si="0"/>
        <v>41.241954583449427</v>
      </c>
      <c r="H6" s="4">
        <f t="shared" si="1"/>
        <v>41.241954583449427</v>
      </c>
      <c r="I6">
        <v>1</v>
      </c>
      <c r="J6">
        <f t="shared" si="2"/>
        <v>41.241954583449427</v>
      </c>
      <c r="K6">
        <f>I6*C6</f>
        <v>8700</v>
      </c>
      <c r="L6">
        <f>$I6*IF($A6=L$1,1,0)</f>
        <v>0</v>
      </c>
      <c r="M6">
        <f>$I6*IF($A6=M$1,1,0)</f>
        <v>0</v>
      </c>
      <c r="N6">
        <f>$I6*IF($A6=N$1,1,0)</f>
        <v>0</v>
      </c>
      <c r="O6">
        <f>$I6*IF($A6=O$1,1,0)</f>
        <v>0</v>
      </c>
      <c r="P6">
        <f>$I6*IF($A6=P$1,1,0)</f>
        <v>1</v>
      </c>
    </row>
    <row r="7" spans="1:24" ht="15">
      <c r="A7" s="5" t="s">
        <v>8</v>
      </c>
      <c r="B7" s="5" t="s">
        <v>126</v>
      </c>
      <c r="C7" s="5">
        <v>8600</v>
      </c>
      <c r="D7" s="5" t="s">
        <v>127</v>
      </c>
      <c r="E7" s="5">
        <v>33.938000000000002</v>
      </c>
      <c r="F7">
        <f>IF(ISNA(VLOOKUP(DKSalaries!D7,OverUnder!$A$2:$C$13,3,FALSE)),0,VLOOKUP(DKSalaries!D7,OverUnder!$A$2:$C$13,3,FALSE))</f>
        <v>0.96544998606854282</v>
      </c>
      <c r="G7">
        <f t="shared" si="0"/>
        <v>32.765441627194207</v>
      </c>
      <c r="H7" s="4">
        <f t="shared" si="1"/>
        <v>32.765441627194207</v>
      </c>
      <c r="I7">
        <v>0</v>
      </c>
      <c r="J7">
        <f t="shared" si="2"/>
        <v>0</v>
      </c>
      <c r="K7">
        <f>I7*C7</f>
        <v>0</v>
      </c>
      <c r="L7">
        <f>$I7*IF($A7=L$1,1,0)</f>
        <v>0</v>
      </c>
      <c r="M7">
        <f>$I7*IF($A7=M$1,1,0)</f>
        <v>0</v>
      </c>
      <c r="N7">
        <f>$I7*IF($A7=N$1,1,0)</f>
        <v>0</v>
      </c>
      <c r="O7">
        <f>$I7*IF($A7=O$1,1,0)</f>
        <v>0</v>
      </c>
      <c r="P7">
        <f>$I7*IF($A7=P$1,1,0)</f>
        <v>0</v>
      </c>
      <c r="T7" t="s">
        <v>20</v>
      </c>
      <c r="U7">
        <f>U1+U2+U5</f>
        <v>5</v>
      </c>
    </row>
    <row r="8" spans="1:24" ht="15">
      <c r="A8" s="5" t="s">
        <v>9</v>
      </c>
      <c r="B8" s="5" t="s">
        <v>48</v>
      </c>
      <c r="C8" s="5">
        <v>8500</v>
      </c>
      <c r="D8" s="5" t="s">
        <v>118</v>
      </c>
      <c r="E8" s="5">
        <v>41.963999999999999</v>
      </c>
      <c r="F8">
        <f>IF(ISNA(VLOOKUP(DKSalaries!D8,OverUnder!$A$2:$C$13,3,FALSE)),0,VLOOKUP(DKSalaries!D8,OverUnder!$A$2:$C$13,3,FALSE))</f>
        <v>1.0582334912231819</v>
      </c>
      <c r="G8">
        <f t="shared" si="0"/>
        <v>44.407710225689605</v>
      </c>
      <c r="H8" s="4">
        <v>46</v>
      </c>
      <c r="I8">
        <v>0</v>
      </c>
      <c r="J8">
        <f t="shared" si="2"/>
        <v>0</v>
      </c>
      <c r="K8">
        <f>I8*C8</f>
        <v>0</v>
      </c>
      <c r="L8">
        <f>$I8*IF($A8=L$1,1,0)</f>
        <v>0</v>
      </c>
      <c r="M8">
        <f>$I8*IF($A8=M$1,1,0)</f>
        <v>0</v>
      </c>
      <c r="N8">
        <f>$I8*IF($A8=N$1,1,0)</f>
        <v>0</v>
      </c>
      <c r="O8">
        <f>$I8*IF($A8=O$1,1,0)</f>
        <v>0</v>
      </c>
      <c r="P8">
        <f>$I8*IF($A8=P$1,1,0)</f>
        <v>0</v>
      </c>
      <c r="T8" t="s">
        <v>21</v>
      </c>
      <c r="U8">
        <f>U3+U4+U5</f>
        <v>5</v>
      </c>
    </row>
    <row r="9" spans="1:24" ht="15">
      <c r="A9" s="5" t="s">
        <v>7</v>
      </c>
      <c r="B9" s="5" t="s">
        <v>128</v>
      </c>
      <c r="C9" s="5">
        <v>8500</v>
      </c>
      <c r="D9" s="5" t="s">
        <v>120</v>
      </c>
      <c r="E9" s="5">
        <v>41.375</v>
      </c>
      <c r="F9">
        <f>IF(ISNA(VLOOKUP(DKSalaries!D9,OverUnder!$A$2:$C$13,3,FALSE)),0,VLOOKUP(DKSalaries!D9,OverUnder!$A$2:$C$13,3,FALSE))</f>
        <v>1.0181108943995543</v>
      </c>
      <c r="G9">
        <f t="shared" si="0"/>
        <v>42.124338255781559</v>
      </c>
      <c r="H9" s="4">
        <f t="shared" si="1"/>
        <v>42.124338255781559</v>
      </c>
      <c r="I9">
        <v>0</v>
      </c>
      <c r="J9">
        <f t="shared" si="2"/>
        <v>0</v>
      </c>
      <c r="K9">
        <f>I9*C9</f>
        <v>0</v>
      </c>
      <c r="L9">
        <f>$I9*IF($A9=L$1,1,0)</f>
        <v>0</v>
      </c>
      <c r="M9">
        <f>$I9*IF($A9=M$1,1,0)</f>
        <v>0</v>
      </c>
      <c r="N9">
        <f>$I9*IF($A9=N$1,1,0)</f>
        <v>0</v>
      </c>
      <c r="O9">
        <f>$I9*IF($A9=O$1,1,0)</f>
        <v>0</v>
      </c>
      <c r="P9">
        <f>$I9*IF($A9=P$1,1,0)</f>
        <v>0</v>
      </c>
      <c r="T9" t="s">
        <v>22</v>
      </c>
      <c r="U9">
        <f>SUM(U1:U5)</f>
        <v>8</v>
      </c>
    </row>
    <row r="10" spans="1:24" ht="15">
      <c r="A10" s="5" t="s">
        <v>7</v>
      </c>
      <c r="B10" s="5" t="s">
        <v>49</v>
      </c>
      <c r="C10" s="5">
        <v>8400</v>
      </c>
      <c r="D10" s="5" t="s">
        <v>127</v>
      </c>
      <c r="E10" s="5">
        <v>41.938000000000002</v>
      </c>
      <c r="F10">
        <f>IF(ISNA(VLOOKUP(DKSalaries!D10,OverUnder!$A$2:$C$13,3,FALSE)),0,VLOOKUP(DKSalaries!D10,OverUnder!$A$2:$C$13,3,FALSE))</f>
        <v>0.96544998606854282</v>
      </c>
      <c r="G10">
        <f t="shared" si="0"/>
        <v>40.489041515742549</v>
      </c>
      <c r="H10" s="4">
        <f t="shared" si="1"/>
        <v>40.489041515742549</v>
      </c>
      <c r="I10">
        <v>0</v>
      </c>
      <c r="J10">
        <f t="shared" si="2"/>
        <v>0</v>
      </c>
      <c r="K10">
        <f>I10*C10</f>
        <v>0</v>
      </c>
      <c r="L10">
        <f>$I10*IF($A10=L$1,1,0)</f>
        <v>0</v>
      </c>
      <c r="M10">
        <f>$I10*IF($A10=M$1,1,0)</f>
        <v>0</v>
      </c>
      <c r="N10">
        <f>$I10*IF($A10=N$1,1,0)</f>
        <v>0</v>
      </c>
      <c r="O10">
        <f>$I10*IF($A10=O$1,1,0)</f>
        <v>0</v>
      </c>
      <c r="P10">
        <f>$I10*IF($A10=P$1,1,0)</f>
        <v>0</v>
      </c>
    </row>
    <row r="11" spans="1:24" ht="15">
      <c r="A11" s="5" t="s">
        <v>5</v>
      </c>
      <c r="B11" s="5" t="s">
        <v>129</v>
      </c>
      <c r="C11" s="5">
        <v>8200</v>
      </c>
      <c r="D11" s="5" t="s">
        <v>130</v>
      </c>
      <c r="E11" s="5">
        <v>39</v>
      </c>
      <c r="F11">
        <f>IF(ISNA(VLOOKUP(DKSalaries!D11,OverUnder!$A$2:$C$13,3,FALSE)),0,VLOOKUP(DKSalaries!D11,OverUnder!$A$2:$C$13,3,FALSE))</f>
        <v>0.98551128448035663</v>
      </c>
      <c r="G11">
        <f t="shared" si="0"/>
        <v>38.434940094733911</v>
      </c>
      <c r="H11" s="4">
        <f t="shared" si="1"/>
        <v>38.434940094733911</v>
      </c>
      <c r="I11">
        <v>0</v>
      </c>
      <c r="J11">
        <f t="shared" si="2"/>
        <v>0</v>
      </c>
      <c r="K11">
        <f>I11*C11</f>
        <v>0</v>
      </c>
      <c r="L11">
        <f>$I11*IF($A11=L$1,1,0)</f>
        <v>0</v>
      </c>
      <c r="M11">
        <f>$I11*IF($A11=M$1,1,0)</f>
        <v>0</v>
      </c>
      <c r="N11">
        <f>$I11*IF($A11=N$1,1,0)</f>
        <v>0</v>
      </c>
      <c r="O11">
        <f>$I11*IF($A11=O$1,1,0)</f>
        <v>0</v>
      </c>
      <c r="P11">
        <f>$I11*IF($A11=P$1,1,0)</f>
        <v>0</v>
      </c>
    </row>
    <row r="12" spans="1:24" ht="15">
      <c r="A12" s="5" t="s">
        <v>8</v>
      </c>
      <c r="B12" s="5" t="s">
        <v>131</v>
      </c>
      <c r="C12" s="5">
        <v>8000</v>
      </c>
      <c r="D12" s="5" t="s">
        <v>132</v>
      </c>
      <c r="E12" s="5">
        <v>37.5</v>
      </c>
      <c r="F12">
        <f>IF(ISNA(VLOOKUP(DKSalaries!D12,OverUnder!$A$2:$C$13,3,FALSE)),0,VLOOKUP(DKSalaries!D12,OverUnder!$A$2:$C$13,3,FALSE))</f>
        <v>0.99303427138478684</v>
      </c>
      <c r="G12">
        <f t="shared" si="0"/>
        <v>37.238785176929504</v>
      </c>
      <c r="H12" s="4">
        <f t="shared" si="1"/>
        <v>37.238785176929504</v>
      </c>
      <c r="I12">
        <v>0</v>
      </c>
      <c r="J12">
        <f t="shared" si="2"/>
        <v>0</v>
      </c>
      <c r="K12">
        <f>I12*C12</f>
        <v>0</v>
      </c>
      <c r="L12">
        <f>$I12*IF($A12=L$1,1,0)</f>
        <v>0</v>
      </c>
      <c r="M12">
        <f>$I12*IF($A12=M$1,1,0)</f>
        <v>0</v>
      </c>
      <c r="N12">
        <f>$I12*IF($A12=N$1,1,0)</f>
        <v>0</v>
      </c>
      <c r="O12">
        <f>$I12*IF($A12=O$1,1,0)</f>
        <v>0</v>
      </c>
      <c r="P12">
        <f>$I12*IF($A12=P$1,1,0)</f>
        <v>0</v>
      </c>
    </row>
    <row r="13" spans="1:24" ht="15">
      <c r="A13" s="5" t="s">
        <v>9</v>
      </c>
      <c r="B13" s="5" t="s">
        <v>133</v>
      </c>
      <c r="C13" s="5">
        <v>7800</v>
      </c>
      <c r="D13" s="5" t="s">
        <v>125</v>
      </c>
      <c r="E13" s="5">
        <v>37.143000000000001</v>
      </c>
      <c r="F13">
        <f>IF(ISNA(VLOOKUP(DKSalaries!D13,OverUnder!$A$2:$C$13,3,FALSE)),0,VLOOKUP(DKSalaries!D13,OverUnder!$A$2:$C$13,3,FALSE))</f>
        <v>0.94037336305377539</v>
      </c>
      <c r="G13">
        <f t="shared" si="0"/>
        <v>34.928287823906381</v>
      </c>
      <c r="H13" s="4">
        <f t="shared" si="1"/>
        <v>34.928287823906381</v>
      </c>
      <c r="I13">
        <v>0</v>
      </c>
      <c r="J13">
        <f t="shared" si="2"/>
        <v>0</v>
      </c>
      <c r="K13">
        <f>I13*C13</f>
        <v>0</v>
      </c>
      <c r="L13">
        <f>$I13*IF($A13=L$1,1,0)</f>
        <v>0</v>
      </c>
      <c r="M13">
        <f>$I13*IF($A13=M$1,1,0)</f>
        <v>0</v>
      </c>
      <c r="N13">
        <f>$I13*IF($A13=N$1,1,0)</f>
        <v>0</v>
      </c>
      <c r="O13">
        <f>$I13*IF($A13=O$1,1,0)</f>
        <v>0</v>
      </c>
      <c r="P13">
        <f>$I13*IF($A13=P$1,1,0)</f>
        <v>0</v>
      </c>
      <c r="R13" s="2" t="s">
        <v>24</v>
      </c>
      <c r="S13" s="2"/>
      <c r="T13" s="2"/>
      <c r="U13" s="2"/>
      <c r="V13" s="2" t="s">
        <v>26</v>
      </c>
      <c r="W13" s="2"/>
      <c r="X13" s="2"/>
    </row>
    <row r="14" spans="1:24" ht="15">
      <c r="A14" s="5" t="s">
        <v>8</v>
      </c>
      <c r="B14" s="5" t="s">
        <v>134</v>
      </c>
      <c r="C14" s="5">
        <v>7800</v>
      </c>
      <c r="D14" s="5" t="s">
        <v>122</v>
      </c>
      <c r="E14" s="5">
        <v>36.036000000000001</v>
      </c>
      <c r="F14">
        <f>IF(ISNA(VLOOKUP(DKSalaries!D14,OverUnder!$A$2:$C$13,3,FALSE)),0,VLOOKUP(DKSalaries!D14,OverUnder!$A$2:$C$13,3,FALSE))</f>
        <v>0.96294232376706601</v>
      </c>
      <c r="G14">
        <f t="shared" si="0"/>
        <v>34.700589579269995</v>
      </c>
      <c r="H14" s="4">
        <f t="shared" si="1"/>
        <v>34.700589579269995</v>
      </c>
      <c r="I14">
        <v>0</v>
      </c>
      <c r="J14">
        <f t="shared" si="2"/>
        <v>0</v>
      </c>
      <c r="K14">
        <f>I14*C14</f>
        <v>0</v>
      </c>
      <c r="L14">
        <f>$I14*IF($A14=L$1,1,0)</f>
        <v>0</v>
      </c>
      <c r="M14">
        <f>$I14*IF($A14=M$1,1,0)</f>
        <v>0</v>
      </c>
      <c r="N14">
        <f>$I14*IF($A14=N$1,1,0)</f>
        <v>0</v>
      </c>
      <c r="O14">
        <f>$I14*IF($A14=O$1,1,0)</f>
        <v>0</v>
      </c>
      <c r="P14">
        <f>$I14*IF($A14=P$1,1,0)</f>
        <v>0</v>
      </c>
    </row>
    <row r="15" spans="1:24" ht="15">
      <c r="A15" s="5" t="s">
        <v>5</v>
      </c>
      <c r="B15" s="5" t="s">
        <v>135</v>
      </c>
      <c r="C15" s="5">
        <v>7700</v>
      </c>
      <c r="D15" s="5" t="s">
        <v>136</v>
      </c>
      <c r="E15" s="5">
        <v>35.457999999999998</v>
      </c>
      <c r="F15">
        <f>IF(ISNA(VLOOKUP(DKSalaries!D15,OverUnder!$A$2:$C$13,3,FALSE)),0,VLOOKUP(DKSalaries!D15,OverUnder!$A$2:$C$13,3,FALSE))</f>
        <v>1.0281415436054611</v>
      </c>
      <c r="G15">
        <f t="shared" si="0"/>
        <v>36.455842853162437</v>
      </c>
      <c r="H15" s="4">
        <f t="shared" si="1"/>
        <v>36.455842853162437</v>
      </c>
      <c r="I15">
        <v>0</v>
      </c>
      <c r="J15">
        <f t="shared" si="2"/>
        <v>0</v>
      </c>
      <c r="K15">
        <f>I15*C15</f>
        <v>0</v>
      </c>
      <c r="L15">
        <f>$I15*IF($A15=L$1,1,0)</f>
        <v>0</v>
      </c>
      <c r="M15">
        <f>$I15*IF($A15=M$1,1,0)</f>
        <v>0</v>
      </c>
      <c r="N15">
        <f>$I15*IF($A15=N$1,1,0)</f>
        <v>0</v>
      </c>
      <c r="O15">
        <f>$I15*IF($A15=O$1,1,0)</f>
        <v>0</v>
      </c>
      <c r="P15">
        <f>$I15*IF($A15=P$1,1,0)</f>
        <v>0</v>
      </c>
      <c r="R15" s="1" t="s">
        <v>31</v>
      </c>
    </row>
    <row r="16" spans="1:24" ht="15">
      <c r="A16" s="5" t="s">
        <v>5</v>
      </c>
      <c r="B16" s="5" t="s">
        <v>50</v>
      </c>
      <c r="C16" s="5">
        <v>7700</v>
      </c>
      <c r="D16" s="5" t="s">
        <v>123</v>
      </c>
      <c r="E16" s="5">
        <v>36.75</v>
      </c>
      <c r="F16">
        <f>IF(ISNA(VLOOKUP(DKSalaries!D16,OverUnder!$A$2:$C$13,3,FALSE)),0,VLOOKUP(DKSalaries!D16,OverUnder!$A$2:$C$13,3,FALSE))</f>
        <v>1.0482028420172751</v>
      </c>
      <c r="G16">
        <f t="shared" si="0"/>
        <v>38.521454444134861</v>
      </c>
      <c r="H16" s="4">
        <f t="shared" si="1"/>
        <v>38.521454444134861</v>
      </c>
      <c r="I16">
        <v>0</v>
      </c>
      <c r="J16">
        <f t="shared" si="2"/>
        <v>0</v>
      </c>
      <c r="K16">
        <f>I16*C16</f>
        <v>0</v>
      </c>
      <c r="L16">
        <f>$I16*IF($A16=L$1,1,0)</f>
        <v>0</v>
      </c>
      <c r="M16">
        <f>$I16*IF($A16=M$1,1,0)</f>
        <v>0</v>
      </c>
      <c r="N16">
        <f>$I16*IF($A16=N$1,1,0)</f>
        <v>0</v>
      </c>
      <c r="O16">
        <f>$I16*IF($A16=O$1,1,0)</f>
        <v>0</v>
      </c>
      <c r="P16">
        <f>$I16*IF($A16=P$1,1,0)</f>
        <v>0</v>
      </c>
      <c r="R16" t="s">
        <v>25</v>
      </c>
    </row>
    <row r="17" spans="1:18" ht="15">
      <c r="A17" s="5" t="s">
        <v>9</v>
      </c>
      <c r="B17" s="5" t="s">
        <v>137</v>
      </c>
      <c r="C17" s="5">
        <v>7600</v>
      </c>
      <c r="D17" s="5" t="s">
        <v>118</v>
      </c>
      <c r="E17" s="5">
        <v>36.792000000000002</v>
      </c>
      <c r="F17">
        <f>IF(ISNA(VLOOKUP(DKSalaries!D17,OverUnder!$A$2:$C$13,3,FALSE)),0,VLOOKUP(DKSalaries!D17,OverUnder!$A$2:$C$13,3,FALSE))</f>
        <v>1.0582334912231819</v>
      </c>
      <c r="G17">
        <f t="shared" si="0"/>
        <v>38.934526609083306</v>
      </c>
      <c r="H17" s="4">
        <v>30</v>
      </c>
      <c r="I17">
        <v>0</v>
      </c>
      <c r="J17">
        <f t="shared" si="2"/>
        <v>0</v>
      </c>
      <c r="K17">
        <f>I17*C17</f>
        <v>0</v>
      </c>
      <c r="L17">
        <f>$I17*IF($A17=L$1,1,0)</f>
        <v>0</v>
      </c>
      <c r="M17">
        <f>$I17*IF($A17=M$1,1,0)</f>
        <v>0</v>
      </c>
      <c r="N17">
        <f>$I17*IF($A17=N$1,1,0)</f>
        <v>0</v>
      </c>
      <c r="O17">
        <f>$I17*IF($A17=O$1,1,0)</f>
        <v>0</v>
      </c>
      <c r="P17">
        <f>$I17*IF($A17=P$1,1,0)</f>
        <v>0</v>
      </c>
      <c r="R17" t="s">
        <v>32</v>
      </c>
    </row>
    <row r="18" spans="1:18" ht="15">
      <c r="A18" s="5" t="s">
        <v>6</v>
      </c>
      <c r="B18" s="5" t="s">
        <v>138</v>
      </c>
      <c r="C18" s="5">
        <v>7500</v>
      </c>
      <c r="D18" s="5" t="s">
        <v>132</v>
      </c>
      <c r="E18" s="5">
        <v>32.375</v>
      </c>
      <c r="F18">
        <f>IF(ISNA(VLOOKUP(DKSalaries!D18,OverUnder!$A$2:$C$13,3,FALSE)),0,VLOOKUP(DKSalaries!D18,OverUnder!$A$2:$C$13,3,FALSE))</f>
        <v>0.99303427138478684</v>
      </c>
      <c r="G18">
        <f t="shared" si="0"/>
        <v>32.149484536082475</v>
      </c>
      <c r="H18" s="4">
        <f t="shared" si="1"/>
        <v>32.149484536082475</v>
      </c>
      <c r="I18">
        <v>0</v>
      </c>
      <c r="J18">
        <f t="shared" si="2"/>
        <v>0</v>
      </c>
      <c r="K18">
        <f>I18*C18</f>
        <v>0</v>
      </c>
      <c r="L18">
        <f>$I18*IF($A18=L$1,1,0)</f>
        <v>0</v>
      </c>
      <c r="M18">
        <f>$I18*IF($A18=M$1,1,0)</f>
        <v>0</v>
      </c>
      <c r="N18">
        <f>$I18*IF($A18=N$1,1,0)</f>
        <v>0</v>
      </c>
      <c r="O18">
        <f>$I18*IF($A18=O$1,1,0)</f>
        <v>0</v>
      </c>
      <c r="P18">
        <f>$I18*IF($A18=P$1,1,0)</f>
        <v>0</v>
      </c>
      <c r="R18" t="s">
        <v>34</v>
      </c>
    </row>
    <row r="19" spans="1:18" ht="15">
      <c r="A19" s="5" t="s">
        <v>6</v>
      </c>
      <c r="B19" s="5" t="s">
        <v>51</v>
      </c>
      <c r="C19" s="5">
        <v>7400</v>
      </c>
      <c r="D19" s="5" t="s">
        <v>130</v>
      </c>
      <c r="E19" s="5">
        <v>32.375</v>
      </c>
      <c r="F19">
        <f>IF(ISNA(VLOOKUP(DKSalaries!D19,OverUnder!$A$2:$C$13,3,FALSE)),0,VLOOKUP(DKSalaries!D19,OverUnder!$A$2:$C$13,3,FALSE))</f>
        <v>0.98551128448035663</v>
      </c>
      <c r="G19">
        <f t="shared" si="0"/>
        <v>31.905927835051546</v>
      </c>
      <c r="H19" s="4">
        <f t="shared" si="1"/>
        <v>31.905927835051546</v>
      </c>
      <c r="I19">
        <v>0</v>
      </c>
      <c r="J19">
        <f t="shared" si="2"/>
        <v>0</v>
      </c>
      <c r="K19">
        <f>I19*C19</f>
        <v>0</v>
      </c>
      <c r="L19">
        <f>$I19*IF($A19=L$1,1,0)</f>
        <v>0</v>
      </c>
      <c r="M19">
        <f>$I19*IF($A19=M$1,1,0)</f>
        <v>0</v>
      </c>
      <c r="N19">
        <f>$I19*IF($A19=N$1,1,0)</f>
        <v>0</v>
      </c>
      <c r="O19">
        <f>$I19*IF($A19=O$1,1,0)</f>
        <v>0</v>
      </c>
      <c r="P19">
        <f>$I19*IF($A19=P$1,1,0)</f>
        <v>0</v>
      </c>
    </row>
    <row r="20" spans="1:18" ht="15">
      <c r="A20" s="5" t="s">
        <v>5</v>
      </c>
      <c r="B20" s="5" t="s">
        <v>139</v>
      </c>
      <c r="C20" s="5">
        <v>7400</v>
      </c>
      <c r="D20" s="5" t="s">
        <v>118</v>
      </c>
      <c r="E20" s="5">
        <v>32.75</v>
      </c>
      <c r="F20">
        <f>IF(ISNA(VLOOKUP(DKSalaries!D20,OverUnder!$A$2:$C$13,3,FALSE)),0,VLOOKUP(DKSalaries!D20,OverUnder!$A$2:$C$13,3,FALSE))</f>
        <v>1.0582334912231819</v>
      </c>
      <c r="G20">
        <f t="shared" si="0"/>
        <v>34.657146837559203</v>
      </c>
      <c r="H20" s="4">
        <f t="shared" si="1"/>
        <v>34.657146837559203</v>
      </c>
      <c r="I20">
        <v>0</v>
      </c>
      <c r="J20">
        <f t="shared" si="2"/>
        <v>0</v>
      </c>
      <c r="K20">
        <f>I20*C20</f>
        <v>0</v>
      </c>
      <c r="L20">
        <f>$I20*IF($A20=L$1,1,0)</f>
        <v>0</v>
      </c>
      <c r="M20">
        <f>$I20*IF($A20=M$1,1,0)</f>
        <v>0</v>
      </c>
      <c r="N20">
        <f>$I20*IF($A20=N$1,1,0)</f>
        <v>0</v>
      </c>
      <c r="O20">
        <f>$I20*IF($A20=O$1,1,0)</f>
        <v>0</v>
      </c>
      <c r="P20">
        <f>$I20*IF($A20=P$1,1,0)</f>
        <v>0</v>
      </c>
    </row>
    <row r="21" spans="1:18" ht="15">
      <c r="A21" s="5" t="s">
        <v>7</v>
      </c>
      <c r="B21" s="5" t="s">
        <v>140</v>
      </c>
      <c r="C21" s="5">
        <v>7100</v>
      </c>
      <c r="D21" s="5" t="s">
        <v>132</v>
      </c>
      <c r="E21" s="5">
        <v>33</v>
      </c>
      <c r="F21">
        <f>IF(ISNA(VLOOKUP(DKSalaries!D21,OverUnder!$A$2:$C$13,3,FALSE)),0,VLOOKUP(DKSalaries!D21,OverUnder!$A$2:$C$13,3,FALSE))</f>
        <v>0.99303427138478684</v>
      </c>
      <c r="G21">
        <f t="shared" si="0"/>
        <v>32.770130955697965</v>
      </c>
      <c r="H21" s="4">
        <f t="shared" si="1"/>
        <v>32.770130955697965</v>
      </c>
      <c r="I21">
        <v>0</v>
      </c>
      <c r="J21">
        <f t="shared" si="2"/>
        <v>0</v>
      </c>
      <c r="K21">
        <f>I21*C21</f>
        <v>0</v>
      </c>
      <c r="L21">
        <f>$I21*IF($A21=L$1,1,0)</f>
        <v>0</v>
      </c>
      <c r="M21">
        <f>$I21*IF($A21=M$1,1,0)</f>
        <v>0</v>
      </c>
      <c r="N21">
        <f>$I21*IF($A21=N$1,1,0)</f>
        <v>0</v>
      </c>
      <c r="O21">
        <f>$I21*IF($A21=O$1,1,0)</f>
        <v>0</v>
      </c>
      <c r="P21">
        <f>$I21*IF($A21=P$1,1,0)</f>
        <v>0</v>
      </c>
    </row>
    <row r="22" spans="1:18" ht="15">
      <c r="A22" s="5" t="s">
        <v>6</v>
      </c>
      <c r="B22" s="5" t="s">
        <v>141</v>
      </c>
      <c r="C22" s="5">
        <v>7100</v>
      </c>
      <c r="D22" s="5" t="s">
        <v>122</v>
      </c>
      <c r="E22" s="5">
        <v>36.85</v>
      </c>
      <c r="F22">
        <f>IF(ISNA(VLOOKUP(DKSalaries!D22,OverUnder!$A$2:$C$13,3,FALSE)),0,VLOOKUP(DKSalaries!D22,OverUnder!$A$2:$C$13,3,FALSE))</f>
        <v>0.96294232376706601</v>
      </c>
      <c r="G22">
        <f t="shared" si="0"/>
        <v>35.484424630816385</v>
      </c>
      <c r="H22" s="4">
        <f t="shared" si="1"/>
        <v>35.484424630816385</v>
      </c>
      <c r="I22">
        <v>0</v>
      </c>
      <c r="J22">
        <f t="shared" si="2"/>
        <v>0</v>
      </c>
      <c r="K22">
        <f>I22*C22</f>
        <v>0</v>
      </c>
      <c r="L22">
        <f>$I22*IF($A22=L$1,1,0)</f>
        <v>0</v>
      </c>
      <c r="M22">
        <f>$I22*IF($A22=M$1,1,0)</f>
        <v>0</v>
      </c>
      <c r="N22">
        <f>$I22*IF($A22=N$1,1,0)</f>
        <v>0</v>
      </c>
      <c r="O22">
        <f>$I22*IF($A22=O$1,1,0)</f>
        <v>0</v>
      </c>
      <c r="P22">
        <f>$I22*IF($A22=P$1,1,0)</f>
        <v>0</v>
      </c>
    </row>
    <row r="23" spans="1:18" ht="15">
      <c r="A23" s="5" t="s">
        <v>8</v>
      </c>
      <c r="B23" s="5" t="s">
        <v>142</v>
      </c>
      <c r="C23" s="5">
        <v>7000</v>
      </c>
      <c r="D23" s="5" t="s">
        <v>130</v>
      </c>
      <c r="E23" s="5">
        <v>34.167000000000002</v>
      </c>
      <c r="F23">
        <f>IF(ISNA(VLOOKUP(DKSalaries!D23,OverUnder!$A$2:$C$13,3,FALSE)),0,VLOOKUP(DKSalaries!D23,OverUnder!$A$2:$C$13,3,FALSE))</f>
        <v>0.98551128448035663</v>
      </c>
      <c r="G23">
        <f t="shared" si="0"/>
        <v>33.671964056840345</v>
      </c>
      <c r="H23" s="4">
        <f t="shared" si="1"/>
        <v>33.671964056840345</v>
      </c>
      <c r="I23">
        <v>1</v>
      </c>
      <c r="J23">
        <f t="shared" si="2"/>
        <v>33.671964056840345</v>
      </c>
      <c r="K23">
        <f>I23*C23</f>
        <v>7000</v>
      </c>
      <c r="L23">
        <f>$I23*IF($A23=L$1,1,0)</f>
        <v>0</v>
      </c>
      <c r="M23">
        <f>$I23*IF($A23=M$1,1,0)</f>
        <v>0</v>
      </c>
      <c r="N23">
        <f>$I23*IF($A23=N$1,1,0)</f>
        <v>1</v>
      </c>
      <c r="O23">
        <f>$I23*IF($A23=O$1,1,0)</f>
        <v>0</v>
      </c>
      <c r="P23">
        <f>$I23*IF($A23=P$1,1,0)</f>
        <v>0</v>
      </c>
    </row>
    <row r="24" spans="1:18" ht="15">
      <c r="A24" s="5" t="s">
        <v>7</v>
      </c>
      <c r="B24" s="5" t="s">
        <v>143</v>
      </c>
      <c r="C24" s="5">
        <v>7000</v>
      </c>
      <c r="D24" s="5" t="s">
        <v>125</v>
      </c>
      <c r="E24" s="5">
        <v>33.155999999999999</v>
      </c>
      <c r="F24">
        <f>IF(ISNA(VLOOKUP(DKSalaries!D24,OverUnder!$A$2:$C$13,3,FALSE)),0,VLOOKUP(DKSalaries!D24,OverUnder!$A$2:$C$13,3,FALSE))</f>
        <v>0.94037336305377539</v>
      </c>
      <c r="G24">
        <f t="shared" si="0"/>
        <v>31.179019225410975</v>
      </c>
      <c r="H24" s="4">
        <f t="shared" si="1"/>
        <v>31.179019225410975</v>
      </c>
      <c r="I24">
        <v>0</v>
      </c>
      <c r="J24">
        <f t="shared" si="2"/>
        <v>0</v>
      </c>
      <c r="K24">
        <f>I24*C24</f>
        <v>0</v>
      </c>
      <c r="L24">
        <f>$I24*IF($A24=L$1,1,0)</f>
        <v>0</v>
      </c>
      <c r="M24">
        <f>$I24*IF($A24=M$1,1,0)</f>
        <v>0</v>
      </c>
      <c r="N24">
        <f>$I24*IF($A24=N$1,1,0)</f>
        <v>0</v>
      </c>
      <c r="O24">
        <f>$I24*IF($A24=O$1,1,0)</f>
        <v>0</v>
      </c>
      <c r="P24">
        <f>$I24*IF($A24=P$1,1,0)</f>
        <v>0</v>
      </c>
    </row>
    <row r="25" spans="1:18" ht="15">
      <c r="A25" s="5" t="s">
        <v>5</v>
      </c>
      <c r="B25" s="5" t="s">
        <v>144</v>
      </c>
      <c r="C25" s="5">
        <v>7000</v>
      </c>
      <c r="D25" s="5" t="s">
        <v>123</v>
      </c>
      <c r="E25" s="5">
        <v>29.55</v>
      </c>
      <c r="F25">
        <f>IF(ISNA(VLOOKUP(DKSalaries!D25,OverUnder!$A$2:$C$13,3,FALSE)),0,VLOOKUP(DKSalaries!D25,OverUnder!$A$2:$C$13,3,FALSE))</f>
        <v>1.0482028420172751</v>
      </c>
      <c r="G25">
        <f t="shared" si="0"/>
        <v>30.974393981610479</v>
      </c>
      <c r="H25" s="4">
        <f t="shared" si="1"/>
        <v>30.974393981610479</v>
      </c>
      <c r="I25">
        <v>0</v>
      </c>
      <c r="J25">
        <f t="shared" si="2"/>
        <v>0</v>
      </c>
      <c r="K25">
        <f>I25*C25</f>
        <v>0</v>
      </c>
      <c r="L25">
        <f>$I25*IF($A25=L$1,1,0)</f>
        <v>0</v>
      </c>
      <c r="M25">
        <f>$I25*IF($A25=M$1,1,0)</f>
        <v>0</v>
      </c>
      <c r="N25">
        <f>$I25*IF($A25=N$1,1,0)</f>
        <v>0</v>
      </c>
      <c r="O25">
        <f>$I25*IF($A25=O$1,1,0)</f>
        <v>0</v>
      </c>
      <c r="P25">
        <f>$I25*IF($A25=P$1,1,0)</f>
        <v>0</v>
      </c>
    </row>
    <row r="26" spans="1:18" ht="15">
      <c r="A26" s="5" t="s">
        <v>5</v>
      </c>
      <c r="B26" s="5" t="s">
        <v>145</v>
      </c>
      <c r="C26" s="5">
        <v>7000</v>
      </c>
      <c r="D26" s="5" t="s">
        <v>132</v>
      </c>
      <c r="E26" s="5">
        <v>32.957999999999998</v>
      </c>
      <c r="F26">
        <f>IF(ISNA(VLOOKUP(DKSalaries!D26,OverUnder!$A$2:$C$13,3,FALSE)),0,VLOOKUP(DKSalaries!D26,OverUnder!$A$2:$C$13,3,FALSE))</f>
        <v>0.99303427138478684</v>
      </c>
      <c r="G26">
        <f t="shared" si="0"/>
        <v>32.728423516299806</v>
      </c>
      <c r="H26" s="4">
        <f t="shared" si="1"/>
        <v>32.728423516299806</v>
      </c>
      <c r="I26">
        <v>0</v>
      </c>
      <c r="J26">
        <f t="shared" si="2"/>
        <v>0</v>
      </c>
      <c r="K26">
        <f>I26*C26</f>
        <v>0</v>
      </c>
      <c r="L26">
        <f>$I26*IF($A26=L$1,1,0)</f>
        <v>0</v>
      </c>
      <c r="M26">
        <f>$I26*IF($A26=M$1,1,0)</f>
        <v>0</v>
      </c>
      <c r="N26">
        <f>$I26*IF($A26=N$1,1,0)</f>
        <v>0</v>
      </c>
      <c r="O26">
        <f>$I26*IF($A26=O$1,1,0)</f>
        <v>0</v>
      </c>
      <c r="P26">
        <f>$I26*IF($A26=P$1,1,0)</f>
        <v>0</v>
      </c>
    </row>
    <row r="27" spans="1:18" ht="15">
      <c r="A27" s="5" t="s">
        <v>7</v>
      </c>
      <c r="B27" s="5" t="s">
        <v>146</v>
      </c>
      <c r="C27" s="5">
        <v>7000</v>
      </c>
      <c r="D27" s="5" t="s">
        <v>122</v>
      </c>
      <c r="E27" s="5">
        <v>28.713999999999999</v>
      </c>
      <c r="F27">
        <f>IF(ISNA(VLOOKUP(DKSalaries!D27,OverUnder!$A$2:$C$13,3,FALSE)),0,VLOOKUP(DKSalaries!D27,OverUnder!$A$2:$C$13,3,FALSE))</f>
        <v>0.96294232376706601</v>
      </c>
      <c r="G27">
        <f t="shared" si="0"/>
        <v>27.649925884647534</v>
      </c>
      <c r="H27" s="4">
        <f t="shared" si="1"/>
        <v>27.649925884647534</v>
      </c>
      <c r="I27">
        <v>0</v>
      </c>
      <c r="J27">
        <f t="shared" si="2"/>
        <v>0</v>
      </c>
      <c r="K27">
        <f>I27*C27</f>
        <v>0</v>
      </c>
      <c r="L27">
        <f>$I27*IF($A27=L$1,1,0)</f>
        <v>0</v>
      </c>
      <c r="M27">
        <f>$I27*IF($A27=M$1,1,0)</f>
        <v>0</v>
      </c>
      <c r="N27">
        <f>$I27*IF($A27=N$1,1,0)</f>
        <v>0</v>
      </c>
      <c r="O27">
        <f>$I27*IF($A27=O$1,1,0)</f>
        <v>0</v>
      </c>
      <c r="P27">
        <f>$I27*IF($A27=P$1,1,0)</f>
        <v>0</v>
      </c>
    </row>
    <row r="28" spans="1:18" ht="15">
      <c r="A28" s="5" t="s">
        <v>9</v>
      </c>
      <c r="B28" s="5" t="s">
        <v>147</v>
      </c>
      <c r="C28" s="5">
        <v>6900</v>
      </c>
      <c r="D28" s="5" t="s">
        <v>136</v>
      </c>
      <c r="E28" s="5">
        <v>34.042000000000002</v>
      </c>
      <c r="F28">
        <f>IF(ISNA(VLOOKUP(DKSalaries!D28,OverUnder!$A$2:$C$13,3,FALSE)),0,VLOOKUP(DKSalaries!D28,OverUnder!$A$2:$C$13,3,FALSE))</f>
        <v>1.0281415436054611</v>
      </c>
      <c r="G28">
        <f t="shared" si="0"/>
        <v>34.999994427417107</v>
      </c>
      <c r="H28" s="4">
        <f t="shared" si="1"/>
        <v>34.999994427417107</v>
      </c>
      <c r="I28">
        <v>0</v>
      </c>
      <c r="J28">
        <f t="shared" si="2"/>
        <v>0</v>
      </c>
      <c r="K28">
        <f>I28*C28</f>
        <v>0</v>
      </c>
      <c r="L28">
        <f>$I28*IF($A28=L$1,1,0)</f>
        <v>0</v>
      </c>
      <c r="M28">
        <f>$I28*IF($A28=M$1,1,0)</f>
        <v>0</v>
      </c>
      <c r="N28">
        <f>$I28*IF($A28=N$1,1,0)</f>
        <v>0</v>
      </c>
      <c r="O28">
        <f>$I28*IF($A28=O$1,1,0)</f>
        <v>0</v>
      </c>
      <c r="P28">
        <f>$I28*IF($A28=P$1,1,0)</f>
        <v>0</v>
      </c>
    </row>
    <row r="29" spans="1:18" ht="15">
      <c r="A29" s="5" t="s">
        <v>7</v>
      </c>
      <c r="B29" s="5" t="s">
        <v>148</v>
      </c>
      <c r="C29" s="5">
        <v>6900</v>
      </c>
      <c r="D29" s="5" t="s">
        <v>136</v>
      </c>
      <c r="E29" s="5">
        <v>29.437999999999999</v>
      </c>
      <c r="F29">
        <f>IF(ISNA(VLOOKUP(DKSalaries!D29,OverUnder!$A$2:$C$13,3,FALSE)),0,VLOOKUP(DKSalaries!D29,OverUnder!$A$2:$C$13,3,FALSE))</f>
        <v>1.0281415436054611</v>
      </c>
      <c r="G29">
        <f t="shared" si="0"/>
        <v>30.26643076065756</v>
      </c>
      <c r="H29" s="4">
        <f t="shared" si="1"/>
        <v>30.26643076065756</v>
      </c>
      <c r="I29">
        <v>0</v>
      </c>
      <c r="J29">
        <f t="shared" si="2"/>
        <v>0</v>
      </c>
      <c r="K29">
        <f>I29*C29</f>
        <v>0</v>
      </c>
      <c r="L29">
        <f>$I29*IF($A29=L$1,1,0)</f>
        <v>0</v>
      </c>
      <c r="M29">
        <f>$I29*IF($A29=M$1,1,0)</f>
        <v>0</v>
      </c>
      <c r="N29">
        <f>$I29*IF($A29=N$1,1,0)</f>
        <v>0</v>
      </c>
      <c r="O29">
        <f>$I29*IF($A29=O$1,1,0)</f>
        <v>0</v>
      </c>
      <c r="P29">
        <f>$I29*IF($A29=P$1,1,0)</f>
        <v>0</v>
      </c>
    </row>
    <row r="30" spans="1:18" ht="15">
      <c r="A30" s="5" t="s">
        <v>6</v>
      </c>
      <c r="B30" s="5" t="s">
        <v>149</v>
      </c>
      <c r="C30" s="5">
        <v>6900</v>
      </c>
      <c r="D30" s="5" t="s">
        <v>132</v>
      </c>
      <c r="E30" s="5">
        <v>32.780999999999999</v>
      </c>
      <c r="F30">
        <f>IF(ISNA(VLOOKUP(DKSalaries!D30,OverUnder!$A$2:$C$13,3,FALSE)),0,VLOOKUP(DKSalaries!D30,OverUnder!$A$2:$C$13,3,FALSE))</f>
        <v>0.99303427138478684</v>
      </c>
      <c r="G30">
        <f t="shared" si="0"/>
        <v>32.552656450264699</v>
      </c>
      <c r="H30" s="4">
        <f t="shared" si="1"/>
        <v>32.552656450264699</v>
      </c>
      <c r="I30">
        <v>0</v>
      </c>
      <c r="J30">
        <f t="shared" si="2"/>
        <v>0</v>
      </c>
      <c r="K30">
        <f>I30*C30</f>
        <v>0</v>
      </c>
      <c r="L30">
        <f>$I30*IF($A30=L$1,1,0)</f>
        <v>0</v>
      </c>
      <c r="M30">
        <f>$I30*IF($A30=M$1,1,0)</f>
        <v>0</v>
      </c>
      <c r="N30">
        <f>$I30*IF($A30=N$1,1,0)</f>
        <v>0</v>
      </c>
      <c r="O30">
        <f>$I30*IF($A30=O$1,1,0)</f>
        <v>0</v>
      </c>
      <c r="P30">
        <f>$I30*IF($A30=P$1,1,0)</f>
        <v>0</v>
      </c>
    </row>
    <row r="31" spans="1:18" ht="15">
      <c r="A31" s="5" t="s">
        <v>6</v>
      </c>
      <c r="B31" s="5" t="s">
        <v>150</v>
      </c>
      <c r="C31" s="5">
        <v>6900</v>
      </c>
      <c r="D31" s="5" t="s">
        <v>130</v>
      </c>
      <c r="E31" s="5">
        <v>32.25</v>
      </c>
      <c r="F31">
        <f>IF(ISNA(VLOOKUP(DKSalaries!D31,OverUnder!$A$2:$C$13,3,FALSE)),0,VLOOKUP(DKSalaries!D31,OverUnder!$A$2:$C$13,3,FALSE))</f>
        <v>0.98551128448035663</v>
      </c>
      <c r="G31">
        <f t="shared" si="0"/>
        <v>31.7827389244915</v>
      </c>
      <c r="H31" s="4">
        <f t="shared" si="1"/>
        <v>31.7827389244915</v>
      </c>
      <c r="I31">
        <v>0</v>
      </c>
      <c r="J31">
        <f t="shared" si="2"/>
        <v>0</v>
      </c>
      <c r="K31">
        <f>I31*C31</f>
        <v>0</v>
      </c>
      <c r="L31">
        <f>$I31*IF($A31=L$1,1,0)</f>
        <v>0</v>
      </c>
      <c r="M31">
        <f>$I31*IF($A31=M$1,1,0)</f>
        <v>0</v>
      </c>
      <c r="N31">
        <f>$I31*IF($A31=N$1,1,0)</f>
        <v>0</v>
      </c>
      <c r="O31">
        <f>$I31*IF($A31=O$1,1,0)</f>
        <v>0</v>
      </c>
      <c r="P31">
        <f>$I31*IF($A31=P$1,1,0)</f>
        <v>0</v>
      </c>
    </row>
    <row r="32" spans="1:18" ht="15">
      <c r="A32" s="5" t="s">
        <v>8</v>
      </c>
      <c r="B32" s="5" t="s">
        <v>53</v>
      </c>
      <c r="C32" s="5">
        <v>6800</v>
      </c>
      <c r="D32" s="5" t="s">
        <v>123</v>
      </c>
      <c r="E32" s="5">
        <v>30.5</v>
      </c>
      <c r="F32">
        <f>IF(ISNA(VLOOKUP(DKSalaries!D32,OverUnder!$A$2:$C$13,3,FALSE)),0,VLOOKUP(DKSalaries!D32,OverUnder!$A$2:$C$13,3,FALSE))</f>
        <v>1.0482028420172751</v>
      </c>
      <c r="G32">
        <f t="shared" si="0"/>
        <v>31.97018668152689</v>
      </c>
      <c r="H32" s="4">
        <f t="shared" si="1"/>
        <v>31.97018668152689</v>
      </c>
      <c r="I32">
        <v>0</v>
      </c>
      <c r="J32">
        <f t="shared" si="2"/>
        <v>0</v>
      </c>
      <c r="K32">
        <f>I32*C32</f>
        <v>0</v>
      </c>
      <c r="L32">
        <f>$I32*IF($A32=L$1,1,0)</f>
        <v>0</v>
      </c>
      <c r="M32">
        <f>$I32*IF($A32=M$1,1,0)</f>
        <v>0</v>
      </c>
      <c r="N32">
        <f>$I32*IF($A32=N$1,1,0)</f>
        <v>0</v>
      </c>
      <c r="O32">
        <f>$I32*IF($A32=O$1,1,0)</f>
        <v>0</v>
      </c>
      <c r="P32">
        <f>$I32*IF($A32=P$1,1,0)</f>
        <v>0</v>
      </c>
    </row>
    <row r="33" spans="1:16" ht="15">
      <c r="A33" s="5" t="s">
        <v>8</v>
      </c>
      <c r="B33" s="5" t="s">
        <v>52</v>
      </c>
      <c r="C33" s="5">
        <v>6800</v>
      </c>
      <c r="D33" s="5" t="s">
        <v>127</v>
      </c>
      <c r="E33" s="5">
        <v>34</v>
      </c>
      <c r="F33">
        <f>IF(ISNA(VLOOKUP(DKSalaries!D33,OverUnder!$A$2:$C$13,3,FALSE)),0,VLOOKUP(DKSalaries!D33,OverUnder!$A$2:$C$13,3,FALSE))</f>
        <v>0.96544998606854282</v>
      </c>
      <c r="G33">
        <f t="shared" si="0"/>
        <v>32.825299526330454</v>
      </c>
      <c r="H33" s="4">
        <f t="shared" si="1"/>
        <v>32.825299526330454</v>
      </c>
      <c r="I33">
        <v>0</v>
      </c>
      <c r="J33">
        <f t="shared" si="2"/>
        <v>0</v>
      </c>
      <c r="K33">
        <f>I33*C33</f>
        <v>0</v>
      </c>
      <c r="L33">
        <f>$I33*IF($A33=L$1,1,0)</f>
        <v>0</v>
      </c>
      <c r="M33">
        <f>$I33*IF($A33=M$1,1,0)</f>
        <v>0</v>
      </c>
      <c r="N33">
        <f>$I33*IF($A33=N$1,1,0)</f>
        <v>0</v>
      </c>
      <c r="O33">
        <f>$I33*IF($A33=O$1,1,0)</f>
        <v>0</v>
      </c>
      <c r="P33">
        <f>$I33*IF($A33=P$1,1,0)</f>
        <v>0</v>
      </c>
    </row>
    <row r="34" spans="1:16" ht="15">
      <c r="A34" s="5" t="s">
        <v>6</v>
      </c>
      <c r="B34" s="5" t="s">
        <v>151</v>
      </c>
      <c r="C34" s="5">
        <v>6600</v>
      </c>
      <c r="D34" s="5" t="s">
        <v>136</v>
      </c>
      <c r="E34" s="5">
        <v>30</v>
      </c>
      <c r="F34">
        <f>IF(ISNA(VLOOKUP(DKSalaries!D34,OverUnder!$A$2:$C$13,3,FALSE)),0,VLOOKUP(DKSalaries!D34,OverUnder!$A$2:$C$13,3,FALSE))</f>
        <v>1.0281415436054611</v>
      </c>
      <c r="G34">
        <f t="shared" si="0"/>
        <v>30.844246308163832</v>
      </c>
      <c r="H34" s="4">
        <f t="shared" si="1"/>
        <v>30.844246308163832</v>
      </c>
      <c r="I34">
        <v>0</v>
      </c>
      <c r="J34">
        <f t="shared" si="2"/>
        <v>0</v>
      </c>
      <c r="K34">
        <f>I34*C34</f>
        <v>0</v>
      </c>
      <c r="L34">
        <f>$I34*IF($A34=L$1,1,0)</f>
        <v>0</v>
      </c>
      <c r="M34">
        <f>$I34*IF($A34=M$1,1,0)</f>
        <v>0</v>
      </c>
      <c r="N34">
        <f>$I34*IF($A34=N$1,1,0)</f>
        <v>0</v>
      </c>
      <c r="O34">
        <f>$I34*IF($A34=O$1,1,0)</f>
        <v>0</v>
      </c>
      <c r="P34">
        <f>$I34*IF($A34=P$1,1,0)</f>
        <v>0</v>
      </c>
    </row>
    <row r="35" spans="1:16" ht="15">
      <c r="A35" s="5" t="s">
        <v>9</v>
      </c>
      <c r="B35" s="5" t="s">
        <v>152</v>
      </c>
      <c r="C35" s="5">
        <v>6600</v>
      </c>
      <c r="D35" s="5" t="s">
        <v>136</v>
      </c>
      <c r="E35" s="5">
        <v>28.893000000000001</v>
      </c>
      <c r="F35">
        <f>IF(ISNA(VLOOKUP(DKSalaries!D35,OverUnder!$A$2:$C$13,3,FALSE)),0,VLOOKUP(DKSalaries!D35,OverUnder!$A$2:$C$13,3,FALSE))</f>
        <v>1.0281415436054611</v>
      </c>
      <c r="G35">
        <f t="shared" si="0"/>
        <v>29.706093619392586</v>
      </c>
      <c r="H35" s="4">
        <f t="shared" si="1"/>
        <v>29.706093619392586</v>
      </c>
      <c r="I35">
        <v>0</v>
      </c>
      <c r="J35">
        <f t="shared" si="2"/>
        <v>0</v>
      </c>
      <c r="K35">
        <f>I35*C35</f>
        <v>0</v>
      </c>
      <c r="L35">
        <f>$I35*IF($A35=L$1,1,0)</f>
        <v>0</v>
      </c>
      <c r="M35">
        <f>$I35*IF($A35=M$1,1,0)</f>
        <v>0</v>
      </c>
      <c r="N35">
        <f>$I35*IF($A35=N$1,1,0)</f>
        <v>0</v>
      </c>
      <c r="O35">
        <f>$I35*IF($A35=O$1,1,0)</f>
        <v>0</v>
      </c>
      <c r="P35">
        <f>$I35*IF($A35=P$1,1,0)</f>
        <v>0</v>
      </c>
    </row>
    <row r="36" spans="1:16" ht="15">
      <c r="A36" s="5" t="s">
        <v>7</v>
      </c>
      <c r="B36" s="5" t="s">
        <v>54</v>
      </c>
      <c r="C36" s="5">
        <v>6500</v>
      </c>
      <c r="D36" s="5" t="s">
        <v>118</v>
      </c>
      <c r="E36" s="5">
        <v>33.570999999999998</v>
      </c>
      <c r="F36">
        <f>IF(ISNA(VLOOKUP(DKSalaries!D36,OverUnder!$A$2:$C$13,3,FALSE)),0,VLOOKUP(DKSalaries!D36,OverUnder!$A$2:$C$13,3,FALSE))</f>
        <v>1.0582334912231819</v>
      </c>
      <c r="G36">
        <f t="shared" si="0"/>
        <v>35.525956533853439</v>
      </c>
      <c r="H36" s="4">
        <v>27</v>
      </c>
      <c r="I36">
        <v>0</v>
      </c>
      <c r="J36">
        <f t="shared" si="2"/>
        <v>0</v>
      </c>
      <c r="K36">
        <f>I36*C36</f>
        <v>0</v>
      </c>
      <c r="L36">
        <f>$I36*IF($A36=L$1,1,0)</f>
        <v>0</v>
      </c>
      <c r="M36">
        <f>$I36*IF($A36=M$1,1,0)</f>
        <v>0</v>
      </c>
      <c r="N36">
        <f>$I36*IF($A36=N$1,1,0)</f>
        <v>0</v>
      </c>
      <c r="O36">
        <f>$I36*IF($A36=O$1,1,0)</f>
        <v>0</v>
      </c>
      <c r="P36">
        <f>$I36*IF($A36=P$1,1,0)</f>
        <v>0</v>
      </c>
    </row>
    <row r="37" spans="1:16" ht="15">
      <c r="A37" s="5" t="s">
        <v>5</v>
      </c>
      <c r="B37" s="5" t="s">
        <v>55</v>
      </c>
      <c r="C37" s="5">
        <v>6500</v>
      </c>
      <c r="D37" s="5" t="s">
        <v>130</v>
      </c>
      <c r="E37" s="5">
        <v>39.35</v>
      </c>
      <c r="F37">
        <f>IF(ISNA(VLOOKUP(DKSalaries!D37,OverUnder!$A$2:$C$13,3,FALSE)),0,VLOOKUP(DKSalaries!D37,OverUnder!$A$2:$C$13,3,FALSE))</f>
        <v>0.98551128448035663</v>
      </c>
      <c r="G37">
        <f t="shared" si="0"/>
        <v>38.779869044302032</v>
      </c>
      <c r="H37" s="4">
        <f t="shared" si="1"/>
        <v>38.779869044302032</v>
      </c>
      <c r="I37">
        <v>1</v>
      </c>
      <c r="J37">
        <f t="shared" si="2"/>
        <v>38.779869044302032</v>
      </c>
      <c r="K37">
        <f>I37*C37</f>
        <v>6500</v>
      </c>
      <c r="L37">
        <f>$I37*IF($A37=L$1,1,0)</f>
        <v>1</v>
      </c>
      <c r="M37">
        <f>$I37*IF($A37=M$1,1,0)</f>
        <v>0</v>
      </c>
      <c r="N37">
        <f>$I37*IF($A37=N$1,1,0)</f>
        <v>0</v>
      </c>
      <c r="O37">
        <f>$I37*IF($A37=O$1,1,0)</f>
        <v>0</v>
      </c>
      <c r="P37">
        <f>$I37*IF($A37=P$1,1,0)</f>
        <v>0</v>
      </c>
    </row>
    <row r="38" spans="1:16" ht="15">
      <c r="A38" s="5" t="s">
        <v>8</v>
      </c>
      <c r="B38" s="5" t="s">
        <v>153</v>
      </c>
      <c r="C38" s="5">
        <v>6400</v>
      </c>
      <c r="D38" s="5" t="s">
        <v>120</v>
      </c>
      <c r="E38" s="5">
        <v>30.536000000000001</v>
      </c>
      <c r="F38">
        <f>IF(ISNA(VLOOKUP(DKSalaries!D38,OverUnder!$A$2:$C$13,3,FALSE)),0,VLOOKUP(DKSalaries!D38,OverUnder!$A$2:$C$13,3,FALSE))</f>
        <v>1.0181108943995543</v>
      </c>
      <c r="G38">
        <f t="shared" si="0"/>
        <v>31.08903427138479</v>
      </c>
      <c r="H38" s="4">
        <f t="shared" si="1"/>
        <v>31.08903427138479</v>
      </c>
      <c r="I38">
        <v>0</v>
      </c>
      <c r="J38">
        <f t="shared" si="2"/>
        <v>0</v>
      </c>
      <c r="K38">
        <f>I38*C38</f>
        <v>0</v>
      </c>
      <c r="L38">
        <f>$I38*IF($A38=L$1,1,0)</f>
        <v>0</v>
      </c>
      <c r="M38">
        <f>$I38*IF($A38=M$1,1,0)</f>
        <v>0</v>
      </c>
      <c r="N38">
        <f>$I38*IF($A38=N$1,1,0)</f>
        <v>0</v>
      </c>
      <c r="O38">
        <f>$I38*IF($A38=O$1,1,0)</f>
        <v>0</v>
      </c>
      <c r="P38">
        <f>$I38*IF($A38=P$1,1,0)</f>
        <v>0</v>
      </c>
    </row>
    <row r="39" spans="1:16" ht="15">
      <c r="A39" s="5" t="s">
        <v>6</v>
      </c>
      <c r="B39" s="5" t="s">
        <v>154</v>
      </c>
      <c r="C39" s="5">
        <v>6400</v>
      </c>
      <c r="D39" s="5" t="s">
        <v>120</v>
      </c>
      <c r="E39" s="5">
        <v>28.917000000000002</v>
      </c>
      <c r="F39">
        <f>IF(ISNA(VLOOKUP(DKSalaries!D39,OverUnder!$A$2:$C$13,3,FALSE)),0,VLOOKUP(DKSalaries!D39,OverUnder!$A$2:$C$13,3,FALSE))</f>
        <v>1.0181108943995543</v>
      </c>
      <c r="G39">
        <f t="shared" si="0"/>
        <v>29.440712733351912</v>
      </c>
      <c r="H39" s="4">
        <f t="shared" si="1"/>
        <v>29.440712733351912</v>
      </c>
      <c r="I39">
        <v>0</v>
      </c>
      <c r="J39">
        <f t="shared" si="2"/>
        <v>0</v>
      </c>
      <c r="K39">
        <f>I39*C39</f>
        <v>0</v>
      </c>
      <c r="L39">
        <f>$I39*IF($A39=L$1,1,0)</f>
        <v>0</v>
      </c>
      <c r="M39">
        <f>$I39*IF($A39=M$1,1,0)</f>
        <v>0</v>
      </c>
      <c r="N39">
        <f>$I39*IF($A39=N$1,1,0)</f>
        <v>0</v>
      </c>
      <c r="O39">
        <f>$I39*IF($A39=O$1,1,0)</f>
        <v>0</v>
      </c>
      <c r="P39">
        <f>$I39*IF($A39=P$1,1,0)</f>
        <v>0</v>
      </c>
    </row>
    <row r="40" spans="1:16" ht="15">
      <c r="A40" s="5" t="s">
        <v>8</v>
      </c>
      <c r="B40" s="5" t="s">
        <v>155</v>
      </c>
      <c r="C40" s="5">
        <v>6300</v>
      </c>
      <c r="D40" s="5" t="s">
        <v>125</v>
      </c>
      <c r="E40" s="5">
        <v>26.375</v>
      </c>
      <c r="F40">
        <f>IF(ISNA(VLOOKUP(DKSalaries!D40,OverUnder!$A$2:$C$13,3,FALSE)),0,VLOOKUP(DKSalaries!D40,OverUnder!$A$2:$C$13,3,FALSE))</f>
        <v>0.94037336305377539</v>
      </c>
      <c r="G40">
        <f t="shared" si="0"/>
        <v>24.802347450543326</v>
      </c>
      <c r="H40" s="4">
        <f t="shared" si="1"/>
        <v>24.802347450543326</v>
      </c>
      <c r="I40">
        <v>0</v>
      </c>
      <c r="J40">
        <f t="shared" si="2"/>
        <v>0</v>
      </c>
      <c r="K40">
        <f>I40*C40</f>
        <v>0</v>
      </c>
      <c r="L40">
        <f>$I40*IF($A40=L$1,1,0)</f>
        <v>0</v>
      </c>
      <c r="M40">
        <f>$I40*IF($A40=M$1,1,0)</f>
        <v>0</v>
      </c>
      <c r="N40">
        <f>$I40*IF($A40=N$1,1,0)</f>
        <v>0</v>
      </c>
      <c r="O40">
        <f>$I40*IF($A40=O$1,1,0)</f>
        <v>0</v>
      </c>
      <c r="P40">
        <f>$I40*IF($A40=P$1,1,0)</f>
        <v>0</v>
      </c>
    </row>
    <row r="41" spans="1:16" ht="15">
      <c r="A41" s="5" t="s">
        <v>7</v>
      </c>
      <c r="B41" s="5" t="s">
        <v>156</v>
      </c>
      <c r="C41" s="5">
        <v>6300</v>
      </c>
      <c r="D41" s="5" t="s">
        <v>122</v>
      </c>
      <c r="E41" s="5">
        <v>29.856999999999999</v>
      </c>
      <c r="F41">
        <f>IF(ISNA(VLOOKUP(DKSalaries!D41,OverUnder!$A$2:$C$13,3,FALSE)),0,VLOOKUP(DKSalaries!D41,OverUnder!$A$2:$C$13,3,FALSE))</f>
        <v>0.96294232376706601</v>
      </c>
      <c r="G41">
        <f t="shared" si="0"/>
        <v>28.750568960713288</v>
      </c>
      <c r="H41" s="4">
        <f t="shared" si="1"/>
        <v>28.750568960713288</v>
      </c>
      <c r="I41">
        <v>0</v>
      </c>
      <c r="J41">
        <f t="shared" si="2"/>
        <v>0</v>
      </c>
      <c r="K41">
        <f>I41*C41</f>
        <v>0</v>
      </c>
      <c r="L41">
        <f>$I41*IF($A41=L$1,1,0)</f>
        <v>0</v>
      </c>
      <c r="M41">
        <f>$I41*IF($A41=M$1,1,0)</f>
        <v>0</v>
      </c>
      <c r="N41">
        <f>$I41*IF($A41=N$1,1,0)</f>
        <v>0</v>
      </c>
      <c r="O41">
        <f>$I41*IF($A41=O$1,1,0)</f>
        <v>0</v>
      </c>
      <c r="P41">
        <f>$I41*IF($A41=P$1,1,0)</f>
        <v>0</v>
      </c>
    </row>
    <row r="42" spans="1:16" ht="15">
      <c r="A42" s="5" t="s">
        <v>6</v>
      </c>
      <c r="B42" s="5" t="s">
        <v>157</v>
      </c>
      <c r="C42" s="5">
        <v>6300</v>
      </c>
      <c r="D42" s="5" t="s">
        <v>123</v>
      </c>
      <c r="E42" s="5">
        <v>27.5</v>
      </c>
      <c r="F42">
        <f>IF(ISNA(VLOOKUP(DKSalaries!D42,OverUnder!$A$2:$C$13,3,FALSE)),0,VLOOKUP(DKSalaries!D42,OverUnder!$A$2:$C$13,3,FALSE))</f>
        <v>1.0482028420172751</v>
      </c>
      <c r="G42">
        <f t="shared" si="0"/>
        <v>28.825578155475064</v>
      </c>
      <c r="H42" s="4">
        <f t="shared" si="1"/>
        <v>28.825578155475064</v>
      </c>
      <c r="I42">
        <v>0</v>
      </c>
      <c r="J42">
        <f t="shared" si="2"/>
        <v>0</v>
      </c>
      <c r="K42">
        <f>I42*C42</f>
        <v>0</v>
      </c>
      <c r="L42">
        <f>$I42*IF($A42=L$1,1,0)</f>
        <v>0</v>
      </c>
      <c r="M42">
        <f>$I42*IF($A42=M$1,1,0)</f>
        <v>0</v>
      </c>
      <c r="N42">
        <f>$I42*IF($A42=N$1,1,0)</f>
        <v>0</v>
      </c>
      <c r="O42">
        <f>$I42*IF($A42=O$1,1,0)</f>
        <v>0</v>
      </c>
      <c r="P42">
        <f>$I42*IF($A42=P$1,1,0)</f>
        <v>0</v>
      </c>
    </row>
    <row r="43" spans="1:16" ht="15">
      <c r="A43" s="5" t="s">
        <v>5</v>
      </c>
      <c r="B43" s="5" t="s">
        <v>158</v>
      </c>
      <c r="C43" s="5">
        <v>6200</v>
      </c>
      <c r="D43" s="5" t="s">
        <v>136</v>
      </c>
      <c r="E43" s="5">
        <v>24.321000000000002</v>
      </c>
      <c r="F43">
        <f>IF(ISNA(VLOOKUP(DKSalaries!D43,OverUnder!$A$2:$C$13,3,FALSE)),0,VLOOKUP(DKSalaries!D43,OverUnder!$A$2:$C$13,3,FALSE))</f>
        <v>1.0281415436054611</v>
      </c>
      <c r="G43">
        <f t="shared" si="0"/>
        <v>25.005430482028419</v>
      </c>
      <c r="H43" s="4">
        <f t="shared" si="1"/>
        <v>25.005430482028419</v>
      </c>
      <c r="I43">
        <v>0</v>
      </c>
      <c r="J43">
        <f t="shared" si="2"/>
        <v>0</v>
      </c>
      <c r="K43">
        <f>I43*C43</f>
        <v>0</v>
      </c>
      <c r="L43">
        <f>$I43*IF($A43=L$1,1,0)</f>
        <v>0</v>
      </c>
      <c r="M43">
        <f>$I43*IF($A43=M$1,1,0)</f>
        <v>0</v>
      </c>
      <c r="N43">
        <f>$I43*IF($A43=N$1,1,0)</f>
        <v>0</v>
      </c>
      <c r="O43">
        <f>$I43*IF($A43=O$1,1,0)</f>
        <v>0</v>
      </c>
      <c r="P43">
        <f>$I43*IF($A43=P$1,1,0)</f>
        <v>0</v>
      </c>
    </row>
    <row r="44" spans="1:16" ht="15">
      <c r="A44" s="5" t="s">
        <v>9</v>
      </c>
      <c r="B44" s="5" t="s">
        <v>56</v>
      </c>
      <c r="C44" s="5">
        <v>6100</v>
      </c>
      <c r="D44" s="5" t="s">
        <v>123</v>
      </c>
      <c r="E44" s="5">
        <v>29.187999999999999</v>
      </c>
      <c r="F44">
        <f>IF(ISNA(VLOOKUP(DKSalaries!D44,OverUnder!$A$2:$C$13,3,FALSE)),0,VLOOKUP(DKSalaries!D44,OverUnder!$A$2:$C$13,3,FALSE))</f>
        <v>1.0482028420172751</v>
      </c>
      <c r="G44">
        <f t="shared" si="0"/>
        <v>30.594944552800225</v>
      </c>
      <c r="H44" s="4">
        <f t="shared" si="1"/>
        <v>30.594944552800225</v>
      </c>
      <c r="I44">
        <v>0</v>
      </c>
      <c r="J44">
        <f t="shared" si="2"/>
        <v>0</v>
      </c>
      <c r="K44">
        <f>I44*C44</f>
        <v>0</v>
      </c>
      <c r="L44">
        <f>$I44*IF($A44=L$1,1,0)</f>
        <v>0</v>
      </c>
      <c r="M44">
        <f>$I44*IF($A44=M$1,1,0)</f>
        <v>0</v>
      </c>
      <c r="N44">
        <f>$I44*IF($A44=N$1,1,0)</f>
        <v>0</v>
      </c>
      <c r="O44">
        <f>$I44*IF($A44=O$1,1,0)</f>
        <v>0</v>
      </c>
      <c r="P44">
        <f>$I44*IF($A44=P$1,1,0)</f>
        <v>0</v>
      </c>
    </row>
    <row r="45" spans="1:16" ht="15">
      <c r="A45" s="5" t="s">
        <v>7</v>
      </c>
      <c r="B45" s="5" t="s">
        <v>159</v>
      </c>
      <c r="C45" s="5">
        <v>6100</v>
      </c>
      <c r="D45" s="5" t="s">
        <v>120</v>
      </c>
      <c r="E45" s="5">
        <v>28.457999999999998</v>
      </c>
      <c r="F45">
        <f>IF(ISNA(VLOOKUP(DKSalaries!D45,OverUnder!$A$2:$C$13,3,FALSE)),0,VLOOKUP(DKSalaries!D45,OverUnder!$A$2:$C$13,3,FALSE))</f>
        <v>1.0181108943995543</v>
      </c>
      <c r="G45">
        <f t="shared" si="0"/>
        <v>28.973399832822512</v>
      </c>
      <c r="H45" s="4">
        <f t="shared" si="1"/>
        <v>28.973399832822512</v>
      </c>
      <c r="I45">
        <v>0</v>
      </c>
      <c r="J45">
        <f t="shared" si="2"/>
        <v>0</v>
      </c>
      <c r="K45">
        <f>I45*C45</f>
        <v>0</v>
      </c>
      <c r="L45">
        <f>$I45*IF($A45=L$1,1,0)</f>
        <v>0</v>
      </c>
      <c r="M45">
        <f>$I45*IF($A45=M$1,1,0)</f>
        <v>0</v>
      </c>
      <c r="N45">
        <f>$I45*IF($A45=N$1,1,0)</f>
        <v>0</v>
      </c>
      <c r="O45">
        <f>$I45*IF($A45=O$1,1,0)</f>
        <v>0</v>
      </c>
      <c r="P45">
        <f>$I45*IF($A45=P$1,1,0)</f>
        <v>0</v>
      </c>
    </row>
    <row r="46" spans="1:16" ht="15">
      <c r="A46" s="5" t="s">
        <v>7</v>
      </c>
      <c r="B46" s="5" t="s">
        <v>57</v>
      </c>
      <c r="C46" s="5">
        <v>6000</v>
      </c>
      <c r="D46" s="5" t="s">
        <v>123</v>
      </c>
      <c r="E46" s="5">
        <v>26.687999999999999</v>
      </c>
      <c r="F46">
        <f>IF(ISNA(VLOOKUP(DKSalaries!D46,OverUnder!$A$2:$C$13,3,FALSE)),0,VLOOKUP(DKSalaries!D46,OverUnder!$A$2:$C$13,3,FALSE))</f>
        <v>1.0482028420172751</v>
      </c>
      <c r="G46">
        <f t="shared" si="0"/>
        <v>27.974437447757037</v>
      </c>
      <c r="H46" s="4">
        <f t="shared" si="1"/>
        <v>27.974437447757037</v>
      </c>
      <c r="I46">
        <v>0</v>
      </c>
      <c r="J46">
        <f t="shared" si="2"/>
        <v>0</v>
      </c>
      <c r="K46">
        <f>I46*C46</f>
        <v>0</v>
      </c>
      <c r="L46">
        <f>$I46*IF($A46=L$1,1,0)</f>
        <v>0</v>
      </c>
      <c r="M46">
        <f>$I46*IF($A46=M$1,1,0)</f>
        <v>0</v>
      </c>
      <c r="N46">
        <f>$I46*IF($A46=N$1,1,0)</f>
        <v>0</v>
      </c>
      <c r="O46">
        <f>$I46*IF($A46=O$1,1,0)</f>
        <v>0</v>
      </c>
      <c r="P46">
        <f>$I46*IF($A46=P$1,1,0)</f>
        <v>0</v>
      </c>
    </row>
    <row r="47" spans="1:16" ht="15">
      <c r="A47" s="5" t="s">
        <v>5</v>
      </c>
      <c r="B47" s="5" t="s">
        <v>160</v>
      </c>
      <c r="C47" s="5">
        <v>6000</v>
      </c>
      <c r="D47" s="5" t="s">
        <v>122</v>
      </c>
      <c r="E47" s="5">
        <v>26.178999999999998</v>
      </c>
      <c r="F47">
        <f>IF(ISNA(VLOOKUP(DKSalaries!D47,OverUnder!$A$2:$C$13,3,FALSE)),0,VLOOKUP(DKSalaries!D47,OverUnder!$A$2:$C$13,3,FALSE))</f>
        <v>0.96294232376706601</v>
      </c>
      <c r="G47">
        <f t="shared" si="0"/>
        <v>25.208867093898018</v>
      </c>
      <c r="H47" s="4">
        <f t="shared" si="1"/>
        <v>25.208867093898018</v>
      </c>
      <c r="I47">
        <v>0</v>
      </c>
      <c r="J47">
        <f t="shared" si="2"/>
        <v>0</v>
      </c>
      <c r="K47">
        <f>I47*C47</f>
        <v>0</v>
      </c>
      <c r="L47">
        <f>$I47*IF($A47=L$1,1,0)</f>
        <v>0</v>
      </c>
      <c r="M47">
        <f>$I47*IF($A47=M$1,1,0)</f>
        <v>0</v>
      </c>
      <c r="N47">
        <f>$I47*IF($A47=N$1,1,0)</f>
        <v>0</v>
      </c>
      <c r="O47">
        <f>$I47*IF($A47=O$1,1,0)</f>
        <v>0</v>
      </c>
      <c r="P47">
        <f>$I47*IF($A47=P$1,1,0)</f>
        <v>0</v>
      </c>
    </row>
    <row r="48" spans="1:16" ht="15">
      <c r="A48" s="5" t="s">
        <v>9</v>
      </c>
      <c r="B48" s="5" t="s">
        <v>161</v>
      </c>
      <c r="C48" s="5">
        <v>5900</v>
      </c>
      <c r="D48" s="5" t="s">
        <v>120</v>
      </c>
      <c r="E48" s="5">
        <v>29.65</v>
      </c>
      <c r="F48">
        <f>IF(ISNA(VLOOKUP(DKSalaries!D48,OverUnder!$A$2:$C$13,3,FALSE)),0,VLOOKUP(DKSalaries!D48,OverUnder!$A$2:$C$13,3,FALSE))</f>
        <v>1.0181108943995543</v>
      </c>
      <c r="G48">
        <f t="shared" si="0"/>
        <v>30.186988018946781</v>
      </c>
      <c r="H48" s="4">
        <f t="shared" si="1"/>
        <v>30.186988018946781</v>
      </c>
      <c r="I48">
        <v>0</v>
      </c>
      <c r="J48">
        <f t="shared" si="2"/>
        <v>0</v>
      </c>
      <c r="K48">
        <f>I48*C48</f>
        <v>0</v>
      </c>
      <c r="L48">
        <f>$I48*IF($A48=L$1,1,0)</f>
        <v>0</v>
      </c>
      <c r="M48">
        <f>$I48*IF($A48=M$1,1,0)</f>
        <v>0</v>
      </c>
      <c r="N48">
        <f>$I48*IF($A48=N$1,1,0)</f>
        <v>0</v>
      </c>
      <c r="O48">
        <f>$I48*IF($A48=O$1,1,0)</f>
        <v>0</v>
      </c>
      <c r="P48">
        <f>$I48*IF($A48=P$1,1,0)</f>
        <v>0</v>
      </c>
    </row>
    <row r="49" spans="1:16" ht="15">
      <c r="A49" s="5" t="s">
        <v>7</v>
      </c>
      <c r="B49" s="5" t="s">
        <v>162</v>
      </c>
      <c r="C49" s="5">
        <v>5900</v>
      </c>
      <c r="D49" s="5" t="s">
        <v>118</v>
      </c>
      <c r="E49" s="5">
        <v>28</v>
      </c>
      <c r="F49">
        <f>IF(ISNA(VLOOKUP(DKSalaries!D49,OverUnder!$A$2:$C$13,3,FALSE)),0,VLOOKUP(DKSalaries!D49,OverUnder!$A$2:$C$13,3,FALSE))</f>
        <v>1.0582334912231819</v>
      </c>
      <c r="G49">
        <f t="shared" si="0"/>
        <v>29.630537754249094</v>
      </c>
      <c r="H49" s="4">
        <f t="shared" si="1"/>
        <v>29.630537754249094</v>
      </c>
      <c r="I49">
        <v>0</v>
      </c>
      <c r="J49">
        <f t="shared" si="2"/>
        <v>0</v>
      </c>
      <c r="K49">
        <f>I49*C49</f>
        <v>0</v>
      </c>
      <c r="L49">
        <f>$I49*IF($A49=L$1,1,0)</f>
        <v>0</v>
      </c>
      <c r="M49">
        <f>$I49*IF($A49=M$1,1,0)</f>
        <v>0</v>
      </c>
      <c r="N49">
        <f>$I49*IF($A49=N$1,1,0)</f>
        <v>0</v>
      </c>
      <c r="O49">
        <f>$I49*IF($A49=O$1,1,0)</f>
        <v>0</v>
      </c>
      <c r="P49">
        <f>$I49*IF($A49=P$1,1,0)</f>
        <v>0</v>
      </c>
    </row>
    <row r="50" spans="1:16" ht="15">
      <c r="A50" s="5" t="s">
        <v>5</v>
      </c>
      <c r="B50" s="5" t="s">
        <v>163</v>
      </c>
      <c r="C50" s="5">
        <v>5800</v>
      </c>
      <c r="D50" s="5" t="s">
        <v>136</v>
      </c>
      <c r="E50" s="5">
        <v>27.5</v>
      </c>
      <c r="F50">
        <f>IF(ISNA(VLOOKUP(DKSalaries!D50,OverUnder!$A$2:$C$13,3,FALSE)),0,VLOOKUP(DKSalaries!D50,OverUnder!$A$2:$C$13,3,FALSE))</f>
        <v>1.0281415436054611</v>
      </c>
      <c r="G50">
        <f t="shared" si="0"/>
        <v>28.273892449150178</v>
      </c>
      <c r="H50" s="4">
        <f t="shared" si="1"/>
        <v>28.273892449150178</v>
      </c>
      <c r="I50">
        <v>0</v>
      </c>
      <c r="J50">
        <f t="shared" si="2"/>
        <v>0</v>
      </c>
      <c r="K50">
        <f>I50*C50</f>
        <v>0</v>
      </c>
      <c r="L50">
        <f>$I50*IF($A50=L$1,1,0)</f>
        <v>0</v>
      </c>
      <c r="M50">
        <f>$I50*IF($A50=M$1,1,0)</f>
        <v>0</v>
      </c>
      <c r="N50">
        <f>$I50*IF($A50=N$1,1,0)</f>
        <v>0</v>
      </c>
      <c r="O50">
        <f>$I50*IF($A50=O$1,1,0)</f>
        <v>0</v>
      </c>
      <c r="P50">
        <f>$I50*IF($A50=P$1,1,0)</f>
        <v>0</v>
      </c>
    </row>
    <row r="51" spans="1:16" ht="15">
      <c r="A51" s="5" t="s">
        <v>6</v>
      </c>
      <c r="B51" s="5" t="s">
        <v>164</v>
      </c>
      <c r="C51" s="5">
        <v>5700</v>
      </c>
      <c r="D51" s="5" t="s">
        <v>125</v>
      </c>
      <c r="E51" s="5">
        <v>0</v>
      </c>
      <c r="F51">
        <f>IF(ISNA(VLOOKUP(DKSalaries!D51,OverUnder!$A$2:$C$13,3,FALSE)),0,VLOOKUP(DKSalaries!D51,OverUnder!$A$2:$C$13,3,FALSE))</f>
        <v>0.94037336305377539</v>
      </c>
      <c r="G51">
        <f t="shared" si="0"/>
        <v>0</v>
      </c>
      <c r="H51" s="4">
        <f t="shared" si="1"/>
        <v>0</v>
      </c>
      <c r="I51">
        <v>0</v>
      </c>
      <c r="J51">
        <f t="shared" si="2"/>
        <v>0</v>
      </c>
      <c r="K51">
        <f>I51*C51</f>
        <v>0</v>
      </c>
      <c r="L51">
        <f>$I51*IF($A51=L$1,1,0)</f>
        <v>0</v>
      </c>
      <c r="M51">
        <f>$I51*IF($A51=M$1,1,0)</f>
        <v>0</v>
      </c>
      <c r="N51">
        <f>$I51*IF($A51=N$1,1,0)</f>
        <v>0</v>
      </c>
      <c r="O51">
        <f>$I51*IF($A51=O$1,1,0)</f>
        <v>0</v>
      </c>
      <c r="P51">
        <f>$I51*IF($A51=P$1,1,0)</f>
        <v>0</v>
      </c>
    </row>
    <row r="52" spans="1:16" ht="15">
      <c r="A52" s="5" t="s">
        <v>6</v>
      </c>
      <c r="B52" s="5" t="s">
        <v>165</v>
      </c>
      <c r="C52" s="5">
        <v>5700</v>
      </c>
      <c r="D52" s="5" t="s">
        <v>122</v>
      </c>
      <c r="E52" s="5">
        <v>27.375</v>
      </c>
      <c r="F52">
        <f>IF(ISNA(VLOOKUP(DKSalaries!D52,OverUnder!$A$2:$C$13,3,FALSE)),0,VLOOKUP(DKSalaries!D52,OverUnder!$A$2:$C$13,3,FALSE))</f>
        <v>0.96294232376706601</v>
      </c>
      <c r="G52">
        <f t="shared" si="0"/>
        <v>26.360546113123434</v>
      </c>
      <c r="H52" s="4">
        <f t="shared" si="1"/>
        <v>26.360546113123434</v>
      </c>
      <c r="I52">
        <v>0</v>
      </c>
      <c r="J52">
        <f t="shared" si="2"/>
        <v>0</v>
      </c>
      <c r="K52">
        <f>I52*C52</f>
        <v>0</v>
      </c>
      <c r="L52">
        <f>$I52*IF($A52=L$1,1,0)</f>
        <v>0</v>
      </c>
      <c r="M52">
        <f>$I52*IF($A52=M$1,1,0)</f>
        <v>0</v>
      </c>
      <c r="N52">
        <f>$I52*IF($A52=N$1,1,0)</f>
        <v>0</v>
      </c>
      <c r="O52">
        <f>$I52*IF($A52=O$1,1,0)</f>
        <v>0</v>
      </c>
      <c r="P52">
        <f>$I52*IF($A52=P$1,1,0)</f>
        <v>0</v>
      </c>
    </row>
    <row r="53" spans="1:16" ht="15">
      <c r="A53" s="5" t="s">
        <v>5</v>
      </c>
      <c r="B53" s="5" t="s">
        <v>166</v>
      </c>
      <c r="C53" s="5">
        <v>5700</v>
      </c>
      <c r="D53" s="5" t="s">
        <v>127</v>
      </c>
      <c r="E53" s="5">
        <v>0</v>
      </c>
      <c r="F53">
        <f>IF(ISNA(VLOOKUP(DKSalaries!D53,OverUnder!$A$2:$C$13,3,FALSE)),0,VLOOKUP(DKSalaries!D53,OverUnder!$A$2:$C$13,3,FALSE))</f>
        <v>0.96544998606854282</v>
      </c>
      <c r="G53">
        <f t="shared" si="0"/>
        <v>0</v>
      </c>
      <c r="H53" s="4">
        <f t="shared" si="1"/>
        <v>0</v>
      </c>
      <c r="I53">
        <v>0</v>
      </c>
      <c r="J53">
        <f t="shared" si="2"/>
        <v>0</v>
      </c>
      <c r="K53">
        <f>I53*C53</f>
        <v>0</v>
      </c>
      <c r="L53">
        <f>$I53*IF($A53=L$1,1,0)</f>
        <v>0</v>
      </c>
      <c r="M53">
        <f>$I53*IF($A53=M$1,1,0)</f>
        <v>0</v>
      </c>
      <c r="N53">
        <f>$I53*IF($A53=N$1,1,0)</f>
        <v>0</v>
      </c>
      <c r="O53">
        <f>$I53*IF($A53=O$1,1,0)</f>
        <v>0</v>
      </c>
      <c r="P53">
        <f>$I53*IF($A53=P$1,1,0)</f>
        <v>0</v>
      </c>
    </row>
    <row r="54" spans="1:16" ht="15">
      <c r="A54" s="5" t="s">
        <v>9</v>
      </c>
      <c r="B54" s="5" t="s">
        <v>167</v>
      </c>
      <c r="C54" s="5">
        <v>5600</v>
      </c>
      <c r="D54" s="5" t="s">
        <v>132</v>
      </c>
      <c r="E54" s="5">
        <v>29.625</v>
      </c>
      <c r="F54">
        <f>IF(ISNA(VLOOKUP(DKSalaries!D54,OverUnder!$A$2:$C$13,3,FALSE)),0,VLOOKUP(DKSalaries!D54,OverUnder!$A$2:$C$13,3,FALSE))</f>
        <v>0.99303427138478684</v>
      </c>
      <c r="G54">
        <f t="shared" si="0"/>
        <v>29.418640289774309</v>
      </c>
      <c r="H54" s="4">
        <f t="shared" si="1"/>
        <v>29.418640289774309</v>
      </c>
      <c r="I54">
        <v>0</v>
      </c>
      <c r="J54">
        <f t="shared" si="2"/>
        <v>0</v>
      </c>
      <c r="K54">
        <f>I54*C54</f>
        <v>0</v>
      </c>
      <c r="L54">
        <f>$I54*IF($A54=L$1,1,0)</f>
        <v>0</v>
      </c>
      <c r="M54">
        <f>$I54*IF($A54=M$1,1,0)</f>
        <v>0</v>
      </c>
      <c r="N54">
        <f>$I54*IF($A54=N$1,1,0)</f>
        <v>0</v>
      </c>
      <c r="O54">
        <f>$I54*IF($A54=O$1,1,0)</f>
        <v>0</v>
      </c>
      <c r="P54">
        <f>$I54*IF($A54=P$1,1,0)</f>
        <v>0</v>
      </c>
    </row>
    <row r="55" spans="1:16" ht="15">
      <c r="A55" s="5" t="s">
        <v>5</v>
      </c>
      <c r="B55" s="5" t="s">
        <v>168</v>
      </c>
      <c r="C55" s="5">
        <v>5500</v>
      </c>
      <c r="D55" s="5" t="s">
        <v>125</v>
      </c>
      <c r="E55" s="5">
        <v>0</v>
      </c>
      <c r="F55">
        <f>IF(ISNA(VLOOKUP(DKSalaries!D55,OverUnder!$A$2:$C$13,3,FALSE)),0,VLOOKUP(DKSalaries!D55,OverUnder!$A$2:$C$13,3,FALSE))</f>
        <v>0.94037336305377539</v>
      </c>
      <c r="G55">
        <f t="shared" si="0"/>
        <v>0</v>
      </c>
      <c r="H55" s="4">
        <f t="shared" si="1"/>
        <v>0</v>
      </c>
      <c r="I55">
        <v>0</v>
      </c>
      <c r="J55">
        <f t="shared" si="2"/>
        <v>0</v>
      </c>
      <c r="K55">
        <f>I55*C55</f>
        <v>0</v>
      </c>
      <c r="L55">
        <f>$I55*IF($A55=L$1,1,0)</f>
        <v>0</v>
      </c>
      <c r="M55">
        <f>$I55*IF($A55=M$1,1,0)</f>
        <v>0</v>
      </c>
      <c r="N55">
        <f>$I55*IF($A55=N$1,1,0)</f>
        <v>0</v>
      </c>
      <c r="O55">
        <f>$I55*IF($A55=O$1,1,0)</f>
        <v>0</v>
      </c>
      <c r="P55">
        <f>$I55*IF($A55=P$1,1,0)</f>
        <v>0</v>
      </c>
    </row>
    <row r="56" spans="1:16" ht="15">
      <c r="A56" s="5" t="s">
        <v>6</v>
      </c>
      <c r="B56" s="5" t="s">
        <v>169</v>
      </c>
      <c r="C56" s="5">
        <v>5500</v>
      </c>
      <c r="D56" s="5" t="s">
        <v>118</v>
      </c>
      <c r="E56" s="5">
        <v>27.207999999999998</v>
      </c>
      <c r="F56">
        <f>IF(ISNA(VLOOKUP(DKSalaries!D56,OverUnder!$A$2:$C$13,3,FALSE)),0,VLOOKUP(DKSalaries!D56,OverUnder!$A$2:$C$13,3,FALSE))</f>
        <v>1.0582334912231819</v>
      </c>
      <c r="G56">
        <f t="shared" si="0"/>
        <v>28.792416829200331</v>
      </c>
      <c r="H56" s="4">
        <f t="shared" si="1"/>
        <v>28.792416829200331</v>
      </c>
      <c r="I56">
        <v>1</v>
      </c>
      <c r="J56">
        <f t="shared" si="2"/>
        <v>28.792416829200331</v>
      </c>
      <c r="K56">
        <f>I56*C56</f>
        <v>5500</v>
      </c>
      <c r="L56">
        <f>$I56*IF($A56=L$1,1,0)</f>
        <v>0</v>
      </c>
      <c r="M56">
        <f>$I56*IF($A56=M$1,1,0)</f>
        <v>0</v>
      </c>
      <c r="N56">
        <f>$I56*IF($A56=N$1,1,0)</f>
        <v>0</v>
      </c>
      <c r="O56">
        <f>$I56*IF($A56=O$1,1,0)</f>
        <v>1</v>
      </c>
      <c r="P56">
        <f>$I56*IF($A56=P$1,1,0)</f>
        <v>0</v>
      </c>
    </row>
    <row r="57" spans="1:16" ht="15">
      <c r="A57" s="5" t="s">
        <v>5</v>
      </c>
      <c r="B57" s="5" t="s">
        <v>58</v>
      </c>
      <c r="C57" s="5">
        <v>5500</v>
      </c>
      <c r="D57" s="5" t="s">
        <v>118</v>
      </c>
      <c r="E57" s="5">
        <v>23.643000000000001</v>
      </c>
      <c r="F57">
        <f>IF(ISNA(VLOOKUP(DKSalaries!D57,OverUnder!$A$2:$C$13,3,FALSE)),0,VLOOKUP(DKSalaries!D57,OverUnder!$A$2:$C$13,3,FALSE))</f>
        <v>1.0582334912231819</v>
      </c>
      <c r="G57">
        <f t="shared" si="0"/>
        <v>25.019814432989691</v>
      </c>
      <c r="H57" s="4">
        <f t="shared" si="1"/>
        <v>25.019814432989691</v>
      </c>
      <c r="I57">
        <v>0</v>
      </c>
      <c r="J57">
        <f t="shared" si="2"/>
        <v>0</v>
      </c>
      <c r="K57">
        <f>I57*C57</f>
        <v>0</v>
      </c>
      <c r="L57">
        <f>$I57*IF($A57=L$1,1,0)</f>
        <v>0</v>
      </c>
      <c r="M57">
        <f>$I57*IF($A57=M$1,1,0)</f>
        <v>0</v>
      </c>
      <c r="N57">
        <f>$I57*IF($A57=N$1,1,0)</f>
        <v>0</v>
      </c>
      <c r="O57">
        <f>$I57*IF($A57=O$1,1,0)</f>
        <v>0</v>
      </c>
      <c r="P57">
        <f>$I57*IF($A57=P$1,1,0)</f>
        <v>0</v>
      </c>
    </row>
    <row r="58" spans="1:16" ht="15">
      <c r="A58" s="5" t="s">
        <v>5</v>
      </c>
      <c r="B58" s="5" t="s">
        <v>170</v>
      </c>
      <c r="C58" s="5">
        <v>5500</v>
      </c>
      <c r="D58" s="5" t="s">
        <v>120</v>
      </c>
      <c r="E58" s="5">
        <v>32.700000000000003</v>
      </c>
      <c r="F58">
        <f>IF(ISNA(VLOOKUP(DKSalaries!D58,OverUnder!$A$2:$C$13,3,FALSE)),0,VLOOKUP(DKSalaries!D58,OverUnder!$A$2:$C$13,3,FALSE))</f>
        <v>1.0181108943995543</v>
      </c>
      <c r="G58">
        <f t="shared" si="0"/>
        <v>33.292226246865425</v>
      </c>
      <c r="H58" s="4">
        <v>0</v>
      </c>
      <c r="I58">
        <v>0</v>
      </c>
      <c r="J58">
        <f t="shared" si="2"/>
        <v>0</v>
      </c>
      <c r="K58">
        <f>I58*C58</f>
        <v>0</v>
      </c>
      <c r="L58">
        <f>$I58*IF($A58=L$1,1,0)</f>
        <v>0</v>
      </c>
      <c r="M58">
        <f>$I58*IF($A58=M$1,1,0)</f>
        <v>0</v>
      </c>
      <c r="N58">
        <f>$I58*IF($A58=N$1,1,0)</f>
        <v>0</v>
      </c>
      <c r="O58">
        <f>$I58*IF($A58=O$1,1,0)</f>
        <v>0</v>
      </c>
      <c r="P58">
        <f>$I58*IF($A58=P$1,1,0)</f>
        <v>0</v>
      </c>
    </row>
    <row r="59" spans="1:16" ht="15">
      <c r="A59" s="5" t="s">
        <v>9</v>
      </c>
      <c r="B59" s="5" t="s">
        <v>59</v>
      </c>
      <c r="C59" s="5">
        <v>5500</v>
      </c>
      <c r="D59" s="5" t="s">
        <v>127</v>
      </c>
      <c r="E59" s="5">
        <v>0</v>
      </c>
      <c r="F59">
        <f>IF(ISNA(VLOOKUP(DKSalaries!D59,OverUnder!$A$2:$C$13,3,FALSE)),0,VLOOKUP(DKSalaries!D59,OverUnder!$A$2:$C$13,3,FALSE))</f>
        <v>0.96544998606854282</v>
      </c>
      <c r="G59">
        <f t="shared" si="0"/>
        <v>0</v>
      </c>
      <c r="H59" s="4">
        <f t="shared" si="1"/>
        <v>0</v>
      </c>
      <c r="I59">
        <v>0</v>
      </c>
      <c r="J59">
        <f t="shared" si="2"/>
        <v>0</v>
      </c>
      <c r="K59">
        <f>I59*C59</f>
        <v>0</v>
      </c>
      <c r="L59">
        <f>$I59*IF($A59=L$1,1,0)</f>
        <v>0</v>
      </c>
      <c r="M59">
        <f>$I59*IF($A59=M$1,1,0)</f>
        <v>0</v>
      </c>
      <c r="N59">
        <f>$I59*IF($A59=N$1,1,0)</f>
        <v>0</v>
      </c>
      <c r="O59">
        <f>$I59*IF($A59=O$1,1,0)</f>
        <v>0</v>
      </c>
      <c r="P59">
        <f>$I59*IF($A59=P$1,1,0)</f>
        <v>0</v>
      </c>
    </row>
    <row r="60" spans="1:16" ht="15">
      <c r="A60" s="5" t="s">
        <v>6</v>
      </c>
      <c r="B60" s="5" t="s">
        <v>171</v>
      </c>
      <c r="C60" s="5">
        <v>5500</v>
      </c>
      <c r="D60" s="5" t="s">
        <v>120</v>
      </c>
      <c r="E60" s="5">
        <v>31.25</v>
      </c>
      <c r="F60">
        <f>IF(ISNA(VLOOKUP(DKSalaries!D60,OverUnder!$A$2:$C$13,3,FALSE)),0,VLOOKUP(DKSalaries!D60,OverUnder!$A$2:$C$13,3,FALSE))</f>
        <v>1.0181108943995543</v>
      </c>
      <c r="G60">
        <f t="shared" si="0"/>
        <v>31.81596544998607</v>
      </c>
      <c r="H60" s="4">
        <v>0</v>
      </c>
      <c r="I60">
        <v>0</v>
      </c>
      <c r="J60">
        <f t="shared" si="2"/>
        <v>0</v>
      </c>
      <c r="K60">
        <f>I60*C60</f>
        <v>0</v>
      </c>
      <c r="L60">
        <f>$I60*IF($A60=L$1,1,0)</f>
        <v>0</v>
      </c>
      <c r="M60">
        <f>$I60*IF($A60=M$1,1,0)</f>
        <v>0</v>
      </c>
      <c r="N60">
        <f>$I60*IF($A60=N$1,1,0)</f>
        <v>0</v>
      </c>
      <c r="O60">
        <f>$I60*IF($A60=O$1,1,0)</f>
        <v>0</v>
      </c>
      <c r="P60">
        <f>$I60*IF($A60=P$1,1,0)</f>
        <v>0</v>
      </c>
    </row>
    <row r="61" spans="1:16" ht="15">
      <c r="A61" s="5" t="s">
        <v>5</v>
      </c>
      <c r="B61" s="5" t="s">
        <v>60</v>
      </c>
      <c r="C61" s="5">
        <v>5500</v>
      </c>
      <c r="D61" s="5" t="s">
        <v>127</v>
      </c>
      <c r="E61" s="5">
        <v>22.844000000000001</v>
      </c>
      <c r="F61">
        <f>IF(ISNA(VLOOKUP(DKSalaries!D61,OverUnder!$A$2:$C$13,3,FALSE)),0,VLOOKUP(DKSalaries!D61,OverUnder!$A$2:$C$13,3,FALSE))</f>
        <v>0.96544998606854282</v>
      </c>
      <c r="G61">
        <f t="shared" si="0"/>
        <v>22.054739481749792</v>
      </c>
      <c r="H61" s="4">
        <f t="shared" si="1"/>
        <v>22.054739481749792</v>
      </c>
      <c r="I61">
        <v>0</v>
      </c>
      <c r="J61">
        <f t="shared" si="2"/>
        <v>0</v>
      </c>
      <c r="K61">
        <f>I61*C61</f>
        <v>0</v>
      </c>
      <c r="L61">
        <f>$I61*IF($A61=L$1,1,0)</f>
        <v>0</v>
      </c>
      <c r="M61">
        <f>$I61*IF($A61=M$1,1,0)</f>
        <v>0</v>
      </c>
      <c r="N61">
        <f>$I61*IF($A61=N$1,1,0)</f>
        <v>0</v>
      </c>
      <c r="O61">
        <f>$I61*IF($A61=O$1,1,0)</f>
        <v>0</v>
      </c>
      <c r="P61">
        <f>$I61*IF($A61=P$1,1,0)</f>
        <v>0</v>
      </c>
    </row>
    <row r="62" spans="1:16" ht="15">
      <c r="A62" s="5" t="s">
        <v>8</v>
      </c>
      <c r="B62" s="5" t="s">
        <v>172</v>
      </c>
      <c r="C62" s="5">
        <v>5400</v>
      </c>
      <c r="D62" s="5" t="s">
        <v>125</v>
      </c>
      <c r="E62" s="5">
        <v>25.786000000000001</v>
      </c>
      <c r="F62">
        <f>IF(ISNA(VLOOKUP(DKSalaries!D62,OverUnder!$A$2:$C$13,3,FALSE)),0,VLOOKUP(DKSalaries!D62,OverUnder!$A$2:$C$13,3,FALSE))</f>
        <v>0.94037336305377539</v>
      </c>
      <c r="G62">
        <f t="shared" si="0"/>
        <v>24.248467539704652</v>
      </c>
      <c r="H62" s="4">
        <f t="shared" si="1"/>
        <v>24.248467539704652</v>
      </c>
      <c r="I62">
        <v>0</v>
      </c>
      <c r="J62">
        <f t="shared" si="2"/>
        <v>0</v>
      </c>
      <c r="K62">
        <f>I62*C62</f>
        <v>0</v>
      </c>
      <c r="L62">
        <f>$I62*IF($A62=L$1,1,0)</f>
        <v>0</v>
      </c>
      <c r="M62">
        <f>$I62*IF($A62=M$1,1,0)</f>
        <v>0</v>
      </c>
      <c r="N62">
        <f>$I62*IF($A62=N$1,1,0)</f>
        <v>0</v>
      </c>
      <c r="O62">
        <f>$I62*IF($A62=O$1,1,0)</f>
        <v>0</v>
      </c>
      <c r="P62">
        <f>$I62*IF($A62=P$1,1,0)</f>
        <v>0</v>
      </c>
    </row>
    <row r="63" spans="1:16" ht="15">
      <c r="A63" s="5" t="s">
        <v>7</v>
      </c>
      <c r="B63" s="5" t="s">
        <v>173</v>
      </c>
      <c r="C63" s="5">
        <v>5400</v>
      </c>
      <c r="D63" s="5" t="s">
        <v>130</v>
      </c>
      <c r="E63" s="5">
        <v>27.5</v>
      </c>
      <c r="F63">
        <f>IF(ISNA(VLOOKUP(DKSalaries!D63,OverUnder!$A$2:$C$13,3,FALSE)),0,VLOOKUP(DKSalaries!D63,OverUnder!$A$2:$C$13,3,FALSE))</f>
        <v>0.98551128448035663</v>
      </c>
      <c r="G63">
        <f t="shared" si="0"/>
        <v>27.101560323209807</v>
      </c>
      <c r="H63" s="4">
        <f t="shared" si="1"/>
        <v>27.101560323209807</v>
      </c>
      <c r="I63">
        <v>0</v>
      </c>
      <c r="J63">
        <f t="shared" si="2"/>
        <v>0</v>
      </c>
      <c r="K63">
        <f>I63*C63</f>
        <v>0</v>
      </c>
      <c r="L63">
        <f>$I63*IF($A63=L$1,1,0)</f>
        <v>0</v>
      </c>
      <c r="M63">
        <f>$I63*IF($A63=M$1,1,0)</f>
        <v>0</v>
      </c>
      <c r="N63">
        <f>$I63*IF($A63=N$1,1,0)</f>
        <v>0</v>
      </c>
      <c r="O63">
        <f>$I63*IF($A63=O$1,1,0)</f>
        <v>0</v>
      </c>
      <c r="P63">
        <f>$I63*IF($A63=P$1,1,0)</f>
        <v>0</v>
      </c>
    </row>
    <row r="64" spans="1:16" ht="15">
      <c r="A64" s="5" t="s">
        <v>6</v>
      </c>
      <c r="B64" s="5" t="s">
        <v>61</v>
      </c>
      <c r="C64" s="5">
        <v>5300</v>
      </c>
      <c r="D64" s="5" t="s">
        <v>118</v>
      </c>
      <c r="E64" s="5">
        <v>23.321000000000002</v>
      </c>
      <c r="F64">
        <f>IF(ISNA(VLOOKUP(DKSalaries!D64,OverUnder!$A$2:$C$13,3,FALSE)),0,VLOOKUP(DKSalaries!D64,OverUnder!$A$2:$C$13,3,FALSE))</f>
        <v>1.0582334912231819</v>
      </c>
      <c r="G64">
        <f t="shared" si="0"/>
        <v>24.679063248815826</v>
      </c>
      <c r="H64" s="4">
        <f t="shared" si="1"/>
        <v>24.679063248815826</v>
      </c>
      <c r="I64">
        <v>0</v>
      </c>
      <c r="J64">
        <f t="shared" si="2"/>
        <v>0</v>
      </c>
      <c r="K64">
        <f>I64*C64</f>
        <v>0</v>
      </c>
      <c r="L64">
        <f>$I64*IF($A64=L$1,1,0)</f>
        <v>0</v>
      </c>
      <c r="M64">
        <f>$I64*IF($A64=M$1,1,0)</f>
        <v>0</v>
      </c>
      <c r="N64">
        <f>$I64*IF($A64=N$1,1,0)</f>
        <v>0</v>
      </c>
      <c r="O64">
        <f>$I64*IF($A64=O$1,1,0)</f>
        <v>0</v>
      </c>
      <c r="P64">
        <f>$I64*IF($A64=P$1,1,0)</f>
        <v>0</v>
      </c>
    </row>
    <row r="65" spans="1:16" ht="15">
      <c r="A65" s="5" t="s">
        <v>8</v>
      </c>
      <c r="B65" s="5" t="s">
        <v>174</v>
      </c>
      <c r="C65" s="5">
        <v>5200</v>
      </c>
      <c r="D65" s="5" t="s">
        <v>122</v>
      </c>
      <c r="E65" s="5">
        <v>25.463999999999999</v>
      </c>
      <c r="F65">
        <f>IF(ISNA(VLOOKUP(DKSalaries!D65,OverUnder!$A$2:$C$13,3,FALSE)),0,VLOOKUP(DKSalaries!D65,OverUnder!$A$2:$C$13,3,FALSE))</f>
        <v>0.96294232376706601</v>
      </c>
      <c r="G65">
        <f t="shared" si="0"/>
        <v>24.520363332404568</v>
      </c>
      <c r="H65" s="4">
        <f t="shared" si="1"/>
        <v>24.520363332404568</v>
      </c>
      <c r="I65">
        <v>0</v>
      </c>
      <c r="J65">
        <f t="shared" si="2"/>
        <v>0</v>
      </c>
      <c r="K65">
        <f>I65*C65</f>
        <v>0</v>
      </c>
      <c r="L65">
        <f>$I65*IF($A65=L$1,1,0)</f>
        <v>0</v>
      </c>
      <c r="M65">
        <f>$I65*IF($A65=M$1,1,0)</f>
        <v>0</v>
      </c>
      <c r="N65">
        <f>$I65*IF($A65=N$1,1,0)</f>
        <v>0</v>
      </c>
      <c r="O65">
        <f>$I65*IF($A65=O$1,1,0)</f>
        <v>0</v>
      </c>
      <c r="P65">
        <f>$I65*IF($A65=P$1,1,0)</f>
        <v>0</v>
      </c>
    </row>
    <row r="66" spans="1:16" ht="15">
      <c r="A66" s="5" t="s">
        <v>6</v>
      </c>
      <c r="B66" s="5" t="s">
        <v>62</v>
      </c>
      <c r="C66" s="5">
        <v>5200</v>
      </c>
      <c r="D66" s="5" t="s">
        <v>127</v>
      </c>
      <c r="E66" s="5">
        <v>22.25</v>
      </c>
      <c r="F66">
        <f>IF(ISNA(VLOOKUP(DKSalaries!D66,OverUnder!$A$2:$C$13,3,FALSE)),0,VLOOKUP(DKSalaries!D66,OverUnder!$A$2:$C$13,3,FALSE))</f>
        <v>0.96544998606854282</v>
      </c>
      <c r="G66">
        <f t="shared" si="0"/>
        <v>21.481262190025078</v>
      </c>
      <c r="H66" s="4">
        <f t="shared" si="1"/>
        <v>21.481262190025078</v>
      </c>
      <c r="I66">
        <v>0</v>
      </c>
      <c r="J66">
        <f t="shared" si="2"/>
        <v>0</v>
      </c>
      <c r="K66">
        <f>I66*C66</f>
        <v>0</v>
      </c>
      <c r="L66">
        <f>$I66*IF($A66=L$1,1,0)</f>
        <v>0</v>
      </c>
      <c r="M66">
        <f>$I66*IF($A66=M$1,1,0)</f>
        <v>0</v>
      </c>
      <c r="N66">
        <f>$I66*IF($A66=N$1,1,0)</f>
        <v>0</v>
      </c>
      <c r="O66">
        <f>$I66*IF($A66=O$1,1,0)</f>
        <v>0</v>
      </c>
      <c r="P66">
        <f>$I66*IF($A66=P$1,1,0)</f>
        <v>0</v>
      </c>
    </row>
    <row r="67" spans="1:16" ht="15">
      <c r="A67" s="5" t="s">
        <v>5</v>
      </c>
      <c r="B67" s="5" t="s">
        <v>175</v>
      </c>
      <c r="C67" s="5">
        <v>5200</v>
      </c>
      <c r="D67" s="5" t="s">
        <v>125</v>
      </c>
      <c r="E67" s="5">
        <v>27.937999999999999</v>
      </c>
      <c r="F67">
        <f>IF(ISNA(VLOOKUP(DKSalaries!D67,OverUnder!$A$2:$C$13,3,FALSE)),0,VLOOKUP(DKSalaries!D67,OverUnder!$A$2:$C$13,3,FALSE))</f>
        <v>0.94037336305377539</v>
      </c>
      <c r="G67">
        <f t="shared" ref="G67:G130" si="3">E67*F67</f>
        <v>26.272151016996375</v>
      </c>
      <c r="H67" s="4">
        <f t="shared" ref="H67:H130" si="4">G67</f>
        <v>26.272151016996375</v>
      </c>
      <c r="I67">
        <v>0</v>
      </c>
      <c r="J67">
        <f t="shared" ref="J67:J130" si="5">I67*H67</f>
        <v>0</v>
      </c>
      <c r="K67">
        <f>I67*C67</f>
        <v>0</v>
      </c>
      <c r="L67">
        <f>$I67*IF($A67=L$1,1,0)</f>
        <v>0</v>
      </c>
      <c r="M67">
        <f>$I67*IF($A67=M$1,1,0)</f>
        <v>0</v>
      </c>
      <c r="N67">
        <f>$I67*IF($A67=N$1,1,0)</f>
        <v>0</v>
      </c>
      <c r="O67">
        <f>$I67*IF($A67=O$1,1,0)</f>
        <v>0</v>
      </c>
      <c r="P67">
        <f>$I67*IF($A67=P$1,1,0)</f>
        <v>0</v>
      </c>
    </row>
    <row r="68" spans="1:16" ht="15">
      <c r="A68" s="5" t="s">
        <v>9</v>
      </c>
      <c r="B68" s="5" t="s">
        <v>176</v>
      </c>
      <c r="C68" s="5">
        <v>5200</v>
      </c>
      <c r="D68" s="5" t="s">
        <v>122</v>
      </c>
      <c r="E68" s="5">
        <v>0</v>
      </c>
      <c r="F68">
        <f>IF(ISNA(VLOOKUP(DKSalaries!D68,OverUnder!$A$2:$C$13,3,FALSE)),0,VLOOKUP(DKSalaries!D68,OverUnder!$A$2:$C$13,3,FALSE))</f>
        <v>0.96294232376706601</v>
      </c>
      <c r="G68">
        <f t="shared" si="3"/>
        <v>0</v>
      </c>
      <c r="H68" s="4">
        <f t="shared" si="4"/>
        <v>0</v>
      </c>
      <c r="I68">
        <v>0</v>
      </c>
      <c r="J68">
        <f t="shared" si="5"/>
        <v>0</v>
      </c>
      <c r="K68">
        <f>I68*C68</f>
        <v>0</v>
      </c>
      <c r="L68">
        <f>$I68*IF($A68=L$1,1,0)</f>
        <v>0</v>
      </c>
      <c r="M68">
        <f>$I68*IF($A68=M$1,1,0)</f>
        <v>0</v>
      </c>
      <c r="N68">
        <f>$I68*IF($A68=N$1,1,0)</f>
        <v>0</v>
      </c>
      <c r="O68">
        <f>$I68*IF($A68=O$1,1,0)</f>
        <v>0</v>
      </c>
      <c r="P68">
        <f>$I68*IF($A68=P$1,1,0)</f>
        <v>0</v>
      </c>
    </row>
    <row r="69" spans="1:16" ht="15">
      <c r="A69" s="5" t="s">
        <v>7</v>
      </c>
      <c r="B69" s="5" t="s">
        <v>177</v>
      </c>
      <c r="C69" s="5">
        <v>5100</v>
      </c>
      <c r="D69" s="5" t="s">
        <v>132</v>
      </c>
      <c r="E69" s="5">
        <v>20.469000000000001</v>
      </c>
      <c r="F69">
        <f>IF(ISNA(VLOOKUP(DKSalaries!D69,OverUnder!$A$2:$C$13,3,FALSE)),0,VLOOKUP(DKSalaries!D69,OverUnder!$A$2:$C$13,3,FALSE))</f>
        <v>0.99303427138478684</v>
      </c>
      <c r="G69">
        <f t="shared" si="3"/>
        <v>20.326418500975201</v>
      </c>
      <c r="H69" s="4">
        <f t="shared" si="4"/>
        <v>20.326418500975201</v>
      </c>
      <c r="I69">
        <v>0</v>
      </c>
      <c r="J69">
        <f t="shared" si="5"/>
        <v>0</v>
      </c>
      <c r="K69">
        <f>I69*C69</f>
        <v>0</v>
      </c>
      <c r="L69">
        <f>$I69*IF($A69=L$1,1,0)</f>
        <v>0</v>
      </c>
      <c r="M69">
        <f>$I69*IF($A69=M$1,1,0)</f>
        <v>0</v>
      </c>
      <c r="N69">
        <f>$I69*IF($A69=N$1,1,0)</f>
        <v>0</v>
      </c>
      <c r="O69">
        <f>$I69*IF($A69=O$1,1,0)</f>
        <v>0</v>
      </c>
      <c r="P69">
        <f>$I69*IF($A69=P$1,1,0)</f>
        <v>0</v>
      </c>
    </row>
    <row r="70" spans="1:16" ht="15">
      <c r="A70" s="5" t="s">
        <v>6</v>
      </c>
      <c r="B70" s="5" t="s">
        <v>178</v>
      </c>
      <c r="C70" s="5">
        <v>5000</v>
      </c>
      <c r="D70" s="5" t="s">
        <v>136</v>
      </c>
      <c r="E70" s="5">
        <v>23.417000000000002</v>
      </c>
      <c r="F70">
        <f>IF(ISNA(VLOOKUP(DKSalaries!D70,OverUnder!$A$2:$C$13,3,FALSE)),0,VLOOKUP(DKSalaries!D70,OverUnder!$A$2:$C$13,3,FALSE))</f>
        <v>1.0281415436054611</v>
      </c>
      <c r="G70">
        <f t="shared" si="3"/>
        <v>24.075990526609083</v>
      </c>
      <c r="H70" s="4">
        <f t="shared" si="4"/>
        <v>24.075990526609083</v>
      </c>
      <c r="I70">
        <v>0</v>
      </c>
      <c r="J70">
        <f t="shared" si="5"/>
        <v>0</v>
      </c>
      <c r="K70">
        <f>I70*C70</f>
        <v>0</v>
      </c>
      <c r="L70">
        <f>$I70*IF($A70=L$1,1,0)</f>
        <v>0</v>
      </c>
      <c r="M70">
        <f>$I70*IF($A70=M$1,1,0)</f>
        <v>0</v>
      </c>
      <c r="N70">
        <f>$I70*IF($A70=N$1,1,0)</f>
        <v>0</v>
      </c>
      <c r="O70">
        <f>$I70*IF($A70=O$1,1,0)</f>
        <v>0</v>
      </c>
      <c r="P70">
        <f>$I70*IF($A70=P$1,1,0)</f>
        <v>0</v>
      </c>
    </row>
    <row r="71" spans="1:16" ht="15">
      <c r="A71" s="5" t="s">
        <v>6</v>
      </c>
      <c r="B71" s="5" t="s">
        <v>179</v>
      </c>
      <c r="C71" s="5">
        <v>5000</v>
      </c>
      <c r="D71" s="5" t="s">
        <v>127</v>
      </c>
      <c r="E71" s="5">
        <v>26.187999999999999</v>
      </c>
      <c r="F71">
        <f>IF(ISNA(VLOOKUP(DKSalaries!D71,OverUnder!$A$2:$C$13,3,FALSE)),0,VLOOKUP(DKSalaries!D71,OverUnder!$A$2:$C$13,3,FALSE))</f>
        <v>0.96544998606854282</v>
      </c>
      <c r="G71">
        <f t="shared" si="3"/>
        <v>25.283204235162998</v>
      </c>
      <c r="H71" s="4">
        <f t="shared" si="4"/>
        <v>25.283204235162998</v>
      </c>
      <c r="I71">
        <v>0</v>
      </c>
      <c r="J71">
        <f t="shared" si="5"/>
        <v>0</v>
      </c>
      <c r="K71">
        <f>I71*C71</f>
        <v>0</v>
      </c>
      <c r="L71">
        <f>$I71*IF($A71=L$1,1,0)</f>
        <v>0</v>
      </c>
      <c r="M71">
        <f>$I71*IF($A71=M$1,1,0)</f>
        <v>0</v>
      </c>
      <c r="N71">
        <f>$I71*IF($A71=N$1,1,0)</f>
        <v>0</v>
      </c>
      <c r="O71">
        <f>$I71*IF($A71=O$1,1,0)</f>
        <v>0</v>
      </c>
      <c r="P71">
        <f>$I71*IF($A71=P$1,1,0)</f>
        <v>0</v>
      </c>
    </row>
    <row r="72" spans="1:16" ht="15">
      <c r="A72" s="5" t="s">
        <v>8</v>
      </c>
      <c r="B72" s="5" t="s">
        <v>180</v>
      </c>
      <c r="C72" s="5">
        <v>5000</v>
      </c>
      <c r="D72" s="5" t="s">
        <v>132</v>
      </c>
      <c r="E72" s="5">
        <v>24.832999999999998</v>
      </c>
      <c r="F72">
        <f>IF(ISNA(VLOOKUP(DKSalaries!D72,OverUnder!$A$2:$C$13,3,FALSE)),0,VLOOKUP(DKSalaries!D72,OverUnder!$A$2:$C$13,3,FALSE))</f>
        <v>0.99303427138478684</v>
      </c>
      <c r="G72">
        <f t="shared" si="3"/>
        <v>24.660020061298411</v>
      </c>
      <c r="H72" s="4">
        <v>20</v>
      </c>
      <c r="I72">
        <v>0</v>
      </c>
      <c r="J72">
        <f t="shared" si="5"/>
        <v>0</v>
      </c>
      <c r="K72">
        <f>I72*C72</f>
        <v>0</v>
      </c>
      <c r="L72">
        <f>$I72*IF($A72=L$1,1,0)</f>
        <v>0</v>
      </c>
      <c r="M72">
        <f>$I72*IF($A72=M$1,1,0)</f>
        <v>0</v>
      </c>
      <c r="N72">
        <f>$I72*IF($A72=N$1,1,0)</f>
        <v>0</v>
      </c>
      <c r="O72">
        <f>$I72*IF($A72=O$1,1,0)</f>
        <v>0</v>
      </c>
      <c r="P72">
        <f>$I72*IF($A72=P$1,1,0)</f>
        <v>0</v>
      </c>
    </row>
    <row r="73" spans="1:16" ht="15">
      <c r="A73" s="5" t="s">
        <v>9</v>
      </c>
      <c r="B73" s="5" t="s">
        <v>181</v>
      </c>
      <c r="C73" s="5">
        <v>5000</v>
      </c>
      <c r="D73" s="5" t="s">
        <v>127</v>
      </c>
      <c r="E73" s="5">
        <v>26.030999999999999</v>
      </c>
      <c r="F73">
        <f>IF(ISNA(VLOOKUP(DKSalaries!D73,OverUnder!$A$2:$C$13,3,FALSE)),0,VLOOKUP(DKSalaries!D73,OverUnder!$A$2:$C$13,3,FALSE))</f>
        <v>0.96544998606854282</v>
      </c>
      <c r="G73">
        <f t="shared" si="3"/>
        <v>25.131628587350239</v>
      </c>
      <c r="H73" s="4">
        <f t="shared" si="4"/>
        <v>25.131628587350239</v>
      </c>
      <c r="I73">
        <v>0</v>
      </c>
      <c r="J73">
        <f t="shared" si="5"/>
        <v>0</v>
      </c>
      <c r="K73">
        <f>I73*C73</f>
        <v>0</v>
      </c>
      <c r="L73">
        <f>$I73*IF($A73=L$1,1,0)</f>
        <v>0</v>
      </c>
      <c r="M73">
        <f>$I73*IF($A73=M$1,1,0)</f>
        <v>0</v>
      </c>
      <c r="N73">
        <f>$I73*IF($A73=N$1,1,0)</f>
        <v>0</v>
      </c>
      <c r="O73">
        <f>$I73*IF($A73=O$1,1,0)</f>
        <v>0</v>
      </c>
      <c r="P73">
        <f>$I73*IF($A73=P$1,1,0)</f>
        <v>0</v>
      </c>
    </row>
    <row r="74" spans="1:16" ht="15">
      <c r="A74" s="5" t="s">
        <v>9</v>
      </c>
      <c r="B74" s="5" t="s">
        <v>182</v>
      </c>
      <c r="C74" s="5">
        <v>5000</v>
      </c>
      <c r="D74" s="5" t="s">
        <v>132</v>
      </c>
      <c r="E74" s="5">
        <v>22.780999999999999</v>
      </c>
      <c r="F74">
        <f>IF(ISNA(VLOOKUP(DKSalaries!D74,OverUnder!$A$2:$C$13,3,FALSE)),0,VLOOKUP(DKSalaries!D74,OverUnder!$A$2:$C$13,3,FALSE))</f>
        <v>0.99303427138478684</v>
      </c>
      <c r="G74">
        <f t="shared" si="3"/>
        <v>22.622313736416828</v>
      </c>
      <c r="H74" s="4">
        <f t="shared" si="4"/>
        <v>22.622313736416828</v>
      </c>
      <c r="I74">
        <v>0</v>
      </c>
      <c r="J74">
        <f t="shared" si="5"/>
        <v>0</v>
      </c>
      <c r="K74">
        <f>I74*C74</f>
        <v>0</v>
      </c>
      <c r="L74">
        <f>$I74*IF($A74=L$1,1,0)</f>
        <v>0</v>
      </c>
      <c r="M74">
        <f>$I74*IF($A74=M$1,1,0)</f>
        <v>0</v>
      </c>
      <c r="N74">
        <f>$I74*IF($A74=N$1,1,0)</f>
        <v>0</v>
      </c>
      <c r="O74">
        <f>$I74*IF($A74=O$1,1,0)</f>
        <v>0</v>
      </c>
      <c r="P74">
        <f>$I74*IF($A74=P$1,1,0)</f>
        <v>0</v>
      </c>
    </row>
    <row r="75" spans="1:16" ht="15">
      <c r="A75" s="5" t="s">
        <v>9</v>
      </c>
      <c r="B75" s="5" t="s">
        <v>183</v>
      </c>
      <c r="C75" s="5">
        <v>4900</v>
      </c>
      <c r="D75" s="5" t="s">
        <v>130</v>
      </c>
      <c r="E75" s="5">
        <v>22.375</v>
      </c>
      <c r="F75">
        <f>IF(ISNA(VLOOKUP(DKSalaries!D75,OverUnder!$A$2:$C$13,3,FALSE)),0,VLOOKUP(DKSalaries!D75,OverUnder!$A$2:$C$13,3,FALSE))</f>
        <v>0.98551128448035663</v>
      </c>
      <c r="G75">
        <f t="shared" si="3"/>
        <v>22.050814990247979</v>
      </c>
      <c r="H75" s="4">
        <f t="shared" si="4"/>
        <v>22.050814990247979</v>
      </c>
      <c r="I75">
        <v>0</v>
      </c>
      <c r="J75">
        <f t="shared" si="5"/>
        <v>0</v>
      </c>
      <c r="K75">
        <f>I75*C75</f>
        <v>0</v>
      </c>
      <c r="L75">
        <f>$I75*IF($A75=L$1,1,0)</f>
        <v>0</v>
      </c>
      <c r="M75">
        <f>$I75*IF($A75=M$1,1,0)</f>
        <v>0</v>
      </c>
      <c r="N75">
        <f>$I75*IF($A75=N$1,1,0)</f>
        <v>0</v>
      </c>
      <c r="O75">
        <f>$I75*IF($A75=O$1,1,0)</f>
        <v>0</v>
      </c>
      <c r="P75">
        <f>$I75*IF($A75=P$1,1,0)</f>
        <v>0</v>
      </c>
    </row>
    <row r="76" spans="1:16" ht="15">
      <c r="A76" s="5" t="s">
        <v>5</v>
      </c>
      <c r="B76" s="5" t="s">
        <v>184</v>
      </c>
      <c r="C76" s="5">
        <v>4900</v>
      </c>
      <c r="D76" s="5" t="s">
        <v>132</v>
      </c>
      <c r="E76" s="5">
        <v>21.655999999999999</v>
      </c>
      <c r="F76">
        <f>IF(ISNA(VLOOKUP(DKSalaries!D76,OverUnder!$A$2:$C$13,3,FALSE)),0,VLOOKUP(DKSalaries!D76,OverUnder!$A$2:$C$13,3,FALSE))</f>
        <v>0.99303427138478684</v>
      </c>
      <c r="G76">
        <f t="shared" si="3"/>
        <v>21.505150181108942</v>
      </c>
      <c r="H76" s="4">
        <f t="shared" si="4"/>
        <v>21.505150181108942</v>
      </c>
      <c r="I76">
        <v>0</v>
      </c>
      <c r="J76">
        <f t="shared" si="5"/>
        <v>0</v>
      </c>
      <c r="K76">
        <f>I76*C76</f>
        <v>0</v>
      </c>
      <c r="L76">
        <f>$I76*IF($A76=L$1,1,0)</f>
        <v>0</v>
      </c>
      <c r="M76">
        <f>$I76*IF($A76=M$1,1,0)</f>
        <v>0</v>
      </c>
      <c r="N76">
        <f>$I76*IF($A76=N$1,1,0)</f>
        <v>0</v>
      </c>
      <c r="O76">
        <f>$I76*IF($A76=O$1,1,0)</f>
        <v>0</v>
      </c>
      <c r="P76">
        <f>$I76*IF($A76=P$1,1,0)</f>
        <v>0</v>
      </c>
    </row>
    <row r="77" spans="1:16" ht="15">
      <c r="A77" s="5" t="s">
        <v>9</v>
      </c>
      <c r="B77" s="5" t="s">
        <v>63</v>
      </c>
      <c r="C77" s="5">
        <v>4900</v>
      </c>
      <c r="D77" s="5" t="s">
        <v>127</v>
      </c>
      <c r="E77" s="5">
        <v>24.719000000000001</v>
      </c>
      <c r="F77">
        <f>IF(ISNA(VLOOKUP(DKSalaries!D77,OverUnder!$A$2:$C$13,3,FALSE)),0,VLOOKUP(DKSalaries!D77,OverUnder!$A$2:$C$13,3,FALSE))</f>
        <v>0.96544998606854282</v>
      </c>
      <c r="G77">
        <f t="shared" si="3"/>
        <v>23.864958205628312</v>
      </c>
      <c r="H77" s="4">
        <f t="shared" si="4"/>
        <v>23.864958205628312</v>
      </c>
      <c r="I77">
        <v>0</v>
      </c>
      <c r="J77">
        <f t="shared" si="5"/>
        <v>0</v>
      </c>
      <c r="K77">
        <f>I77*C77</f>
        <v>0</v>
      </c>
      <c r="L77">
        <f>$I77*IF($A77=L$1,1,0)</f>
        <v>0</v>
      </c>
      <c r="M77">
        <f>$I77*IF($A77=M$1,1,0)</f>
        <v>0</v>
      </c>
      <c r="N77">
        <f>$I77*IF($A77=N$1,1,0)</f>
        <v>0</v>
      </c>
      <c r="O77">
        <f>$I77*IF($A77=O$1,1,0)</f>
        <v>0</v>
      </c>
      <c r="P77">
        <f>$I77*IF($A77=P$1,1,0)</f>
        <v>0</v>
      </c>
    </row>
    <row r="78" spans="1:16" ht="15">
      <c r="A78" s="5" t="s">
        <v>6</v>
      </c>
      <c r="B78" s="5" t="s">
        <v>64</v>
      </c>
      <c r="C78" s="5">
        <v>4800</v>
      </c>
      <c r="D78" s="5" t="s">
        <v>118</v>
      </c>
      <c r="E78" s="5">
        <v>23.643000000000001</v>
      </c>
      <c r="F78">
        <f>IF(ISNA(VLOOKUP(DKSalaries!D78,OverUnder!$A$2:$C$13,3,FALSE)),0,VLOOKUP(DKSalaries!D78,OverUnder!$A$2:$C$13,3,FALSE))</f>
        <v>1.0582334912231819</v>
      </c>
      <c r="G78">
        <f t="shared" si="3"/>
        <v>25.019814432989691</v>
      </c>
      <c r="H78" s="4">
        <f t="shared" si="4"/>
        <v>25.019814432989691</v>
      </c>
      <c r="I78">
        <v>0</v>
      </c>
      <c r="J78">
        <f t="shared" si="5"/>
        <v>0</v>
      </c>
      <c r="K78">
        <f>I78*C78</f>
        <v>0</v>
      </c>
      <c r="L78">
        <f>$I78*IF($A78=L$1,1,0)</f>
        <v>0</v>
      </c>
      <c r="M78">
        <f>$I78*IF($A78=M$1,1,0)</f>
        <v>0</v>
      </c>
      <c r="N78">
        <f>$I78*IF($A78=N$1,1,0)</f>
        <v>0</v>
      </c>
      <c r="O78">
        <f>$I78*IF($A78=O$1,1,0)</f>
        <v>0</v>
      </c>
      <c r="P78">
        <f>$I78*IF($A78=P$1,1,0)</f>
        <v>0</v>
      </c>
    </row>
    <row r="79" spans="1:16" ht="15">
      <c r="A79" s="5" t="s">
        <v>9</v>
      </c>
      <c r="B79" s="5" t="s">
        <v>185</v>
      </c>
      <c r="C79" s="5">
        <v>4600</v>
      </c>
      <c r="D79" s="5" t="s">
        <v>123</v>
      </c>
      <c r="E79" s="5">
        <v>18.832999999999998</v>
      </c>
      <c r="F79">
        <f>IF(ISNA(VLOOKUP(DKSalaries!D79,OverUnder!$A$2:$C$13,3,FALSE)),0,VLOOKUP(DKSalaries!D79,OverUnder!$A$2:$C$13,3,FALSE))</f>
        <v>1.0482028420172751</v>
      </c>
      <c r="G79">
        <f t="shared" si="3"/>
        <v>19.740804123711339</v>
      </c>
      <c r="H79" s="4">
        <f t="shared" si="4"/>
        <v>19.740804123711339</v>
      </c>
      <c r="I79">
        <v>0</v>
      </c>
      <c r="J79">
        <f t="shared" si="5"/>
        <v>0</v>
      </c>
      <c r="K79">
        <f>I79*C79</f>
        <v>0</v>
      </c>
      <c r="L79">
        <f>$I79*IF($A79=L$1,1,0)</f>
        <v>0</v>
      </c>
      <c r="M79">
        <f>$I79*IF($A79=M$1,1,0)</f>
        <v>0</v>
      </c>
      <c r="N79">
        <f>$I79*IF($A79=N$1,1,0)</f>
        <v>0</v>
      </c>
      <c r="O79">
        <f>$I79*IF($A79=O$1,1,0)</f>
        <v>0</v>
      </c>
      <c r="P79">
        <f>$I79*IF($A79=P$1,1,0)</f>
        <v>0</v>
      </c>
    </row>
    <row r="80" spans="1:16" ht="15">
      <c r="A80" s="5" t="s">
        <v>8</v>
      </c>
      <c r="B80" s="5" t="s">
        <v>186</v>
      </c>
      <c r="C80" s="5">
        <v>4600</v>
      </c>
      <c r="D80" s="5" t="s">
        <v>125</v>
      </c>
      <c r="E80" s="5">
        <v>23.155999999999999</v>
      </c>
      <c r="F80">
        <f>IF(ISNA(VLOOKUP(DKSalaries!D80,OverUnder!$A$2:$C$13,3,FALSE)),0,VLOOKUP(DKSalaries!D80,OverUnder!$A$2:$C$13,3,FALSE))</f>
        <v>0.94037336305377539</v>
      </c>
      <c r="G80">
        <f t="shared" si="3"/>
        <v>21.775285594873221</v>
      </c>
      <c r="H80" s="4">
        <f t="shared" si="4"/>
        <v>21.775285594873221</v>
      </c>
      <c r="I80">
        <v>0</v>
      </c>
      <c r="J80">
        <f t="shared" si="5"/>
        <v>0</v>
      </c>
      <c r="K80">
        <f>I80*C80</f>
        <v>0</v>
      </c>
      <c r="L80">
        <f>$I80*IF($A80=L$1,1,0)</f>
        <v>0</v>
      </c>
      <c r="M80">
        <f>$I80*IF($A80=M$1,1,0)</f>
        <v>0</v>
      </c>
      <c r="N80">
        <f>$I80*IF($A80=N$1,1,0)</f>
        <v>0</v>
      </c>
      <c r="O80">
        <f>$I80*IF($A80=O$1,1,0)</f>
        <v>0</v>
      </c>
      <c r="P80">
        <f>$I80*IF($A80=P$1,1,0)</f>
        <v>0</v>
      </c>
    </row>
    <row r="81" spans="1:16" ht="15">
      <c r="A81" s="5" t="s">
        <v>8</v>
      </c>
      <c r="B81" s="5" t="s">
        <v>187</v>
      </c>
      <c r="C81" s="5">
        <v>4500</v>
      </c>
      <c r="D81" s="5" t="s">
        <v>120</v>
      </c>
      <c r="E81" s="5">
        <v>17.707999999999998</v>
      </c>
      <c r="F81">
        <f>IF(ISNA(VLOOKUP(DKSalaries!D81,OverUnder!$A$2:$C$13,3,FALSE)),0,VLOOKUP(DKSalaries!D81,OverUnder!$A$2:$C$13,3,FALSE))</f>
        <v>1.0181108943995543</v>
      </c>
      <c r="G81">
        <f t="shared" si="3"/>
        <v>18.028707718027306</v>
      </c>
      <c r="H81" s="4">
        <f t="shared" si="4"/>
        <v>18.028707718027306</v>
      </c>
      <c r="I81">
        <v>0</v>
      </c>
      <c r="J81">
        <f t="shared" si="5"/>
        <v>0</v>
      </c>
      <c r="K81">
        <f>I81*C81</f>
        <v>0</v>
      </c>
      <c r="L81">
        <f>$I81*IF($A81=L$1,1,0)</f>
        <v>0</v>
      </c>
      <c r="M81">
        <f>$I81*IF($A81=M$1,1,0)</f>
        <v>0</v>
      </c>
      <c r="N81">
        <f>$I81*IF($A81=N$1,1,0)</f>
        <v>0</v>
      </c>
      <c r="O81">
        <f>$I81*IF($A81=O$1,1,0)</f>
        <v>0</v>
      </c>
      <c r="P81">
        <f>$I81*IF($A81=P$1,1,0)</f>
        <v>0</v>
      </c>
    </row>
    <row r="82" spans="1:16" ht="15">
      <c r="A82" s="5" t="s">
        <v>5</v>
      </c>
      <c r="B82" s="5" t="s">
        <v>188</v>
      </c>
      <c r="C82" s="5">
        <v>4400</v>
      </c>
      <c r="D82" s="5" t="s">
        <v>125</v>
      </c>
      <c r="E82" s="5">
        <v>22.5</v>
      </c>
      <c r="F82">
        <f>IF(ISNA(VLOOKUP(DKSalaries!D82,OverUnder!$A$2:$C$13,3,FALSE)),0,VLOOKUP(DKSalaries!D82,OverUnder!$A$2:$C$13,3,FALSE))</f>
        <v>0.94037336305377539</v>
      </c>
      <c r="G82">
        <f t="shared" si="3"/>
        <v>21.158400668709945</v>
      </c>
      <c r="H82" s="4">
        <f t="shared" si="4"/>
        <v>21.158400668709945</v>
      </c>
      <c r="I82">
        <v>0</v>
      </c>
      <c r="J82">
        <f t="shared" si="5"/>
        <v>0</v>
      </c>
      <c r="K82">
        <f>I82*C82</f>
        <v>0</v>
      </c>
      <c r="L82">
        <f>$I82*IF($A82=L$1,1,0)</f>
        <v>0</v>
      </c>
      <c r="M82">
        <f>$I82*IF($A82=M$1,1,0)</f>
        <v>0</v>
      </c>
      <c r="N82">
        <f>$I82*IF($A82=N$1,1,0)</f>
        <v>0</v>
      </c>
      <c r="O82">
        <f>$I82*IF($A82=O$1,1,0)</f>
        <v>0</v>
      </c>
      <c r="P82">
        <f>$I82*IF($A82=P$1,1,0)</f>
        <v>0</v>
      </c>
    </row>
    <row r="83" spans="1:16" ht="15">
      <c r="A83" s="5" t="s">
        <v>7</v>
      </c>
      <c r="B83" s="5" t="s">
        <v>189</v>
      </c>
      <c r="C83" s="5">
        <v>4400</v>
      </c>
      <c r="D83" s="5" t="s">
        <v>123</v>
      </c>
      <c r="E83" s="5">
        <v>19.792000000000002</v>
      </c>
      <c r="F83">
        <f>IF(ISNA(VLOOKUP(DKSalaries!D83,OverUnder!$A$2:$C$13,3,FALSE)),0,VLOOKUP(DKSalaries!D83,OverUnder!$A$2:$C$13,3,FALSE))</f>
        <v>1.0482028420172751</v>
      </c>
      <c r="G83">
        <f t="shared" si="3"/>
        <v>20.74603064920591</v>
      </c>
      <c r="H83" s="4">
        <f t="shared" si="4"/>
        <v>20.74603064920591</v>
      </c>
      <c r="I83">
        <v>0</v>
      </c>
      <c r="J83">
        <f t="shared" si="5"/>
        <v>0</v>
      </c>
      <c r="K83">
        <f>I83*C83</f>
        <v>0</v>
      </c>
      <c r="L83">
        <f>$I83*IF($A83=L$1,1,0)</f>
        <v>0</v>
      </c>
      <c r="M83">
        <f>$I83*IF($A83=M$1,1,0)</f>
        <v>0</v>
      </c>
      <c r="N83">
        <f>$I83*IF($A83=N$1,1,0)</f>
        <v>0</v>
      </c>
      <c r="O83">
        <f>$I83*IF($A83=O$1,1,0)</f>
        <v>0</v>
      </c>
      <c r="P83">
        <f>$I83*IF($A83=P$1,1,0)</f>
        <v>0</v>
      </c>
    </row>
    <row r="84" spans="1:16" ht="15">
      <c r="A84" s="5" t="s">
        <v>7</v>
      </c>
      <c r="B84" s="5" t="s">
        <v>190</v>
      </c>
      <c r="C84" s="5">
        <v>4400</v>
      </c>
      <c r="D84" s="5" t="s">
        <v>120</v>
      </c>
      <c r="E84" s="5">
        <v>20.667000000000002</v>
      </c>
      <c r="F84">
        <f>IF(ISNA(VLOOKUP(DKSalaries!D84,OverUnder!$A$2:$C$13,3,FALSE)),0,VLOOKUP(DKSalaries!D84,OverUnder!$A$2:$C$13,3,FALSE))</f>
        <v>1.0181108943995543</v>
      </c>
      <c r="G84">
        <f t="shared" si="3"/>
        <v>21.041297854555591</v>
      </c>
      <c r="H84" s="4">
        <f t="shared" si="4"/>
        <v>21.041297854555591</v>
      </c>
      <c r="I84">
        <v>0</v>
      </c>
      <c r="J84">
        <f t="shared" si="5"/>
        <v>0</v>
      </c>
      <c r="K84">
        <f>I84*C84</f>
        <v>0</v>
      </c>
      <c r="L84">
        <f>$I84*IF($A84=L$1,1,0)</f>
        <v>0</v>
      </c>
      <c r="M84">
        <f>$I84*IF($A84=M$1,1,0)</f>
        <v>0</v>
      </c>
      <c r="N84">
        <f>$I84*IF($A84=N$1,1,0)</f>
        <v>0</v>
      </c>
      <c r="O84">
        <f>$I84*IF($A84=O$1,1,0)</f>
        <v>0</v>
      </c>
      <c r="P84">
        <f>$I84*IF($A84=P$1,1,0)</f>
        <v>0</v>
      </c>
    </row>
    <row r="85" spans="1:16" ht="15">
      <c r="A85" s="5" t="s">
        <v>6</v>
      </c>
      <c r="B85" s="5" t="s">
        <v>191</v>
      </c>
      <c r="C85" s="5">
        <v>4300</v>
      </c>
      <c r="D85" s="5" t="s">
        <v>125</v>
      </c>
      <c r="E85" s="5">
        <v>19.719000000000001</v>
      </c>
      <c r="F85">
        <f>IF(ISNA(VLOOKUP(DKSalaries!D85,OverUnder!$A$2:$C$13,3,FALSE)),0,VLOOKUP(DKSalaries!D85,OverUnder!$A$2:$C$13,3,FALSE))</f>
        <v>0.94037336305377539</v>
      </c>
      <c r="G85">
        <f t="shared" si="3"/>
        <v>18.543222346057398</v>
      </c>
      <c r="H85" s="4">
        <f t="shared" si="4"/>
        <v>18.543222346057398</v>
      </c>
      <c r="I85">
        <v>0</v>
      </c>
      <c r="J85">
        <f t="shared" si="5"/>
        <v>0</v>
      </c>
      <c r="K85">
        <f>I85*C85</f>
        <v>0</v>
      </c>
      <c r="L85">
        <f>$I85*IF($A85=L$1,1,0)</f>
        <v>0</v>
      </c>
      <c r="M85">
        <f>$I85*IF($A85=M$1,1,0)</f>
        <v>0</v>
      </c>
      <c r="N85">
        <f>$I85*IF($A85=N$1,1,0)</f>
        <v>0</v>
      </c>
      <c r="O85">
        <f>$I85*IF($A85=O$1,1,0)</f>
        <v>0</v>
      </c>
      <c r="P85">
        <f>$I85*IF($A85=P$1,1,0)</f>
        <v>0</v>
      </c>
    </row>
    <row r="86" spans="1:16" ht="15">
      <c r="A86" s="5" t="s">
        <v>8</v>
      </c>
      <c r="B86" s="5" t="s">
        <v>192</v>
      </c>
      <c r="C86" s="5">
        <v>4300</v>
      </c>
      <c r="D86" s="5" t="s">
        <v>136</v>
      </c>
      <c r="E86" s="5">
        <v>23.25</v>
      </c>
      <c r="F86">
        <f>IF(ISNA(VLOOKUP(DKSalaries!D86,OverUnder!$A$2:$C$13,3,FALSE)),0,VLOOKUP(DKSalaries!D86,OverUnder!$A$2:$C$13,3,FALSE))</f>
        <v>1.0281415436054611</v>
      </c>
      <c r="G86">
        <f t="shared" si="3"/>
        <v>23.904290888826971</v>
      </c>
      <c r="H86" s="4">
        <v>0</v>
      </c>
      <c r="I86">
        <v>0</v>
      </c>
      <c r="J86">
        <f t="shared" si="5"/>
        <v>0</v>
      </c>
      <c r="K86">
        <f>I86*C86</f>
        <v>0</v>
      </c>
      <c r="L86">
        <f>$I86*IF($A86=L$1,1,0)</f>
        <v>0</v>
      </c>
      <c r="M86">
        <f>$I86*IF($A86=M$1,1,0)</f>
        <v>0</v>
      </c>
      <c r="N86">
        <f>$I86*IF($A86=N$1,1,0)</f>
        <v>0</v>
      </c>
      <c r="O86">
        <f>$I86*IF($A86=O$1,1,0)</f>
        <v>0</v>
      </c>
      <c r="P86">
        <f>$I86*IF($A86=P$1,1,0)</f>
        <v>0</v>
      </c>
    </row>
    <row r="87" spans="1:16" ht="15">
      <c r="A87" s="5" t="s">
        <v>8</v>
      </c>
      <c r="B87" s="5" t="s">
        <v>193</v>
      </c>
      <c r="C87" s="5">
        <v>4300</v>
      </c>
      <c r="D87" s="5" t="s">
        <v>125</v>
      </c>
      <c r="E87" s="5">
        <v>22</v>
      </c>
      <c r="F87">
        <f>IF(ISNA(VLOOKUP(DKSalaries!D87,OverUnder!$A$2:$C$13,3,FALSE)),0,VLOOKUP(DKSalaries!D87,OverUnder!$A$2:$C$13,3,FALSE))</f>
        <v>0.94037336305377539</v>
      </c>
      <c r="G87">
        <f t="shared" si="3"/>
        <v>20.688213987183058</v>
      </c>
      <c r="H87" s="4">
        <f t="shared" si="4"/>
        <v>20.688213987183058</v>
      </c>
      <c r="I87">
        <v>0</v>
      </c>
      <c r="J87">
        <f t="shared" si="5"/>
        <v>0</v>
      </c>
      <c r="K87">
        <f>I87*C87</f>
        <v>0</v>
      </c>
      <c r="L87">
        <f>$I87*IF($A87=L$1,1,0)</f>
        <v>0</v>
      </c>
      <c r="M87">
        <f>$I87*IF($A87=M$1,1,0)</f>
        <v>0</v>
      </c>
      <c r="N87">
        <f>$I87*IF($A87=N$1,1,0)</f>
        <v>0</v>
      </c>
      <c r="O87">
        <f>$I87*IF($A87=O$1,1,0)</f>
        <v>0</v>
      </c>
      <c r="P87">
        <f>$I87*IF($A87=P$1,1,0)</f>
        <v>0</v>
      </c>
    </row>
    <row r="88" spans="1:16" ht="15">
      <c r="A88" s="5" t="s">
        <v>9</v>
      </c>
      <c r="B88" s="5" t="s">
        <v>194</v>
      </c>
      <c r="C88" s="5">
        <v>4300</v>
      </c>
      <c r="D88" s="5" t="s">
        <v>136</v>
      </c>
      <c r="E88" s="5">
        <v>19.75</v>
      </c>
      <c r="F88">
        <f>IF(ISNA(VLOOKUP(DKSalaries!D88,OverUnder!$A$2:$C$13,3,FALSE)),0,VLOOKUP(DKSalaries!D88,OverUnder!$A$2:$C$13,3,FALSE))</f>
        <v>1.0281415436054611</v>
      </c>
      <c r="G88">
        <f t="shared" si="3"/>
        <v>20.305795486207856</v>
      </c>
      <c r="H88" s="4">
        <f t="shared" si="4"/>
        <v>20.305795486207856</v>
      </c>
      <c r="I88">
        <v>0</v>
      </c>
      <c r="J88">
        <f t="shared" si="5"/>
        <v>0</v>
      </c>
      <c r="K88">
        <f>I88*C88</f>
        <v>0</v>
      </c>
      <c r="L88">
        <f>$I88*IF($A88=L$1,1,0)</f>
        <v>0</v>
      </c>
      <c r="M88">
        <f>$I88*IF($A88=M$1,1,0)</f>
        <v>0</v>
      </c>
      <c r="N88">
        <f>$I88*IF($A88=N$1,1,0)</f>
        <v>0</v>
      </c>
      <c r="O88">
        <f>$I88*IF($A88=O$1,1,0)</f>
        <v>0</v>
      </c>
      <c r="P88">
        <f>$I88*IF($A88=P$1,1,0)</f>
        <v>0</v>
      </c>
    </row>
    <row r="89" spans="1:16" ht="15">
      <c r="A89" s="5" t="s">
        <v>7</v>
      </c>
      <c r="B89" s="5" t="s">
        <v>195</v>
      </c>
      <c r="C89" s="5">
        <v>4300</v>
      </c>
      <c r="D89" s="5" t="s">
        <v>125</v>
      </c>
      <c r="E89" s="5">
        <v>22.405999999999999</v>
      </c>
      <c r="F89">
        <f>IF(ISNA(VLOOKUP(DKSalaries!D89,OverUnder!$A$2:$C$13,3,FALSE)),0,VLOOKUP(DKSalaries!D89,OverUnder!$A$2:$C$13,3,FALSE))</f>
        <v>0.94037336305377539</v>
      </c>
      <c r="G89">
        <f t="shared" si="3"/>
        <v>21.07000557258289</v>
      </c>
      <c r="H89" s="4">
        <f t="shared" si="4"/>
        <v>21.07000557258289</v>
      </c>
      <c r="I89">
        <v>0</v>
      </c>
      <c r="J89">
        <f t="shared" si="5"/>
        <v>0</v>
      </c>
      <c r="K89">
        <f>I89*C89</f>
        <v>0</v>
      </c>
      <c r="L89">
        <f>$I89*IF($A89=L$1,1,0)</f>
        <v>0</v>
      </c>
      <c r="M89">
        <f>$I89*IF($A89=M$1,1,0)</f>
        <v>0</v>
      </c>
      <c r="N89">
        <f>$I89*IF($A89=N$1,1,0)</f>
        <v>0</v>
      </c>
      <c r="O89">
        <f>$I89*IF($A89=O$1,1,0)</f>
        <v>0</v>
      </c>
      <c r="P89">
        <f>$I89*IF($A89=P$1,1,0)</f>
        <v>0</v>
      </c>
    </row>
    <row r="90" spans="1:16" ht="15">
      <c r="A90" s="5" t="s">
        <v>7</v>
      </c>
      <c r="B90" s="5" t="s">
        <v>196</v>
      </c>
      <c r="C90" s="5">
        <v>4300</v>
      </c>
      <c r="D90" s="5" t="s">
        <v>136</v>
      </c>
      <c r="E90" s="5">
        <v>18.536000000000001</v>
      </c>
      <c r="F90">
        <f>IF(ISNA(VLOOKUP(DKSalaries!D90,OverUnder!$A$2:$C$13,3,FALSE)),0,VLOOKUP(DKSalaries!D90,OverUnder!$A$2:$C$13,3,FALSE))</f>
        <v>1.0281415436054611</v>
      </c>
      <c r="G90">
        <f t="shared" si="3"/>
        <v>19.057631652270828</v>
      </c>
      <c r="H90" s="4">
        <f t="shared" si="4"/>
        <v>19.057631652270828</v>
      </c>
      <c r="I90">
        <v>0</v>
      </c>
      <c r="J90">
        <f t="shared" si="5"/>
        <v>0</v>
      </c>
      <c r="K90">
        <f>I90*C90</f>
        <v>0</v>
      </c>
      <c r="L90">
        <f>$I90*IF($A90=L$1,1,0)</f>
        <v>0</v>
      </c>
      <c r="M90">
        <f>$I90*IF($A90=M$1,1,0)</f>
        <v>0</v>
      </c>
      <c r="N90">
        <f>$I90*IF($A90=N$1,1,0)</f>
        <v>0</v>
      </c>
      <c r="O90">
        <f>$I90*IF($A90=O$1,1,0)</f>
        <v>0</v>
      </c>
      <c r="P90">
        <f>$I90*IF($A90=P$1,1,0)</f>
        <v>0</v>
      </c>
    </row>
    <row r="91" spans="1:16" ht="15">
      <c r="A91" s="5" t="s">
        <v>7</v>
      </c>
      <c r="B91" s="5" t="s">
        <v>66</v>
      </c>
      <c r="C91" s="5">
        <v>4200</v>
      </c>
      <c r="D91" s="5" t="s">
        <v>130</v>
      </c>
      <c r="E91" s="5">
        <v>20.530999999999999</v>
      </c>
      <c r="F91">
        <f>IF(ISNA(VLOOKUP(DKSalaries!D91,OverUnder!$A$2:$C$13,3,FALSE)),0,VLOOKUP(DKSalaries!D91,OverUnder!$A$2:$C$13,3,FALSE))</f>
        <v>0.98551128448035663</v>
      </c>
      <c r="G91">
        <f t="shared" si="3"/>
        <v>20.233532181666202</v>
      </c>
      <c r="H91" s="4">
        <f t="shared" si="4"/>
        <v>20.233532181666202</v>
      </c>
      <c r="I91">
        <v>0</v>
      </c>
      <c r="J91">
        <f t="shared" si="5"/>
        <v>0</v>
      </c>
      <c r="K91">
        <f>I91*C91</f>
        <v>0</v>
      </c>
      <c r="L91">
        <f>$I91*IF($A91=L$1,1,0)</f>
        <v>0</v>
      </c>
      <c r="M91">
        <f>$I91*IF($A91=M$1,1,0)</f>
        <v>0</v>
      </c>
      <c r="N91">
        <f>$I91*IF($A91=N$1,1,0)</f>
        <v>0</v>
      </c>
      <c r="O91">
        <f>$I91*IF($A91=O$1,1,0)</f>
        <v>0</v>
      </c>
      <c r="P91">
        <f>$I91*IF($A91=P$1,1,0)</f>
        <v>0</v>
      </c>
    </row>
    <row r="92" spans="1:16" ht="15">
      <c r="A92" s="5" t="s">
        <v>5</v>
      </c>
      <c r="B92" s="5" t="s">
        <v>197</v>
      </c>
      <c r="C92" s="5">
        <v>4100</v>
      </c>
      <c r="D92" s="5" t="s">
        <v>120</v>
      </c>
      <c r="E92" s="5">
        <v>17.375</v>
      </c>
      <c r="F92">
        <f>IF(ISNA(VLOOKUP(DKSalaries!D92,OverUnder!$A$2:$C$13,3,FALSE)),0,VLOOKUP(DKSalaries!D92,OverUnder!$A$2:$C$13,3,FALSE))</f>
        <v>1.0181108943995543</v>
      </c>
      <c r="G92">
        <f t="shared" si="3"/>
        <v>17.689676790192255</v>
      </c>
      <c r="H92" s="4">
        <f t="shared" si="4"/>
        <v>17.689676790192255</v>
      </c>
      <c r="I92">
        <v>0</v>
      </c>
      <c r="J92">
        <f t="shared" si="5"/>
        <v>0</v>
      </c>
      <c r="K92">
        <f>I92*C92</f>
        <v>0</v>
      </c>
      <c r="L92">
        <f>$I92*IF($A92=L$1,1,0)</f>
        <v>0</v>
      </c>
      <c r="M92">
        <f>$I92*IF($A92=M$1,1,0)</f>
        <v>0</v>
      </c>
      <c r="N92">
        <f>$I92*IF($A92=N$1,1,0)</f>
        <v>0</v>
      </c>
      <c r="O92">
        <f>$I92*IF($A92=O$1,1,0)</f>
        <v>0</v>
      </c>
      <c r="P92">
        <f>$I92*IF($A92=P$1,1,0)</f>
        <v>0</v>
      </c>
    </row>
    <row r="93" spans="1:16" ht="15">
      <c r="A93" s="5" t="s">
        <v>8</v>
      </c>
      <c r="B93" s="5" t="s">
        <v>198</v>
      </c>
      <c r="C93" s="5">
        <v>4100</v>
      </c>
      <c r="D93" s="5" t="s">
        <v>123</v>
      </c>
      <c r="E93" s="5">
        <v>19.292000000000002</v>
      </c>
      <c r="F93">
        <f>IF(ISNA(VLOOKUP(DKSalaries!D93,OverUnder!$A$2:$C$13,3,FALSE)),0,VLOOKUP(DKSalaries!D93,OverUnder!$A$2:$C$13,3,FALSE))</f>
        <v>1.0482028420172751</v>
      </c>
      <c r="G93">
        <f t="shared" si="3"/>
        <v>20.221929228197272</v>
      </c>
      <c r="H93" s="4">
        <f t="shared" si="4"/>
        <v>20.221929228197272</v>
      </c>
      <c r="I93">
        <v>0</v>
      </c>
      <c r="J93">
        <f t="shared" si="5"/>
        <v>0</v>
      </c>
      <c r="K93">
        <f>I93*C93</f>
        <v>0</v>
      </c>
      <c r="L93">
        <f>$I93*IF($A93=L$1,1,0)</f>
        <v>0</v>
      </c>
      <c r="M93">
        <f>$I93*IF($A93=M$1,1,0)</f>
        <v>0</v>
      </c>
      <c r="N93">
        <f>$I93*IF($A93=N$1,1,0)</f>
        <v>0</v>
      </c>
      <c r="O93">
        <f>$I93*IF($A93=O$1,1,0)</f>
        <v>0</v>
      </c>
      <c r="P93">
        <f>$I93*IF($A93=P$1,1,0)</f>
        <v>0</v>
      </c>
    </row>
    <row r="94" spans="1:16" ht="15">
      <c r="A94" s="5" t="s">
        <v>8</v>
      </c>
      <c r="B94" s="5" t="s">
        <v>199</v>
      </c>
      <c r="C94" s="5">
        <v>4100</v>
      </c>
      <c r="D94" s="5" t="s">
        <v>130</v>
      </c>
      <c r="E94" s="5">
        <v>18.125</v>
      </c>
      <c r="F94">
        <f>IF(ISNA(VLOOKUP(DKSalaries!D94,OverUnder!$A$2:$C$13,3,FALSE)),0,VLOOKUP(DKSalaries!D94,OverUnder!$A$2:$C$13,3,FALSE))</f>
        <v>0.98551128448035663</v>
      </c>
      <c r="G94">
        <f t="shared" si="3"/>
        <v>17.862392031206465</v>
      </c>
      <c r="H94" s="4">
        <f t="shared" si="4"/>
        <v>17.862392031206465</v>
      </c>
      <c r="I94">
        <v>0</v>
      </c>
      <c r="J94">
        <f t="shared" si="5"/>
        <v>0</v>
      </c>
      <c r="K94">
        <f>I94*C94</f>
        <v>0</v>
      </c>
      <c r="L94">
        <f>$I94*IF($A94=L$1,1,0)</f>
        <v>0</v>
      </c>
      <c r="M94">
        <f>$I94*IF($A94=M$1,1,0)</f>
        <v>0</v>
      </c>
      <c r="N94">
        <f>$I94*IF($A94=N$1,1,0)</f>
        <v>0</v>
      </c>
      <c r="O94">
        <f>$I94*IF($A94=O$1,1,0)</f>
        <v>0</v>
      </c>
      <c r="P94">
        <f>$I94*IF($A94=P$1,1,0)</f>
        <v>0</v>
      </c>
    </row>
    <row r="95" spans="1:16" ht="15">
      <c r="A95" s="5" t="s">
        <v>9</v>
      </c>
      <c r="B95" s="5" t="s">
        <v>200</v>
      </c>
      <c r="C95" s="5">
        <v>4100</v>
      </c>
      <c r="D95" s="5" t="s">
        <v>118</v>
      </c>
      <c r="E95" s="5">
        <v>16.5</v>
      </c>
      <c r="F95">
        <f>IF(ISNA(VLOOKUP(DKSalaries!D95,OverUnder!$A$2:$C$13,3,FALSE)),0,VLOOKUP(DKSalaries!D95,OverUnder!$A$2:$C$13,3,FALSE))</f>
        <v>1.0582334912231819</v>
      </c>
      <c r="G95">
        <f t="shared" si="3"/>
        <v>17.460852605182502</v>
      </c>
      <c r="H95" s="4">
        <f t="shared" si="4"/>
        <v>17.460852605182502</v>
      </c>
      <c r="I95">
        <v>0</v>
      </c>
      <c r="J95">
        <f t="shared" si="5"/>
        <v>0</v>
      </c>
      <c r="K95">
        <f>I95*C95</f>
        <v>0</v>
      </c>
      <c r="L95">
        <f>$I95*IF($A95=L$1,1,0)</f>
        <v>0</v>
      </c>
      <c r="M95">
        <f>$I95*IF($A95=M$1,1,0)</f>
        <v>0</v>
      </c>
      <c r="N95">
        <f>$I95*IF($A95=N$1,1,0)</f>
        <v>0</v>
      </c>
      <c r="O95">
        <f>$I95*IF($A95=O$1,1,0)</f>
        <v>0</v>
      </c>
      <c r="P95">
        <f>$I95*IF($A95=P$1,1,0)</f>
        <v>0</v>
      </c>
    </row>
    <row r="96" spans="1:16" ht="15">
      <c r="A96" s="5" t="s">
        <v>6</v>
      </c>
      <c r="B96" s="5" t="s">
        <v>201</v>
      </c>
      <c r="C96" s="5">
        <v>4100</v>
      </c>
      <c r="D96" s="5" t="s">
        <v>136</v>
      </c>
      <c r="E96" s="5">
        <v>20.356999999999999</v>
      </c>
      <c r="F96">
        <f>IF(ISNA(VLOOKUP(DKSalaries!D96,OverUnder!$A$2:$C$13,3,FALSE)),0,VLOOKUP(DKSalaries!D96,OverUnder!$A$2:$C$13,3,FALSE))</f>
        <v>1.0281415436054611</v>
      </c>
      <c r="G96">
        <f t="shared" si="3"/>
        <v>20.92987740317637</v>
      </c>
      <c r="H96" s="4">
        <f t="shared" si="4"/>
        <v>20.92987740317637</v>
      </c>
      <c r="I96">
        <v>0</v>
      </c>
      <c r="J96">
        <f t="shared" si="5"/>
        <v>0</v>
      </c>
      <c r="K96">
        <f>I96*C96</f>
        <v>0</v>
      </c>
      <c r="L96">
        <f>$I96*IF($A96=L$1,1,0)</f>
        <v>0</v>
      </c>
      <c r="M96">
        <f>$I96*IF($A96=M$1,1,0)</f>
        <v>0</v>
      </c>
      <c r="N96">
        <f>$I96*IF($A96=N$1,1,0)</f>
        <v>0</v>
      </c>
      <c r="O96">
        <f>$I96*IF($A96=O$1,1,0)</f>
        <v>0</v>
      </c>
      <c r="P96">
        <f>$I96*IF($A96=P$1,1,0)</f>
        <v>0</v>
      </c>
    </row>
    <row r="97" spans="1:16" ht="15">
      <c r="A97" s="5" t="s">
        <v>8</v>
      </c>
      <c r="B97" s="5" t="s">
        <v>65</v>
      </c>
      <c r="C97" s="5">
        <v>4100</v>
      </c>
      <c r="D97" s="5" t="s">
        <v>130</v>
      </c>
      <c r="E97" s="5">
        <v>22.35</v>
      </c>
      <c r="F97">
        <f>IF(ISNA(VLOOKUP(DKSalaries!D97,OverUnder!$A$2:$C$13,3,FALSE)),0,VLOOKUP(DKSalaries!D97,OverUnder!$A$2:$C$13,3,FALSE))</f>
        <v>0.98551128448035663</v>
      </c>
      <c r="G97">
        <f t="shared" si="3"/>
        <v>22.026177208135973</v>
      </c>
      <c r="H97" s="4">
        <v>0</v>
      </c>
      <c r="I97">
        <v>0</v>
      </c>
      <c r="J97">
        <f t="shared" si="5"/>
        <v>0</v>
      </c>
      <c r="K97">
        <f>I97*C97</f>
        <v>0</v>
      </c>
      <c r="L97">
        <f>$I97*IF($A97=L$1,1,0)</f>
        <v>0</v>
      </c>
      <c r="M97">
        <f>$I97*IF($A97=M$1,1,0)</f>
        <v>0</v>
      </c>
      <c r="N97">
        <f>$I97*IF($A97=N$1,1,0)</f>
        <v>0</v>
      </c>
      <c r="O97">
        <f>$I97*IF($A97=O$1,1,0)</f>
        <v>0</v>
      </c>
      <c r="P97">
        <f>$I97*IF($A97=P$1,1,0)</f>
        <v>0</v>
      </c>
    </row>
    <row r="98" spans="1:16" ht="15">
      <c r="A98" s="5" t="s">
        <v>9</v>
      </c>
      <c r="B98" s="5" t="s">
        <v>202</v>
      </c>
      <c r="C98" s="5">
        <v>4100</v>
      </c>
      <c r="D98" s="5" t="s">
        <v>122</v>
      </c>
      <c r="E98" s="5">
        <v>20.571000000000002</v>
      </c>
      <c r="F98">
        <f>IF(ISNA(VLOOKUP(DKSalaries!D98,OverUnder!$A$2:$C$13,3,FALSE)),0,VLOOKUP(DKSalaries!D98,OverUnder!$A$2:$C$13,3,FALSE))</f>
        <v>0.96294232376706601</v>
      </c>
      <c r="G98">
        <f t="shared" si="3"/>
        <v>19.808686542212318</v>
      </c>
      <c r="H98" s="4">
        <f t="shared" si="4"/>
        <v>19.808686542212318</v>
      </c>
      <c r="I98">
        <v>0</v>
      </c>
      <c r="J98">
        <f t="shared" si="5"/>
        <v>0</v>
      </c>
      <c r="K98">
        <f>I98*C98</f>
        <v>0</v>
      </c>
      <c r="L98">
        <f>$I98*IF($A98=L$1,1,0)</f>
        <v>0</v>
      </c>
      <c r="M98">
        <f>$I98*IF($A98=M$1,1,0)</f>
        <v>0</v>
      </c>
      <c r="N98">
        <f>$I98*IF($A98=N$1,1,0)</f>
        <v>0</v>
      </c>
      <c r="O98">
        <f>$I98*IF($A98=O$1,1,0)</f>
        <v>0</v>
      </c>
      <c r="P98">
        <f>$I98*IF($A98=P$1,1,0)</f>
        <v>0</v>
      </c>
    </row>
    <row r="99" spans="1:16" ht="15">
      <c r="A99" s="5" t="s">
        <v>8</v>
      </c>
      <c r="B99" s="5" t="s">
        <v>203</v>
      </c>
      <c r="C99" s="5">
        <v>4100</v>
      </c>
      <c r="D99" s="5" t="s">
        <v>136</v>
      </c>
      <c r="E99" s="5">
        <v>22.542000000000002</v>
      </c>
      <c r="F99">
        <f>IF(ISNA(VLOOKUP(DKSalaries!D99,OverUnder!$A$2:$C$13,3,FALSE)),0,VLOOKUP(DKSalaries!D99,OverUnder!$A$2:$C$13,3,FALSE))</f>
        <v>1.0281415436054611</v>
      </c>
      <c r="G99">
        <f t="shared" si="3"/>
        <v>23.176366675954306</v>
      </c>
      <c r="H99" s="4">
        <v>16</v>
      </c>
      <c r="I99">
        <v>0</v>
      </c>
      <c r="J99">
        <f t="shared" si="5"/>
        <v>0</v>
      </c>
      <c r="K99">
        <f>I99*C99</f>
        <v>0</v>
      </c>
      <c r="L99">
        <f>$I99*IF($A99=L$1,1,0)</f>
        <v>0</v>
      </c>
      <c r="M99">
        <f>$I99*IF($A99=M$1,1,0)</f>
        <v>0</v>
      </c>
      <c r="N99">
        <f>$I99*IF($A99=N$1,1,0)</f>
        <v>0</v>
      </c>
      <c r="O99">
        <f>$I99*IF($A99=O$1,1,0)</f>
        <v>0</v>
      </c>
      <c r="P99">
        <f>$I99*IF($A99=P$1,1,0)</f>
        <v>0</v>
      </c>
    </row>
    <row r="100" spans="1:16" ht="15">
      <c r="A100" s="5" t="s">
        <v>9</v>
      </c>
      <c r="B100" s="5" t="s">
        <v>204</v>
      </c>
      <c r="C100" s="5">
        <v>4000</v>
      </c>
      <c r="D100" s="5" t="s">
        <v>123</v>
      </c>
      <c r="E100" s="5">
        <v>20.042000000000002</v>
      </c>
      <c r="F100">
        <f>IF(ISNA(VLOOKUP(DKSalaries!D100,OverUnder!$A$2:$C$13,3,FALSE)),0,VLOOKUP(DKSalaries!D100,OverUnder!$A$2:$C$13,3,FALSE))</f>
        <v>1.0482028420172751</v>
      </c>
      <c r="G100">
        <f t="shared" si="3"/>
        <v>21.008081359710228</v>
      </c>
      <c r="H100" s="4">
        <f t="shared" si="4"/>
        <v>21.008081359710228</v>
      </c>
      <c r="I100">
        <v>0</v>
      </c>
      <c r="J100">
        <f t="shared" si="5"/>
        <v>0</v>
      </c>
      <c r="K100">
        <f>I100*C100</f>
        <v>0</v>
      </c>
      <c r="L100">
        <f>$I100*IF($A100=L$1,1,0)</f>
        <v>0</v>
      </c>
      <c r="M100">
        <f>$I100*IF($A100=M$1,1,0)</f>
        <v>0</v>
      </c>
      <c r="N100">
        <f>$I100*IF($A100=N$1,1,0)</f>
        <v>0</v>
      </c>
      <c r="O100">
        <f>$I100*IF($A100=O$1,1,0)</f>
        <v>0</v>
      </c>
      <c r="P100">
        <f>$I100*IF($A100=P$1,1,0)</f>
        <v>0</v>
      </c>
    </row>
    <row r="101" spans="1:16" ht="15">
      <c r="A101" s="5" t="s">
        <v>5</v>
      </c>
      <c r="B101" s="5" t="s">
        <v>205</v>
      </c>
      <c r="C101" s="5">
        <v>4000</v>
      </c>
      <c r="D101" s="5" t="s">
        <v>136</v>
      </c>
      <c r="E101" s="5">
        <v>16.832999999999998</v>
      </c>
      <c r="F101">
        <f>IF(ISNA(VLOOKUP(DKSalaries!D101,OverUnder!$A$2:$C$13,3,FALSE)),0,VLOOKUP(DKSalaries!D101,OverUnder!$A$2:$C$13,3,FALSE))</f>
        <v>1.0281415436054611</v>
      </c>
      <c r="G101">
        <f t="shared" si="3"/>
        <v>17.306706603510726</v>
      </c>
      <c r="H101" s="4">
        <f t="shared" si="4"/>
        <v>17.306706603510726</v>
      </c>
      <c r="I101">
        <v>0</v>
      </c>
      <c r="J101">
        <f t="shared" si="5"/>
        <v>0</v>
      </c>
      <c r="K101">
        <f>I101*C101</f>
        <v>0</v>
      </c>
      <c r="L101">
        <f>$I101*IF($A101=L$1,1,0)</f>
        <v>0</v>
      </c>
      <c r="M101">
        <f>$I101*IF($A101=M$1,1,0)</f>
        <v>0</v>
      </c>
      <c r="N101">
        <f>$I101*IF($A101=N$1,1,0)</f>
        <v>0</v>
      </c>
      <c r="O101">
        <f>$I101*IF($A101=O$1,1,0)</f>
        <v>0</v>
      </c>
      <c r="P101">
        <f>$I101*IF($A101=P$1,1,0)</f>
        <v>0</v>
      </c>
    </row>
    <row r="102" spans="1:16" ht="15">
      <c r="A102" s="5" t="s">
        <v>6</v>
      </c>
      <c r="B102" s="5" t="s">
        <v>206</v>
      </c>
      <c r="C102" s="5">
        <v>4000</v>
      </c>
      <c r="D102" s="5" t="s">
        <v>127</v>
      </c>
      <c r="E102" s="5">
        <v>0</v>
      </c>
      <c r="F102">
        <f>IF(ISNA(VLOOKUP(DKSalaries!D102,OverUnder!$A$2:$C$13,3,FALSE)),0,VLOOKUP(DKSalaries!D102,OverUnder!$A$2:$C$13,3,FALSE))</f>
        <v>0.96544998606854282</v>
      </c>
      <c r="G102">
        <f t="shared" si="3"/>
        <v>0</v>
      </c>
      <c r="H102" s="4">
        <f t="shared" si="4"/>
        <v>0</v>
      </c>
      <c r="I102">
        <v>0</v>
      </c>
      <c r="J102">
        <f t="shared" si="5"/>
        <v>0</v>
      </c>
      <c r="K102">
        <f>I102*C102</f>
        <v>0</v>
      </c>
      <c r="L102">
        <f>$I102*IF($A102=L$1,1,0)</f>
        <v>0</v>
      </c>
      <c r="M102">
        <f>$I102*IF($A102=M$1,1,0)</f>
        <v>0</v>
      </c>
      <c r="N102">
        <f>$I102*IF($A102=N$1,1,0)</f>
        <v>0</v>
      </c>
      <c r="O102">
        <f>$I102*IF($A102=O$1,1,0)</f>
        <v>0</v>
      </c>
      <c r="P102">
        <f>$I102*IF($A102=P$1,1,0)</f>
        <v>0</v>
      </c>
    </row>
    <row r="103" spans="1:16" ht="15">
      <c r="A103" s="5" t="s">
        <v>9</v>
      </c>
      <c r="B103" s="5" t="s">
        <v>207</v>
      </c>
      <c r="C103" s="5">
        <v>3900</v>
      </c>
      <c r="D103" s="5" t="s">
        <v>127</v>
      </c>
      <c r="E103" s="5">
        <v>18.606999999999999</v>
      </c>
      <c r="F103">
        <f>IF(ISNA(VLOOKUP(DKSalaries!D103,OverUnder!$A$2:$C$13,3,FALSE)),0,VLOOKUP(DKSalaries!D103,OverUnder!$A$2:$C$13,3,FALSE))</f>
        <v>0.96544998606854282</v>
      </c>
      <c r="G103">
        <f t="shared" si="3"/>
        <v>17.964127890777377</v>
      </c>
      <c r="H103" s="4">
        <f t="shared" si="4"/>
        <v>17.964127890777377</v>
      </c>
      <c r="I103">
        <v>0</v>
      </c>
      <c r="J103">
        <f t="shared" si="5"/>
        <v>0</v>
      </c>
      <c r="K103">
        <f>I103*C103</f>
        <v>0</v>
      </c>
      <c r="L103">
        <f>$I103*IF($A103=L$1,1,0)</f>
        <v>0</v>
      </c>
      <c r="M103">
        <f>$I103*IF($A103=M$1,1,0)</f>
        <v>0</v>
      </c>
      <c r="N103">
        <f>$I103*IF($A103=N$1,1,0)</f>
        <v>0</v>
      </c>
      <c r="O103">
        <f>$I103*IF($A103=O$1,1,0)</f>
        <v>0</v>
      </c>
      <c r="P103">
        <f>$I103*IF($A103=P$1,1,0)</f>
        <v>0</v>
      </c>
    </row>
    <row r="104" spans="1:16" ht="15">
      <c r="A104" s="5" t="s">
        <v>5</v>
      </c>
      <c r="B104" s="5" t="s">
        <v>208</v>
      </c>
      <c r="C104" s="5">
        <v>3900</v>
      </c>
      <c r="D104" s="5" t="s">
        <v>120</v>
      </c>
      <c r="E104" s="5">
        <v>19.917000000000002</v>
      </c>
      <c r="F104">
        <f>IF(ISNA(VLOOKUP(DKSalaries!D104,OverUnder!$A$2:$C$13,3,FALSE)),0,VLOOKUP(DKSalaries!D104,OverUnder!$A$2:$C$13,3,FALSE))</f>
        <v>1.0181108943995543</v>
      </c>
      <c r="G104">
        <f t="shared" si="3"/>
        <v>20.277714683755924</v>
      </c>
      <c r="H104" s="4">
        <v>15</v>
      </c>
      <c r="I104">
        <v>0</v>
      </c>
      <c r="J104">
        <f t="shared" si="5"/>
        <v>0</v>
      </c>
      <c r="K104">
        <f>I104*C104</f>
        <v>0</v>
      </c>
      <c r="L104">
        <f>$I104*IF($A104=L$1,1,0)</f>
        <v>0</v>
      </c>
      <c r="M104">
        <f>$I104*IF($A104=M$1,1,0)</f>
        <v>0</v>
      </c>
      <c r="N104">
        <f>$I104*IF($A104=N$1,1,0)</f>
        <v>0</v>
      </c>
      <c r="O104">
        <f>$I104*IF($A104=O$1,1,0)</f>
        <v>0</v>
      </c>
      <c r="P104">
        <f>$I104*IF($A104=P$1,1,0)</f>
        <v>0</v>
      </c>
    </row>
    <row r="105" spans="1:16" ht="15">
      <c r="A105" s="5" t="s">
        <v>9</v>
      </c>
      <c r="B105" s="5" t="s">
        <v>67</v>
      </c>
      <c r="C105" s="5">
        <v>3900</v>
      </c>
      <c r="D105" s="5" t="s">
        <v>130</v>
      </c>
      <c r="E105" s="5">
        <v>26.5</v>
      </c>
      <c r="F105">
        <f>IF(ISNA(VLOOKUP(DKSalaries!D105,OverUnder!$A$2:$C$13,3,FALSE)),0,VLOOKUP(DKSalaries!D105,OverUnder!$A$2:$C$13,3,FALSE))</f>
        <v>0.98551128448035663</v>
      </c>
      <c r="G105">
        <f t="shared" si="3"/>
        <v>26.11604903872945</v>
      </c>
      <c r="H105" s="4">
        <f t="shared" si="4"/>
        <v>26.11604903872945</v>
      </c>
      <c r="I105">
        <v>1</v>
      </c>
      <c r="J105">
        <f t="shared" si="5"/>
        <v>26.11604903872945</v>
      </c>
      <c r="K105">
        <f>I105*C105</f>
        <v>3900</v>
      </c>
      <c r="L105">
        <f>$I105*IF($A105=L$1,1,0)</f>
        <v>0</v>
      </c>
      <c r="M105">
        <f>$I105*IF($A105=M$1,1,0)</f>
        <v>1</v>
      </c>
      <c r="N105">
        <f>$I105*IF($A105=N$1,1,0)</f>
        <v>0</v>
      </c>
      <c r="O105">
        <f>$I105*IF($A105=O$1,1,0)</f>
        <v>0</v>
      </c>
      <c r="P105">
        <f>$I105*IF($A105=P$1,1,0)</f>
        <v>0</v>
      </c>
    </row>
    <row r="106" spans="1:16" ht="15">
      <c r="A106" s="5" t="s">
        <v>9</v>
      </c>
      <c r="B106" s="5" t="s">
        <v>209</v>
      </c>
      <c r="C106" s="5">
        <v>3800</v>
      </c>
      <c r="D106" s="5" t="s">
        <v>127</v>
      </c>
      <c r="E106" s="5">
        <v>15.343999999999999</v>
      </c>
      <c r="F106">
        <f>IF(ISNA(VLOOKUP(DKSalaries!D106,OverUnder!$A$2:$C$13,3,FALSE)),0,VLOOKUP(DKSalaries!D106,OverUnder!$A$2:$C$13,3,FALSE))</f>
        <v>0.96544998606854282</v>
      </c>
      <c r="G106">
        <f t="shared" si="3"/>
        <v>14.81386458623572</v>
      </c>
      <c r="H106" s="4">
        <f t="shared" si="4"/>
        <v>14.81386458623572</v>
      </c>
      <c r="I106">
        <v>0</v>
      </c>
      <c r="J106">
        <f t="shared" si="5"/>
        <v>0</v>
      </c>
      <c r="K106">
        <f>I106*C106</f>
        <v>0</v>
      </c>
      <c r="L106">
        <f>$I106*IF($A106=L$1,1,0)</f>
        <v>0</v>
      </c>
      <c r="M106">
        <f>$I106*IF($A106=M$1,1,0)</f>
        <v>0</v>
      </c>
      <c r="N106">
        <f>$I106*IF($A106=N$1,1,0)</f>
        <v>0</v>
      </c>
      <c r="O106">
        <f>$I106*IF($A106=O$1,1,0)</f>
        <v>0</v>
      </c>
      <c r="P106">
        <f>$I106*IF($A106=P$1,1,0)</f>
        <v>0</v>
      </c>
    </row>
    <row r="107" spans="1:16" ht="15">
      <c r="A107" s="5" t="s">
        <v>9</v>
      </c>
      <c r="B107" s="5" t="s">
        <v>210</v>
      </c>
      <c r="C107" s="5">
        <v>3800</v>
      </c>
      <c r="D107" s="5" t="s">
        <v>136</v>
      </c>
      <c r="E107" s="5">
        <v>17.332999999999998</v>
      </c>
      <c r="F107">
        <f>IF(ISNA(VLOOKUP(DKSalaries!D107,OverUnder!$A$2:$C$13,3,FALSE)),0,VLOOKUP(DKSalaries!D107,OverUnder!$A$2:$C$13,3,FALSE))</f>
        <v>1.0281415436054611</v>
      </c>
      <c r="G107">
        <f t="shared" si="3"/>
        <v>17.820777375313455</v>
      </c>
      <c r="H107" s="4">
        <f t="shared" si="4"/>
        <v>17.820777375313455</v>
      </c>
      <c r="I107">
        <v>0</v>
      </c>
      <c r="J107">
        <f t="shared" si="5"/>
        <v>0</v>
      </c>
      <c r="K107">
        <f>I107*C107</f>
        <v>0</v>
      </c>
      <c r="L107">
        <f>$I107*IF($A107=L$1,1,0)</f>
        <v>0</v>
      </c>
      <c r="M107">
        <f>$I107*IF($A107=M$1,1,0)</f>
        <v>0</v>
      </c>
      <c r="N107">
        <f>$I107*IF($A107=N$1,1,0)</f>
        <v>0</v>
      </c>
      <c r="O107">
        <f>$I107*IF($A107=O$1,1,0)</f>
        <v>0</v>
      </c>
      <c r="P107">
        <f>$I107*IF($A107=P$1,1,0)</f>
        <v>0</v>
      </c>
    </row>
    <row r="108" spans="1:16" ht="15">
      <c r="A108" s="5" t="s">
        <v>9</v>
      </c>
      <c r="B108" s="5" t="s">
        <v>68</v>
      </c>
      <c r="C108" s="5">
        <v>3700</v>
      </c>
      <c r="D108" s="5" t="s">
        <v>118</v>
      </c>
      <c r="E108" s="5">
        <v>0</v>
      </c>
      <c r="F108">
        <f>IF(ISNA(VLOOKUP(DKSalaries!D108,OverUnder!$A$2:$C$13,3,FALSE)),0,VLOOKUP(DKSalaries!D108,OverUnder!$A$2:$C$13,3,FALSE))</f>
        <v>1.0582334912231819</v>
      </c>
      <c r="G108">
        <f t="shared" si="3"/>
        <v>0</v>
      </c>
      <c r="H108" s="4">
        <f t="shared" si="4"/>
        <v>0</v>
      </c>
      <c r="I108">
        <v>0</v>
      </c>
      <c r="J108">
        <f t="shared" si="5"/>
        <v>0</v>
      </c>
      <c r="K108">
        <f>I108*C108</f>
        <v>0</v>
      </c>
      <c r="L108">
        <f>$I108*IF($A108=L$1,1,0)</f>
        <v>0</v>
      </c>
      <c r="M108">
        <f>$I108*IF($A108=M$1,1,0)</f>
        <v>0</v>
      </c>
      <c r="N108">
        <f>$I108*IF($A108=N$1,1,0)</f>
        <v>0</v>
      </c>
      <c r="O108">
        <f>$I108*IF($A108=O$1,1,0)</f>
        <v>0</v>
      </c>
      <c r="P108">
        <f>$I108*IF($A108=P$1,1,0)</f>
        <v>0</v>
      </c>
    </row>
    <row r="109" spans="1:16" ht="15">
      <c r="A109" s="5" t="s">
        <v>9</v>
      </c>
      <c r="B109" s="5" t="s">
        <v>211</v>
      </c>
      <c r="C109" s="5">
        <v>3700</v>
      </c>
      <c r="D109" s="5" t="s">
        <v>122</v>
      </c>
      <c r="E109" s="5">
        <v>23.321000000000002</v>
      </c>
      <c r="F109">
        <f>IF(ISNA(VLOOKUP(DKSalaries!D109,OverUnder!$A$2:$C$13,3,FALSE)),0,VLOOKUP(DKSalaries!D109,OverUnder!$A$2:$C$13,3,FALSE))</f>
        <v>0.96294232376706601</v>
      </c>
      <c r="G109">
        <f t="shared" si="3"/>
        <v>22.456777932571747</v>
      </c>
      <c r="H109" s="4">
        <f t="shared" si="4"/>
        <v>22.456777932571747</v>
      </c>
      <c r="I109">
        <v>1</v>
      </c>
      <c r="J109">
        <f t="shared" si="5"/>
        <v>22.456777932571747</v>
      </c>
      <c r="K109">
        <f>I109*C109</f>
        <v>3700</v>
      </c>
      <c r="L109">
        <f>$I109*IF($A109=L$1,1,0)</f>
        <v>0</v>
      </c>
      <c r="M109">
        <f>$I109*IF($A109=M$1,1,0)</f>
        <v>1</v>
      </c>
      <c r="N109">
        <f>$I109*IF($A109=N$1,1,0)</f>
        <v>0</v>
      </c>
      <c r="O109">
        <f>$I109*IF($A109=O$1,1,0)</f>
        <v>0</v>
      </c>
      <c r="P109">
        <f>$I109*IF($A109=P$1,1,0)</f>
        <v>0</v>
      </c>
    </row>
    <row r="110" spans="1:16" ht="15">
      <c r="A110" s="5" t="s">
        <v>5</v>
      </c>
      <c r="B110" s="5" t="s">
        <v>212</v>
      </c>
      <c r="C110" s="5">
        <v>3700</v>
      </c>
      <c r="D110" s="5" t="s">
        <v>122</v>
      </c>
      <c r="E110" s="5">
        <v>20.143000000000001</v>
      </c>
      <c r="F110">
        <f>IF(ISNA(VLOOKUP(DKSalaries!D110,OverUnder!$A$2:$C$13,3,FALSE)),0,VLOOKUP(DKSalaries!D110,OverUnder!$A$2:$C$13,3,FALSE))</f>
        <v>0.96294232376706601</v>
      </c>
      <c r="G110">
        <f t="shared" si="3"/>
        <v>19.39654722764001</v>
      </c>
      <c r="H110" s="4">
        <f t="shared" si="4"/>
        <v>19.39654722764001</v>
      </c>
      <c r="I110">
        <v>0</v>
      </c>
      <c r="J110">
        <f t="shared" si="5"/>
        <v>0</v>
      </c>
      <c r="K110">
        <f>I110*C110</f>
        <v>0</v>
      </c>
      <c r="L110">
        <f>$I110*IF($A110=L$1,1,0)</f>
        <v>0</v>
      </c>
      <c r="M110">
        <f>$I110*IF($A110=M$1,1,0)</f>
        <v>0</v>
      </c>
      <c r="N110">
        <f>$I110*IF($A110=N$1,1,0)</f>
        <v>0</v>
      </c>
      <c r="O110">
        <f>$I110*IF($A110=O$1,1,0)</f>
        <v>0</v>
      </c>
      <c r="P110">
        <f>$I110*IF($A110=P$1,1,0)</f>
        <v>0</v>
      </c>
    </row>
    <row r="111" spans="1:16" ht="15">
      <c r="A111" s="5" t="s">
        <v>7</v>
      </c>
      <c r="B111" s="5" t="s">
        <v>213</v>
      </c>
      <c r="C111" s="5">
        <v>3700</v>
      </c>
      <c r="D111" s="5" t="s">
        <v>136</v>
      </c>
      <c r="E111" s="5">
        <v>17.667000000000002</v>
      </c>
      <c r="F111">
        <f>IF(ISNA(VLOOKUP(DKSalaries!D111,OverUnder!$A$2:$C$13,3,FALSE)),0,VLOOKUP(DKSalaries!D111,OverUnder!$A$2:$C$13,3,FALSE))</f>
        <v>1.0281415436054611</v>
      </c>
      <c r="G111">
        <f t="shared" si="3"/>
        <v>18.164176650877682</v>
      </c>
      <c r="H111" s="4">
        <f t="shared" si="4"/>
        <v>18.164176650877682</v>
      </c>
      <c r="I111">
        <v>0</v>
      </c>
      <c r="J111">
        <f t="shared" si="5"/>
        <v>0</v>
      </c>
      <c r="K111">
        <f>I111*C111</f>
        <v>0</v>
      </c>
      <c r="L111">
        <f>$I111*IF($A111=L$1,1,0)</f>
        <v>0</v>
      </c>
      <c r="M111">
        <f>$I111*IF($A111=M$1,1,0)</f>
        <v>0</v>
      </c>
      <c r="N111">
        <f>$I111*IF($A111=N$1,1,0)</f>
        <v>0</v>
      </c>
      <c r="O111">
        <f>$I111*IF($A111=O$1,1,0)</f>
        <v>0</v>
      </c>
      <c r="P111">
        <f>$I111*IF($A111=P$1,1,0)</f>
        <v>0</v>
      </c>
    </row>
    <row r="112" spans="1:16" ht="15">
      <c r="A112" s="5" t="s">
        <v>8</v>
      </c>
      <c r="B112" s="5" t="s">
        <v>214</v>
      </c>
      <c r="C112" s="5">
        <v>3700</v>
      </c>
      <c r="D112" s="5" t="s">
        <v>120</v>
      </c>
      <c r="E112" s="5">
        <v>18.213999999999999</v>
      </c>
      <c r="F112">
        <f>IF(ISNA(VLOOKUP(DKSalaries!D112,OverUnder!$A$2:$C$13,3,FALSE)),0,VLOOKUP(DKSalaries!D112,OverUnder!$A$2:$C$13,3,FALSE))</f>
        <v>1.0181108943995543</v>
      </c>
      <c r="G112">
        <f t="shared" si="3"/>
        <v>18.543871830593481</v>
      </c>
      <c r="H112" s="4">
        <f t="shared" si="4"/>
        <v>18.543871830593481</v>
      </c>
      <c r="I112">
        <v>0</v>
      </c>
      <c r="J112">
        <f t="shared" si="5"/>
        <v>0</v>
      </c>
      <c r="K112">
        <f>I112*C112</f>
        <v>0</v>
      </c>
      <c r="L112">
        <f>$I112*IF($A112=L$1,1,0)</f>
        <v>0</v>
      </c>
      <c r="M112">
        <f>$I112*IF($A112=M$1,1,0)</f>
        <v>0</v>
      </c>
      <c r="N112">
        <f>$I112*IF($A112=N$1,1,0)</f>
        <v>0</v>
      </c>
      <c r="O112">
        <f>$I112*IF($A112=O$1,1,0)</f>
        <v>0</v>
      </c>
      <c r="P112">
        <f>$I112*IF($A112=P$1,1,0)</f>
        <v>0</v>
      </c>
    </row>
    <row r="113" spans="1:16" ht="15">
      <c r="A113" s="5" t="s">
        <v>8</v>
      </c>
      <c r="B113" s="5" t="s">
        <v>215</v>
      </c>
      <c r="C113" s="5">
        <v>3600</v>
      </c>
      <c r="D113" s="5" t="s">
        <v>122</v>
      </c>
      <c r="E113" s="5">
        <v>16.928999999999998</v>
      </c>
      <c r="F113">
        <f>IF(ISNA(VLOOKUP(DKSalaries!D113,OverUnder!$A$2:$C$13,3,FALSE)),0,VLOOKUP(DKSalaries!D113,OverUnder!$A$2:$C$13,3,FALSE))</f>
        <v>0.96294232376706601</v>
      </c>
      <c r="G113">
        <f t="shared" si="3"/>
        <v>16.30165059905266</v>
      </c>
      <c r="H113" s="4">
        <f t="shared" si="4"/>
        <v>16.30165059905266</v>
      </c>
      <c r="I113">
        <v>0</v>
      </c>
      <c r="J113">
        <f t="shared" si="5"/>
        <v>0</v>
      </c>
      <c r="K113">
        <f>I113*C113</f>
        <v>0</v>
      </c>
      <c r="L113">
        <f>$I113*IF($A113=L$1,1,0)</f>
        <v>0</v>
      </c>
      <c r="M113">
        <f>$I113*IF($A113=M$1,1,0)</f>
        <v>0</v>
      </c>
      <c r="N113">
        <f>$I113*IF($A113=N$1,1,0)</f>
        <v>0</v>
      </c>
      <c r="O113">
        <f>$I113*IF($A113=O$1,1,0)</f>
        <v>0</v>
      </c>
      <c r="P113">
        <f>$I113*IF($A113=P$1,1,0)</f>
        <v>0</v>
      </c>
    </row>
    <row r="114" spans="1:16" ht="15">
      <c r="A114" s="5" t="s">
        <v>7</v>
      </c>
      <c r="B114" s="5" t="s">
        <v>69</v>
      </c>
      <c r="C114" s="5">
        <v>3600</v>
      </c>
      <c r="D114" s="5" t="s">
        <v>127</v>
      </c>
      <c r="E114" s="5">
        <v>21.5</v>
      </c>
      <c r="F114">
        <f>IF(ISNA(VLOOKUP(DKSalaries!D114,OverUnder!$A$2:$C$13,3,FALSE)),0,VLOOKUP(DKSalaries!D114,OverUnder!$A$2:$C$13,3,FALSE))</f>
        <v>0.96544998606854282</v>
      </c>
      <c r="G114">
        <f t="shared" si="3"/>
        <v>20.757174700473669</v>
      </c>
      <c r="H114" s="4">
        <v>0</v>
      </c>
      <c r="I114">
        <v>0</v>
      </c>
      <c r="J114">
        <f t="shared" si="5"/>
        <v>0</v>
      </c>
      <c r="K114">
        <f>I114*C114</f>
        <v>0</v>
      </c>
      <c r="L114">
        <f>$I114*IF($A114=L$1,1,0)</f>
        <v>0</v>
      </c>
      <c r="M114">
        <f>$I114*IF($A114=M$1,1,0)</f>
        <v>0</v>
      </c>
      <c r="N114">
        <f>$I114*IF($A114=N$1,1,0)</f>
        <v>0</v>
      </c>
      <c r="O114">
        <f>$I114*IF($A114=O$1,1,0)</f>
        <v>0</v>
      </c>
      <c r="P114">
        <f>$I114*IF($A114=P$1,1,0)</f>
        <v>0</v>
      </c>
    </row>
    <row r="115" spans="1:16" ht="15">
      <c r="A115" s="5" t="s">
        <v>5</v>
      </c>
      <c r="B115" s="5" t="s">
        <v>216</v>
      </c>
      <c r="C115" s="5">
        <v>3600</v>
      </c>
      <c r="D115" s="5" t="s">
        <v>120</v>
      </c>
      <c r="E115" s="5">
        <v>16.571000000000002</v>
      </c>
      <c r="F115">
        <f>IF(ISNA(VLOOKUP(DKSalaries!D115,OverUnder!$A$2:$C$13,3,FALSE)),0,VLOOKUP(DKSalaries!D115,OverUnder!$A$2:$C$13,3,FALSE))</f>
        <v>1.0181108943995543</v>
      </c>
      <c r="G115">
        <f t="shared" si="3"/>
        <v>16.871115631095016</v>
      </c>
      <c r="H115" s="4">
        <f t="shared" si="4"/>
        <v>16.871115631095016</v>
      </c>
      <c r="I115">
        <v>0</v>
      </c>
      <c r="J115">
        <f t="shared" si="5"/>
        <v>0</v>
      </c>
      <c r="K115">
        <f>I115*C115</f>
        <v>0</v>
      </c>
      <c r="L115">
        <f>$I115*IF($A115=L$1,1,0)</f>
        <v>0</v>
      </c>
      <c r="M115">
        <f>$I115*IF($A115=M$1,1,0)</f>
        <v>0</v>
      </c>
      <c r="N115">
        <f>$I115*IF($A115=N$1,1,0)</f>
        <v>0</v>
      </c>
      <c r="O115">
        <f>$I115*IF($A115=O$1,1,0)</f>
        <v>0</v>
      </c>
      <c r="P115">
        <f>$I115*IF($A115=P$1,1,0)</f>
        <v>0</v>
      </c>
    </row>
    <row r="116" spans="1:16" ht="15">
      <c r="A116" s="5" t="s">
        <v>5</v>
      </c>
      <c r="B116" s="5" t="s">
        <v>217</v>
      </c>
      <c r="C116" s="5">
        <v>3600</v>
      </c>
      <c r="D116" s="5" t="s">
        <v>130</v>
      </c>
      <c r="E116" s="5">
        <v>15.05</v>
      </c>
      <c r="F116">
        <f>IF(ISNA(VLOOKUP(DKSalaries!D116,OverUnder!$A$2:$C$13,3,FALSE)),0,VLOOKUP(DKSalaries!D116,OverUnder!$A$2:$C$13,3,FALSE))</f>
        <v>0.98551128448035663</v>
      </c>
      <c r="G116">
        <f t="shared" si="3"/>
        <v>14.831944831429368</v>
      </c>
      <c r="H116" s="4">
        <f t="shared" si="4"/>
        <v>14.831944831429368</v>
      </c>
      <c r="I116">
        <v>0</v>
      </c>
      <c r="J116">
        <f t="shared" si="5"/>
        <v>0</v>
      </c>
      <c r="K116">
        <f>I116*C116</f>
        <v>0</v>
      </c>
      <c r="L116">
        <f>$I116*IF($A116=L$1,1,0)</f>
        <v>0</v>
      </c>
      <c r="M116">
        <f>$I116*IF($A116=M$1,1,0)</f>
        <v>0</v>
      </c>
      <c r="N116">
        <f>$I116*IF($A116=N$1,1,0)</f>
        <v>0</v>
      </c>
      <c r="O116">
        <f>$I116*IF($A116=O$1,1,0)</f>
        <v>0</v>
      </c>
      <c r="P116">
        <f>$I116*IF($A116=P$1,1,0)</f>
        <v>0</v>
      </c>
    </row>
    <row r="117" spans="1:16" ht="15">
      <c r="A117" s="5" t="s">
        <v>9</v>
      </c>
      <c r="B117" s="5" t="s">
        <v>218</v>
      </c>
      <c r="C117" s="5">
        <v>3500</v>
      </c>
      <c r="D117" s="5" t="s">
        <v>120</v>
      </c>
      <c r="E117" s="5">
        <v>13.786</v>
      </c>
      <c r="F117">
        <f>IF(ISNA(VLOOKUP(DKSalaries!D117,OverUnder!$A$2:$C$13,3,FALSE)),0,VLOOKUP(DKSalaries!D117,OverUnder!$A$2:$C$13,3,FALSE))</f>
        <v>1.0181108943995543</v>
      </c>
      <c r="G117">
        <f t="shared" si="3"/>
        <v>14.035676790192255</v>
      </c>
      <c r="H117" s="4">
        <f t="shared" si="4"/>
        <v>14.035676790192255</v>
      </c>
      <c r="I117">
        <v>0</v>
      </c>
      <c r="J117">
        <f t="shared" si="5"/>
        <v>0</v>
      </c>
      <c r="K117">
        <f>I117*C117</f>
        <v>0</v>
      </c>
      <c r="L117">
        <f>$I117*IF($A117=L$1,1,0)</f>
        <v>0</v>
      </c>
      <c r="M117">
        <f>$I117*IF($A117=M$1,1,0)</f>
        <v>0</v>
      </c>
      <c r="N117">
        <f>$I117*IF($A117=N$1,1,0)</f>
        <v>0</v>
      </c>
      <c r="O117">
        <f>$I117*IF($A117=O$1,1,0)</f>
        <v>0</v>
      </c>
      <c r="P117">
        <f>$I117*IF($A117=P$1,1,0)</f>
        <v>0</v>
      </c>
    </row>
    <row r="118" spans="1:16" ht="15">
      <c r="A118" s="5" t="s">
        <v>7</v>
      </c>
      <c r="B118" s="5" t="s">
        <v>70</v>
      </c>
      <c r="C118" s="5">
        <v>3500</v>
      </c>
      <c r="D118" s="5" t="s">
        <v>123</v>
      </c>
      <c r="E118" s="5">
        <v>20.937999999999999</v>
      </c>
      <c r="F118">
        <f>IF(ISNA(VLOOKUP(DKSalaries!D118,OverUnder!$A$2:$C$13,3,FALSE)),0,VLOOKUP(DKSalaries!D118,OverUnder!$A$2:$C$13,3,FALSE))</f>
        <v>1.0482028420172751</v>
      </c>
      <c r="G118">
        <f t="shared" si="3"/>
        <v>21.947271106157704</v>
      </c>
      <c r="H118" s="4">
        <f t="shared" si="4"/>
        <v>21.947271106157704</v>
      </c>
      <c r="I118">
        <v>1</v>
      </c>
      <c r="J118">
        <f t="shared" si="5"/>
        <v>21.947271106157704</v>
      </c>
      <c r="K118">
        <f>I118*C118</f>
        <v>3500</v>
      </c>
      <c r="L118">
        <f>$I118*IF($A118=L$1,1,0)</f>
        <v>0</v>
      </c>
      <c r="M118">
        <f>$I118*IF($A118=M$1,1,0)</f>
        <v>0</v>
      </c>
      <c r="N118">
        <f>$I118*IF($A118=N$1,1,0)</f>
        <v>0</v>
      </c>
      <c r="O118">
        <f>$I118*IF($A118=O$1,1,0)</f>
        <v>0</v>
      </c>
      <c r="P118">
        <f>$I118*IF($A118=P$1,1,0)</f>
        <v>1</v>
      </c>
    </row>
    <row r="119" spans="1:16" ht="15">
      <c r="A119" s="5" t="s">
        <v>8</v>
      </c>
      <c r="B119" s="5" t="s">
        <v>219</v>
      </c>
      <c r="C119" s="5">
        <v>3500</v>
      </c>
      <c r="D119" s="5" t="s">
        <v>120</v>
      </c>
      <c r="E119" s="5">
        <v>14.167</v>
      </c>
      <c r="F119">
        <f>IF(ISNA(VLOOKUP(DKSalaries!D119,OverUnder!$A$2:$C$13,3,FALSE)),0,VLOOKUP(DKSalaries!D119,OverUnder!$A$2:$C$13,3,FALSE))</f>
        <v>1.0181108943995543</v>
      </c>
      <c r="G119">
        <f t="shared" si="3"/>
        <v>14.423577040958484</v>
      </c>
      <c r="H119" s="4">
        <f t="shared" si="4"/>
        <v>14.423577040958484</v>
      </c>
      <c r="I119">
        <v>0</v>
      </c>
      <c r="J119">
        <f t="shared" si="5"/>
        <v>0</v>
      </c>
      <c r="K119">
        <f>I119*C119</f>
        <v>0</v>
      </c>
      <c r="L119">
        <f>$I119*IF($A119=L$1,1,0)</f>
        <v>0</v>
      </c>
      <c r="M119">
        <f>$I119*IF($A119=M$1,1,0)</f>
        <v>0</v>
      </c>
      <c r="N119">
        <f>$I119*IF($A119=N$1,1,0)</f>
        <v>0</v>
      </c>
      <c r="O119">
        <f>$I119*IF($A119=O$1,1,0)</f>
        <v>0</v>
      </c>
      <c r="P119">
        <f>$I119*IF($A119=P$1,1,0)</f>
        <v>0</v>
      </c>
    </row>
    <row r="120" spans="1:16" ht="15">
      <c r="A120" s="5" t="s">
        <v>8</v>
      </c>
      <c r="B120" s="5" t="s">
        <v>71</v>
      </c>
      <c r="C120" s="5">
        <v>3500</v>
      </c>
      <c r="D120" s="5" t="s">
        <v>118</v>
      </c>
      <c r="E120" s="5">
        <v>15.679</v>
      </c>
      <c r="F120">
        <f>IF(ISNA(VLOOKUP(DKSalaries!D120,OverUnder!$A$2:$C$13,3,FALSE)),0,VLOOKUP(DKSalaries!D120,OverUnder!$A$2:$C$13,3,FALSE))</f>
        <v>1.0582334912231819</v>
      </c>
      <c r="G120">
        <f t="shared" si="3"/>
        <v>16.592042908888271</v>
      </c>
      <c r="H120" s="4">
        <f t="shared" si="4"/>
        <v>16.592042908888271</v>
      </c>
      <c r="I120">
        <v>0</v>
      </c>
      <c r="J120">
        <f t="shared" si="5"/>
        <v>0</v>
      </c>
      <c r="K120">
        <f>I120*C120</f>
        <v>0</v>
      </c>
      <c r="L120">
        <f>$I120*IF($A120=L$1,1,0)</f>
        <v>0</v>
      </c>
      <c r="M120">
        <f>$I120*IF($A120=M$1,1,0)</f>
        <v>0</v>
      </c>
      <c r="N120">
        <f>$I120*IF($A120=N$1,1,0)</f>
        <v>0</v>
      </c>
      <c r="O120">
        <f>$I120*IF($A120=O$1,1,0)</f>
        <v>0</v>
      </c>
      <c r="P120">
        <f>$I120*IF($A120=P$1,1,0)</f>
        <v>0</v>
      </c>
    </row>
    <row r="121" spans="1:16" ht="15">
      <c r="A121" s="5" t="s">
        <v>8</v>
      </c>
      <c r="B121" s="5" t="s">
        <v>220</v>
      </c>
      <c r="C121" s="5">
        <v>3500</v>
      </c>
      <c r="D121" s="5" t="s">
        <v>123</v>
      </c>
      <c r="E121" s="5">
        <v>13.167</v>
      </c>
      <c r="F121">
        <f>IF(ISNA(VLOOKUP(DKSalaries!D121,OverUnder!$A$2:$C$13,3,FALSE)),0,VLOOKUP(DKSalaries!D121,OverUnder!$A$2:$C$13,3,FALSE))</f>
        <v>1.0482028420172751</v>
      </c>
      <c r="G121">
        <f t="shared" si="3"/>
        <v>13.801686820841461</v>
      </c>
      <c r="H121" s="4">
        <f t="shared" si="4"/>
        <v>13.801686820841461</v>
      </c>
      <c r="I121">
        <v>0</v>
      </c>
      <c r="J121">
        <f t="shared" si="5"/>
        <v>0</v>
      </c>
      <c r="K121">
        <f>I121*C121</f>
        <v>0</v>
      </c>
      <c r="L121">
        <f>$I121*IF($A121=L$1,1,0)</f>
        <v>0</v>
      </c>
      <c r="M121">
        <f>$I121*IF($A121=M$1,1,0)</f>
        <v>0</v>
      </c>
      <c r="N121">
        <f>$I121*IF($A121=N$1,1,0)</f>
        <v>0</v>
      </c>
      <c r="O121">
        <f>$I121*IF($A121=O$1,1,0)</f>
        <v>0</v>
      </c>
      <c r="P121">
        <f>$I121*IF($A121=P$1,1,0)</f>
        <v>0</v>
      </c>
    </row>
    <row r="122" spans="1:16" ht="15">
      <c r="A122" s="5" t="s">
        <v>7</v>
      </c>
      <c r="B122" s="5" t="s">
        <v>221</v>
      </c>
      <c r="C122" s="5">
        <v>3400</v>
      </c>
      <c r="D122" s="5" t="s">
        <v>127</v>
      </c>
      <c r="E122" s="5">
        <v>12.438000000000001</v>
      </c>
      <c r="F122">
        <f>IF(ISNA(VLOOKUP(DKSalaries!D122,OverUnder!$A$2:$C$13,3,FALSE)),0,VLOOKUP(DKSalaries!D122,OverUnder!$A$2:$C$13,3,FALSE))</f>
        <v>0.96544998606854282</v>
      </c>
      <c r="G122">
        <f t="shared" si="3"/>
        <v>12.008266926720536</v>
      </c>
      <c r="H122" s="4">
        <f t="shared" si="4"/>
        <v>12.008266926720536</v>
      </c>
      <c r="I122">
        <v>0</v>
      </c>
      <c r="J122">
        <f t="shared" si="5"/>
        <v>0</v>
      </c>
      <c r="K122">
        <f>I122*C122</f>
        <v>0</v>
      </c>
      <c r="L122">
        <f>$I122*IF($A122=L$1,1,0)</f>
        <v>0</v>
      </c>
      <c r="M122">
        <f>$I122*IF($A122=M$1,1,0)</f>
        <v>0</v>
      </c>
      <c r="N122">
        <f>$I122*IF($A122=N$1,1,0)</f>
        <v>0</v>
      </c>
      <c r="O122">
        <f>$I122*IF($A122=O$1,1,0)</f>
        <v>0</v>
      </c>
      <c r="P122">
        <f>$I122*IF($A122=P$1,1,0)</f>
        <v>0</v>
      </c>
    </row>
    <row r="123" spans="1:16" ht="15">
      <c r="A123" s="5" t="s">
        <v>8</v>
      </c>
      <c r="B123" s="5" t="s">
        <v>222</v>
      </c>
      <c r="C123" s="5">
        <v>3400</v>
      </c>
      <c r="D123" s="5" t="s">
        <v>120</v>
      </c>
      <c r="E123" s="5">
        <v>12.75</v>
      </c>
      <c r="F123">
        <f>IF(ISNA(VLOOKUP(DKSalaries!D123,OverUnder!$A$2:$C$13,3,FALSE)),0,VLOOKUP(DKSalaries!D123,OverUnder!$A$2:$C$13,3,FALSE))</f>
        <v>1.0181108943995543</v>
      </c>
      <c r="G123">
        <f t="shared" si="3"/>
        <v>12.980913903594317</v>
      </c>
      <c r="H123" s="4">
        <f t="shared" si="4"/>
        <v>12.980913903594317</v>
      </c>
      <c r="I123">
        <v>0</v>
      </c>
      <c r="J123">
        <f t="shared" si="5"/>
        <v>0</v>
      </c>
      <c r="K123">
        <f>I123*C123</f>
        <v>0</v>
      </c>
      <c r="L123">
        <f>$I123*IF($A123=L$1,1,0)</f>
        <v>0</v>
      </c>
      <c r="M123">
        <f>$I123*IF($A123=M$1,1,0)</f>
        <v>0</v>
      </c>
      <c r="N123">
        <f>$I123*IF($A123=N$1,1,0)</f>
        <v>0</v>
      </c>
      <c r="O123">
        <f>$I123*IF($A123=O$1,1,0)</f>
        <v>0</v>
      </c>
      <c r="P123">
        <f>$I123*IF($A123=P$1,1,0)</f>
        <v>0</v>
      </c>
    </row>
    <row r="124" spans="1:16" ht="15">
      <c r="A124" s="5" t="s">
        <v>6</v>
      </c>
      <c r="B124" s="5" t="s">
        <v>72</v>
      </c>
      <c r="C124" s="5">
        <v>3300</v>
      </c>
      <c r="D124" s="5" t="s">
        <v>130</v>
      </c>
      <c r="E124" s="5">
        <v>14.156000000000001</v>
      </c>
      <c r="F124">
        <f>IF(ISNA(VLOOKUP(DKSalaries!D124,OverUnder!$A$2:$C$13,3,FALSE)),0,VLOOKUP(DKSalaries!D124,OverUnder!$A$2:$C$13,3,FALSE))</f>
        <v>0.98551128448035663</v>
      </c>
      <c r="G124">
        <f t="shared" si="3"/>
        <v>13.95089774310393</v>
      </c>
      <c r="H124" s="4">
        <f t="shared" si="4"/>
        <v>13.95089774310393</v>
      </c>
      <c r="I124">
        <v>0</v>
      </c>
      <c r="J124">
        <f t="shared" si="5"/>
        <v>0</v>
      </c>
      <c r="K124">
        <f>I124*C124</f>
        <v>0</v>
      </c>
      <c r="L124">
        <f>$I124*IF($A124=L$1,1,0)</f>
        <v>0</v>
      </c>
      <c r="M124">
        <f>$I124*IF($A124=M$1,1,0)</f>
        <v>0</v>
      </c>
      <c r="N124">
        <f>$I124*IF($A124=N$1,1,0)</f>
        <v>0</v>
      </c>
      <c r="O124">
        <f>$I124*IF($A124=O$1,1,0)</f>
        <v>0</v>
      </c>
      <c r="P124">
        <f>$I124*IF($A124=P$1,1,0)</f>
        <v>0</v>
      </c>
    </row>
    <row r="125" spans="1:16" ht="15">
      <c r="A125" s="5" t="s">
        <v>7</v>
      </c>
      <c r="B125" s="5" t="s">
        <v>223</v>
      </c>
      <c r="C125" s="5">
        <v>3300</v>
      </c>
      <c r="D125" s="5" t="s">
        <v>123</v>
      </c>
      <c r="E125" s="5">
        <v>13.583</v>
      </c>
      <c r="F125">
        <f>IF(ISNA(VLOOKUP(DKSalaries!D125,OverUnder!$A$2:$C$13,3,FALSE)),0,VLOOKUP(DKSalaries!D125,OverUnder!$A$2:$C$13,3,FALSE))</f>
        <v>1.0482028420172751</v>
      </c>
      <c r="G125">
        <f t="shared" si="3"/>
        <v>14.237739203120649</v>
      </c>
      <c r="H125" s="4">
        <f t="shared" si="4"/>
        <v>14.237739203120649</v>
      </c>
      <c r="I125">
        <v>0</v>
      </c>
      <c r="J125">
        <f t="shared" si="5"/>
        <v>0</v>
      </c>
      <c r="K125">
        <f>I125*C125</f>
        <v>0</v>
      </c>
      <c r="L125">
        <f>$I125*IF($A125=L$1,1,0)</f>
        <v>0</v>
      </c>
      <c r="M125">
        <f>$I125*IF($A125=M$1,1,0)</f>
        <v>0</v>
      </c>
      <c r="N125">
        <f>$I125*IF($A125=N$1,1,0)</f>
        <v>0</v>
      </c>
      <c r="O125">
        <f>$I125*IF($A125=O$1,1,0)</f>
        <v>0</v>
      </c>
      <c r="P125">
        <f>$I125*IF($A125=P$1,1,0)</f>
        <v>0</v>
      </c>
    </row>
    <row r="126" spans="1:16" ht="15">
      <c r="A126" s="5" t="s">
        <v>7</v>
      </c>
      <c r="B126" s="5" t="s">
        <v>224</v>
      </c>
      <c r="C126" s="5">
        <v>3300</v>
      </c>
      <c r="D126" s="5" t="s">
        <v>123</v>
      </c>
      <c r="E126" s="5">
        <v>20.5</v>
      </c>
      <c r="F126">
        <f>IF(ISNA(VLOOKUP(DKSalaries!D126,OverUnder!$A$2:$C$13,3,FALSE)),0,VLOOKUP(DKSalaries!D126,OverUnder!$A$2:$C$13,3,FALSE))</f>
        <v>1.0482028420172751</v>
      </c>
      <c r="G126">
        <f t="shared" si="3"/>
        <v>21.48815826135414</v>
      </c>
      <c r="H126" s="4">
        <f t="shared" si="4"/>
        <v>21.48815826135414</v>
      </c>
      <c r="I126">
        <v>0</v>
      </c>
      <c r="J126">
        <f t="shared" si="5"/>
        <v>0</v>
      </c>
      <c r="K126">
        <f>I126*C126</f>
        <v>0</v>
      </c>
      <c r="L126">
        <f>$I126*IF($A126=L$1,1,0)</f>
        <v>0</v>
      </c>
      <c r="M126">
        <f>$I126*IF($A126=M$1,1,0)</f>
        <v>0</v>
      </c>
      <c r="N126">
        <f>$I126*IF($A126=N$1,1,0)</f>
        <v>0</v>
      </c>
      <c r="O126">
        <f>$I126*IF($A126=O$1,1,0)</f>
        <v>0</v>
      </c>
      <c r="P126">
        <f>$I126*IF($A126=P$1,1,0)</f>
        <v>0</v>
      </c>
    </row>
    <row r="127" spans="1:16" ht="15">
      <c r="A127" s="5" t="s">
        <v>9</v>
      </c>
      <c r="B127" s="5" t="s">
        <v>73</v>
      </c>
      <c r="C127" s="5">
        <v>3300</v>
      </c>
      <c r="D127" s="5" t="s">
        <v>130</v>
      </c>
      <c r="E127" s="5">
        <v>19.5</v>
      </c>
      <c r="F127">
        <f>IF(ISNA(VLOOKUP(DKSalaries!D127,OverUnder!$A$2:$C$13,3,FALSE)),0,VLOOKUP(DKSalaries!D127,OverUnder!$A$2:$C$13,3,FALSE))</f>
        <v>0.98551128448035663</v>
      </c>
      <c r="G127">
        <f t="shared" si="3"/>
        <v>19.217470047366955</v>
      </c>
      <c r="H127" s="4">
        <f t="shared" si="4"/>
        <v>19.217470047366955</v>
      </c>
      <c r="I127">
        <v>0</v>
      </c>
      <c r="J127">
        <f t="shared" si="5"/>
        <v>0</v>
      </c>
      <c r="K127">
        <f>I127*C127</f>
        <v>0</v>
      </c>
      <c r="L127">
        <f>$I127*IF($A127=L$1,1,0)</f>
        <v>0</v>
      </c>
      <c r="M127">
        <f>$I127*IF($A127=M$1,1,0)</f>
        <v>0</v>
      </c>
      <c r="N127">
        <f>$I127*IF($A127=N$1,1,0)</f>
        <v>0</v>
      </c>
      <c r="O127">
        <f>$I127*IF($A127=O$1,1,0)</f>
        <v>0</v>
      </c>
      <c r="P127">
        <f>$I127*IF($A127=P$1,1,0)</f>
        <v>0</v>
      </c>
    </row>
    <row r="128" spans="1:16" ht="15">
      <c r="A128" s="5" t="s">
        <v>5</v>
      </c>
      <c r="B128" s="5" t="s">
        <v>225</v>
      </c>
      <c r="C128" s="5">
        <v>3300</v>
      </c>
      <c r="D128" s="5" t="s">
        <v>132</v>
      </c>
      <c r="E128" s="5">
        <v>16.45</v>
      </c>
      <c r="F128">
        <f>IF(ISNA(VLOOKUP(DKSalaries!D128,OverUnder!$A$2:$C$13,3,FALSE)),0,VLOOKUP(DKSalaries!D128,OverUnder!$A$2:$C$13,3,FALSE))</f>
        <v>0.99303427138478684</v>
      </c>
      <c r="G128">
        <f t="shared" si="3"/>
        <v>16.335413764279743</v>
      </c>
      <c r="H128" s="4">
        <f t="shared" si="4"/>
        <v>16.335413764279743</v>
      </c>
      <c r="I128">
        <v>0</v>
      </c>
      <c r="J128">
        <f t="shared" si="5"/>
        <v>0</v>
      </c>
      <c r="K128">
        <f>I128*C128</f>
        <v>0</v>
      </c>
      <c r="L128">
        <f>$I128*IF($A128=L$1,1,0)</f>
        <v>0</v>
      </c>
      <c r="M128">
        <f>$I128*IF($A128=M$1,1,0)</f>
        <v>0</v>
      </c>
      <c r="N128">
        <f>$I128*IF($A128=N$1,1,0)</f>
        <v>0</v>
      </c>
      <c r="O128">
        <f>$I128*IF($A128=O$1,1,0)</f>
        <v>0</v>
      </c>
      <c r="P128">
        <f>$I128*IF($A128=P$1,1,0)</f>
        <v>0</v>
      </c>
    </row>
    <row r="129" spans="1:16" ht="15">
      <c r="A129" s="5" t="s">
        <v>7</v>
      </c>
      <c r="B129" s="5" t="s">
        <v>226</v>
      </c>
      <c r="C129" s="5">
        <v>3200</v>
      </c>
      <c r="D129" s="5" t="s">
        <v>132</v>
      </c>
      <c r="E129" s="5">
        <v>2.75</v>
      </c>
      <c r="F129">
        <f>IF(ISNA(VLOOKUP(DKSalaries!D129,OverUnder!$A$2:$C$13,3,FALSE)),0,VLOOKUP(DKSalaries!D129,OverUnder!$A$2:$C$13,3,FALSE))</f>
        <v>0.99303427138478684</v>
      </c>
      <c r="G129">
        <f t="shared" si="3"/>
        <v>2.7308442463081639</v>
      </c>
      <c r="H129" s="4">
        <f t="shared" si="4"/>
        <v>2.7308442463081639</v>
      </c>
      <c r="I129">
        <v>0</v>
      </c>
      <c r="J129">
        <f t="shared" si="5"/>
        <v>0</v>
      </c>
      <c r="K129">
        <f>I129*C129</f>
        <v>0</v>
      </c>
      <c r="L129">
        <f>$I129*IF($A129=L$1,1,0)</f>
        <v>0</v>
      </c>
      <c r="M129">
        <f>$I129*IF($A129=M$1,1,0)</f>
        <v>0</v>
      </c>
      <c r="N129">
        <f>$I129*IF($A129=N$1,1,0)</f>
        <v>0</v>
      </c>
      <c r="O129">
        <f>$I129*IF($A129=O$1,1,0)</f>
        <v>0</v>
      </c>
      <c r="P129">
        <f>$I129*IF($A129=P$1,1,0)</f>
        <v>0</v>
      </c>
    </row>
    <row r="130" spans="1:16" ht="15">
      <c r="A130" s="5" t="s">
        <v>6</v>
      </c>
      <c r="B130" s="5" t="s">
        <v>227</v>
      </c>
      <c r="C130" s="5">
        <v>3200</v>
      </c>
      <c r="D130" s="5" t="s">
        <v>122</v>
      </c>
      <c r="E130" s="5">
        <v>9.7080000000000002</v>
      </c>
      <c r="F130">
        <f>IF(ISNA(VLOOKUP(DKSalaries!D130,OverUnder!$A$2:$C$13,3,FALSE)),0,VLOOKUP(DKSalaries!D130,OverUnder!$A$2:$C$13,3,FALSE))</f>
        <v>0.96294232376706601</v>
      </c>
      <c r="G130">
        <f t="shared" si="3"/>
        <v>9.3482440791306765</v>
      </c>
      <c r="H130" s="4">
        <f t="shared" si="4"/>
        <v>9.3482440791306765</v>
      </c>
      <c r="I130">
        <v>0</v>
      </c>
      <c r="J130">
        <f t="shared" si="5"/>
        <v>0</v>
      </c>
      <c r="K130">
        <f>I130*C130</f>
        <v>0</v>
      </c>
      <c r="L130">
        <f>$I130*IF($A130=L$1,1,0)</f>
        <v>0</v>
      </c>
      <c r="M130">
        <f>$I130*IF($A130=M$1,1,0)</f>
        <v>0</v>
      </c>
      <c r="N130">
        <f>$I130*IF($A130=N$1,1,0)</f>
        <v>0</v>
      </c>
      <c r="O130">
        <f>$I130*IF($A130=O$1,1,0)</f>
        <v>0</v>
      </c>
      <c r="P130">
        <f>$I130*IF($A130=P$1,1,0)</f>
        <v>0</v>
      </c>
    </row>
    <row r="131" spans="1:16" ht="15">
      <c r="A131" s="5" t="s">
        <v>8</v>
      </c>
      <c r="B131" s="5" t="s">
        <v>228</v>
      </c>
      <c r="C131" s="5">
        <v>3200</v>
      </c>
      <c r="D131" s="5" t="s">
        <v>125</v>
      </c>
      <c r="E131" s="5">
        <v>14.95</v>
      </c>
      <c r="F131">
        <f>IF(ISNA(VLOOKUP(DKSalaries!D131,OverUnder!$A$2:$C$13,3,FALSE)),0,VLOOKUP(DKSalaries!D131,OverUnder!$A$2:$C$13,3,FALSE))</f>
        <v>0.94037336305377539</v>
      </c>
      <c r="G131">
        <f t="shared" ref="G131:G194" si="6">E131*F131</f>
        <v>14.058581777653941</v>
      </c>
      <c r="H131" s="4">
        <f t="shared" ref="H131:H194" si="7">G131</f>
        <v>14.058581777653941</v>
      </c>
      <c r="I131">
        <v>0</v>
      </c>
      <c r="J131">
        <f t="shared" ref="J131:J194" si="8">I131*H131</f>
        <v>0</v>
      </c>
      <c r="K131">
        <f>I131*C131</f>
        <v>0</v>
      </c>
      <c r="L131">
        <f>$I131*IF($A131=L$1,1,0)</f>
        <v>0</v>
      </c>
      <c r="M131">
        <f>$I131*IF($A131=M$1,1,0)</f>
        <v>0</v>
      </c>
      <c r="N131">
        <f>$I131*IF($A131=N$1,1,0)</f>
        <v>0</v>
      </c>
      <c r="O131">
        <f>$I131*IF($A131=O$1,1,0)</f>
        <v>0</v>
      </c>
      <c r="P131">
        <f>$I131*IF($A131=P$1,1,0)</f>
        <v>0</v>
      </c>
    </row>
    <row r="132" spans="1:16" ht="15">
      <c r="A132" s="5" t="s">
        <v>6</v>
      </c>
      <c r="B132" s="5" t="s">
        <v>229</v>
      </c>
      <c r="C132" s="5">
        <v>3200</v>
      </c>
      <c r="D132" s="5" t="s">
        <v>132</v>
      </c>
      <c r="E132" s="5">
        <v>17.530999999999999</v>
      </c>
      <c r="F132">
        <f>IF(ISNA(VLOOKUP(DKSalaries!D132,OverUnder!$A$2:$C$13,3,FALSE)),0,VLOOKUP(DKSalaries!D132,OverUnder!$A$2:$C$13,3,FALSE))</f>
        <v>0.99303427138478684</v>
      </c>
      <c r="G132">
        <f t="shared" si="6"/>
        <v>17.408883811646696</v>
      </c>
      <c r="H132" s="4">
        <f t="shared" si="7"/>
        <v>17.408883811646696</v>
      </c>
      <c r="I132">
        <v>0</v>
      </c>
      <c r="J132">
        <f t="shared" si="8"/>
        <v>0</v>
      </c>
      <c r="K132">
        <f>I132*C132</f>
        <v>0</v>
      </c>
      <c r="L132">
        <f>$I132*IF($A132=L$1,1,0)</f>
        <v>0</v>
      </c>
      <c r="M132">
        <f>$I132*IF($A132=M$1,1,0)</f>
        <v>0</v>
      </c>
      <c r="N132">
        <f>$I132*IF($A132=N$1,1,0)</f>
        <v>0</v>
      </c>
      <c r="O132">
        <f>$I132*IF($A132=O$1,1,0)</f>
        <v>0</v>
      </c>
      <c r="P132">
        <f>$I132*IF($A132=P$1,1,0)</f>
        <v>0</v>
      </c>
    </row>
    <row r="133" spans="1:16" ht="15">
      <c r="A133" s="5" t="s">
        <v>5</v>
      </c>
      <c r="B133" s="5" t="s">
        <v>230</v>
      </c>
      <c r="C133" s="5">
        <v>3200</v>
      </c>
      <c r="D133" s="5" t="s">
        <v>120</v>
      </c>
      <c r="E133" s="5">
        <v>10.333</v>
      </c>
      <c r="F133">
        <f>IF(ISNA(VLOOKUP(DKSalaries!D133,OverUnder!$A$2:$C$13,3,FALSE)),0,VLOOKUP(DKSalaries!D133,OverUnder!$A$2:$C$13,3,FALSE))</f>
        <v>1.0181108943995543</v>
      </c>
      <c r="G133">
        <f t="shared" si="6"/>
        <v>10.520139871830594</v>
      </c>
      <c r="H133" s="4">
        <f t="shared" si="7"/>
        <v>10.520139871830594</v>
      </c>
      <c r="I133">
        <v>0</v>
      </c>
      <c r="J133">
        <f t="shared" si="8"/>
        <v>0</v>
      </c>
      <c r="K133">
        <f>I133*C133</f>
        <v>0</v>
      </c>
      <c r="L133">
        <f>$I133*IF($A133=L$1,1,0)</f>
        <v>0</v>
      </c>
      <c r="M133">
        <f>$I133*IF($A133=M$1,1,0)</f>
        <v>0</v>
      </c>
      <c r="N133">
        <f>$I133*IF($A133=N$1,1,0)</f>
        <v>0</v>
      </c>
      <c r="O133">
        <f>$I133*IF($A133=O$1,1,0)</f>
        <v>0</v>
      </c>
      <c r="P133">
        <f>$I133*IF($A133=P$1,1,0)</f>
        <v>0</v>
      </c>
    </row>
    <row r="134" spans="1:16" ht="15">
      <c r="A134" s="5" t="s">
        <v>5</v>
      </c>
      <c r="B134" s="5" t="s">
        <v>74</v>
      </c>
      <c r="C134" s="5">
        <v>3100</v>
      </c>
      <c r="D134" s="5" t="s">
        <v>130</v>
      </c>
      <c r="E134" s="5">
        <v>20.219000000000001</v>
      </c>
      <c r="F134">
        <f>IF(ISNA(VLOOKUP(DKSalaries!D134,OverUnder!$A$2:$C$13,3,FALSE)),0,VLOOKUP(DKSalaries!D134,OverUnder!$A$2:$C$13,3,FALSE))</f>
        <v>0.98551128448035663</v>
      </c>
      <c r="G134">
        <f t="shared" si="6"/>
        <v>19.926052660908333</v>
      </c>
      <c r="H134" s="4">
        <f t="shared" si="7"/>
        <v>19.926052660908333</v>
      </c>
      <c r="I134">
        <v>0</v>
      </c>
      <c r="J134">
        <f t="shared" si="8"/>
        <v>0</v>
      </c>
      <c r="K134">
        <f>I134*C134</f>
        <v>0</v>
      </c>
      <c r="L134">
        <f>$I134*IF($A134=L$1,1,0)</f>
        <v>0</v>
      </c>
      <c r="M134">
        <f>$I134*IF($A134=M$1,1,0)</f>
        <v>0</v>
      </c>
      <c r="N134">
        <f>$I134*IF($A134=N$1,1,0)</f>
        <v>0</v>
      </c>
      <c r="O134">
        <f>$I134*IF($A134=O$1,1,0)</f>
        <v>0</v>
      </c>
      <c r="P134">
        <f>$I134*IF($A134=P$1,1,0)</f>
        <v>0</v>
      </c>
    </row>
    <row r="135" spans="1:16" ht="15">
      <c r="A135" s="5" t="s">
        <v>5</v>
      </c>
      <c r="B135" s="5" t="s">
        <v>231</v>
      </c>
      <c r="C135" s="5">
        <v>3100</v>
      </c>
      <c r="D135" s="5" t="s">
        <v>125</v>
      </c>
      <c r="E135" s="5">
        <v>15.964</v>
      </c>
      <c r="F135">
        <f>IF(ISNA(VLOOKUP(DKSalaries!D135,OverUnder!$A$2:$C$13,3,FALSE)),0,VLOOKUP(DKSalaries!D135,OverUnder!$A$2:$C$13,3,FALSE))</f>
        <v>0.94037336305377539</v>
      </c>
      <c r="G135">
        <f t="shared" si="6"/>
        <v>15.012120367790471</v>
      </c>
      <c r="H135" s="4">
        <f t="shared" si="7"/>
        <v>15.012120367790471</v>
      </c>
      <c r="I135">
        <v>0</v>
      </c>
      <c r="J135">
        <f t="shared" si="8"/>
        <v>0</v>
      </c>
      <c r="K135">
        <f>I135*C135</f>
        <v>0</v>
      </c>
      <c r="L135">
        <f>$I135*IF($A135=L$1,1,0)</f>
        <v>0</v>
      </c>
      <c r="M135">
        <f>$I135*IF($A135=M$1,1,0)</f>
        <v>0</v>
      </c>
      <c r="N135">
        <f>$I135*IF($A135=N$1,1,0)</f>
        <v>0</v>
      </c>
      <c r="O135">
        <f>$I135*IF($A135=O$1,1,0)</f>
        <v>0</v>
      </c>
      <c r="P135">
        <f>$I135*IF($A135=P$1,1,0)</f>
        <v>0</v>
      </c>
    </row>
    <row r="136" spans="1:16" ht="15">
      <c r="A136" s="5" t="s">
        <v>8</v>
      </c>
      <c r="B136" s="5" t="s">
        <v>232</v>
      </c>
      <c r="C136" s="5">
        <v>3100</v>
      </c>
      <c r="D136" s="5" t="s">
        <v>122</v>
      </c>
      <c r="E136" s="5">
        <v>16.536000000000001</v>
      </c>
      <c r="F136">
        <f>IF(ISNA(VLOOKUP(DKSalaries!D136,OverUnder!$A$2:$C$13,3,FALSE)),0,VLOOKUP(DKSalaries!D136,OverUnder!$A$2:$C$13,3,FALSE))</f>
        <v>0.96294232376706601</v>
      </c>
      <c r="G136">
        <f t="shared" si="6"/>
        <v>15.923214265812204</v>
      </c>
      <c r="H136" s="4">
        <f t="shared" si="7"/>
        <v>15.923214265812204</v>
      </c>
      <c r="I136">
        <v>0</v>
      </c>
      <c r="J136">
        <f t="shared" si="8"/>
        <v>0</v>
      </c>
      <c r="K136">
        <f>I136*C136</f>
        <v>0</v>
      </c>
      <c r="L136">
        <f>$I136*IF($A136=L$1,1,0)</f>
        <v>0</v>
      </c>
      <c r="M136">
        <f>$I136*IF($A136=M$1,1,0)</f>
        <v>0</v>
      </c>
      <c r="N136">
        <f>$I136*IF($A136=N$1,1,0)</f>
        <v>0</v>
      </c>
      <c r="O136">
        <f>$I136*IF($A136=O$1,1,0)</f>
        <v>0</v>
      </c>
      <c r="P136">
        <f>$I136*IF($A136=P$1,1,0)</f>
        <v>0</v>
      </c>
    </row>
    <row r="137" spans="1:16" ht="15">
      <c r="A137" s="5" t="s">
        <v>5</v>
      </c>
      <c r="B137" s="5" t="s">
        <v>233</v>
      </c>
      <c r="C137" s="5">
        <v>3100</v>
      </c>
      <c r="D137" s="5" t="s">
        <v>127</v>
      </c>
      <c r="E137" s="5">
        <v>15.125</v>
      </c>
      <c r="F137">
        <f>IF(ISNA(VLOOKUP(DKSalaries!D137,OverUnder!$A$2:$C$13,3,FALSE)),0,VLOOKUP(DKSalaries!D137,OverUnder!$A$2:$C$13,3,FALSE))</f>
        <v>0.96544998606854282</v>
      </c>
      <c r="G137">
        <f t="shared" si="6"/>
        <v>14.60243103928671</v>
      </c>
      <c r="H137" s="4">
        <f t="shared" si="7"/>
        <v>14.60243103928671</v>
      </c>
      <c r="I137">
        <v>0</v>
      </c>
      <c r="J137">
        <f t="shared" si="8"/>
        <v>0</v>
      </c>
      <c r="K137">
        <f>I137*C137</f>
        <v>0</v>
      </c>
      <c r="L137">
        <f>$I137*IF($A137=L$1,1,0)</f>
        <v>0</v>
      </c>
      <c r="M137">
        <f>$I137*IF($A137=M$1,1,0)</f>
        <v>0</v>
      </c>
      <c r="N137">
        <f>$I137*IF($A137=N$1,1,0)</f>
        <v>0</v>
      </c>
      <c r="O137">
        <f>$I137*IF($A137=O$1,1,0)</f>
        <v>0</v>
      </c>
      <c r="P137">
        <f>$I137*IF($A137=P$1,1,0)</f>
        <v>0</v>
      </c>
    </row>
    <row r="138" spans="1:16" ht="15">
      <c r="A138" s="5" t="s">
        <v>5</v>
      </c>
      <c r="B138" s="5" t="s">
        <v>234</v>
      </c>
      <c r="C138" s="5">
        <v>3100</v>
      </c>
      <c r="D138" s="5" t="s">
        <v>132</v>
      </c>
      <c r="E138" s="5">
        <v>14.188000000000001</v>
      </c>
      <c r="F138">
        <f>IF(ISNA(VLOOKUP(DKSalaries!D138,OverUnder!$A$2:$C$13,3,FALSE)),0,VLOOKUP(DKSalaries!D138,OverUnder!$A$2:$C$13,3,FALSE))</f>
        <v>0.99303427138478684</v>
      </c>
      <c r="G138">
        <f t="shared" si="6"/>
        <v>14.089170242407356</v>
      </c>
      <c r="H138" s="4">
        <f t="shared" si="7"/>
        <v>14.089170242407356</v>
      </c>
      <c r="I138">
        <v>0</v>
      </c>
      <c r="J138">
        <f t="shared" si="8"/>
        <v>0</v>
      </c>
      <c r="K138">
        <f>I138*C138</f>
        <v>0</v>
      </c>
      <c r="L138">
        <f>$I138*IF($A138=L$1,1,0)</f>
        <v>0</v>
      </c>
      <c r="M138">
        <f>$I138*IF($A138=M$1,1,0)</f>
        <v>0</v>
      </c>
      <c r="N138">
        <f>$I138*IF($A138=N$1,1,0)</f>
        <v>0</v>
      </c>
      <c r="O138">
        <f>$I138*IF($A138=O$1,1,0)</f>
        <v>0</v>
      </c>
      <c r="P138">
        <f>$I138*IF($A138=P$1,1,0)</f>
        <v>0</v>
      </c>
    </row>
    <row r="139" spans="1:16" ht="15">
      <c r="A139" s="5" t="s">
        <v>5</v>
      </c>
      <c r="B139" s="5" t="s">
        <v>235</v>
      </c>
      <c r="C139" s="5">
        <v>3000</v>
      </c>
      <c r="D139" s="5" t="s">
        <v>122</v>
      </c>
      <c r="E139" s="5">
        <v>10</v>
      </c>
      <c r="F139">
        <f>IF(ISNA(VLOOKUP(DKSalaries!D139,OverUnder!$A$2:$C$13,3,FALSE)),0,VLOOKUP(DKSalaries!D139,OverUnder!$A$2:$C$13,3,FALSE))</f>
        <v>0.96294232376706601</v>
      </c>
      <c r="G139">
        <f t="shared" si="6"/>
        <v>9.629423237670661</v>
      </c>
      <c r="H139" s="4">
        <f t="shared" si="7"/>
        <v>9.629423237670661</v>
      </c>
      <c r="I139">
        <v>0</v>
      </c>
      <c r="J139">
        <f t="shared" si="8"/>
        <v>0</v>
      </c>
      <c r="K139">
        <f>I139*C139</f>
        <v>0</v>
      </c>
      <c r="L139">
        <f>$I139*IF($A139=L$1,1,0)</f>
        <v>0</v>
      </c>
      <c r="M139">
        <f>$I139*IF($A139=M$1,1,0)</f>
        <v>0</v>
      </c>
      <c r="N139">
        <f>$I139*IF($A139=N$1,1,0)</f>
        <v>0</v>
      </c>
      <c r="O139">
        <f>$I139*IF($A139=O$1,1,0)</f>
        <v>0</v>
      </c>
      <c r="P139">
        <f>$I139*IF($A139=P$1,1,0)</f>
        <v>0</v>
      </c>
    </row>
    <row r="140" spans="1:16" ht="15">
      <c r="A140" s="5" t="s">
        <v>8</v>
      </c>
      <c r="B140" s="5" t="s">
        <v>236</v>
      </c>
      <c r="C140" s="5">
        <v>3000</v>
      </c>
      <c r="D140" s="5" t="s">
        <v>136</v>
      </c>
      <c r="E140" s="5">
        <v>3.2</v>
      </c>
      <c r="F140">
        <f>IF(ISNA(VLOOKUP(DKSalaries!D140,OverUnder!$A$2:$C$13,3,FALSE)),0,VLOOKUP(DKSalaries!D140,OverUnder!$A$2:$C$13,3,FALSE))</f>
        <v>1.0281415436054611</v>
      </c>
      <c r="G140">
        <f t="shared" si="6"/>
        <v>3.2900529395374756</v>
      </c>
      <c r="H140" s="4">
        <f t="shared" si="7"/>
        <v>3.2900529395374756</v>
      </c>
      <c r="I140">
        <v>0</v>
      </c>
      <c r="J140">
        <f t="shared" si="8"/>
        <v>0</v>
      </c>
      <c r="K140">
        <f>I140*C140</f>
        <v>0</v>
      </c>
      <c r="L140">
        <f>$I140*IF($A140=L$1,1,0)</f>
        <v>0</v>
      </c>
      <c r="M140">
        <f>$I140*IF($A140=M$1,1,0)</f>
        <v>0</v>
      </c>
      <c r="N140">
        <f>$I140*IF($A140=N$1,1,0)</f>
        <v>0</v>
      </c>
      <c r="O140">
        <f>$I140*IF($A140=O$1,1,0)</f>
        <v>0</v>
      </c>
      <c r="P140">
        <f>$I140*IF($A140=P$1,1,0)</f>
        <v>0</v>
      </c>
    </row>
    <row r="141" spans="1:16" ht="15">
      <c r="A141" s="5" t="s">
        <v>8</v>
      </c>
      <c r="B141" s="5" t="s">
        <v>237</v>
      </c>
      <c r="C141" s="5">
        <v>3000</v>
      </c>
      <c r="D141" s="5" t="s">
        <v>130</v>
      </c>
      <c r="E141" s="5">
        <v>2.5</v>
      </c>
      <c r="F141">
        <f>IF(ISNA(VLOOKUP(DKSalaries!D141,OverUnder!$A$2:$C$13,3,FALSE)),0,VLOOKUP(DKSalaries!D141,OverUnder!$A$2:$C$13,3,FALSE))</f>
        <v>0.98551128448035663</v>
      </c>
      <c r="G141">
        <f t="shared" si="6"/>
        <v>2.4637782112008915</v>
      </c>
      <c r="H141" s="4">
        <f t="shared" si="7"/>
        <v>2.4637782112008915</v>
      </c>
      <c r="I141">
        <v>0</v>
      </c>
      <c r="J141">
        <f t="shared" si="8"/>
        <v>0</v>
      </c>
      <c r="K141">
        <f>I141*C141</f>
        <v>0</v>
      </c>
      <c r="L141">
        <f>$I141*IF($A141=L$1,1,0)</f>
        <v>0</v>
      </c>
      <c r="M141">
        <f>$I141*IF($A141=M$1,1,0)</f>
        <v>0</v>
      </c>
      <c r="N141">
        <f>$I141*IF($A141=N$1,1,0)</f>
        <v>0</v>
      </c>
      <c r="O141">
        <f>$I141*IF($A141=O$1,1,0)</f>
        <v>0</v>
      </c>
      <c r="P141">
        <f>$I141*IF($A141=P$1,1,0)</f>
        <v>0</v>
      </c>
    </row>
    <row r="142" spans="1:16" ht="15">
      <c r="A142" s="5" t="s">
        <v>7</v>
      </c>
      <c r="B142" s="5" t="s">
        <v>75</v>
      </c>
      <c r="C142" s="5">
        <v>3000</v>
      </c>
      <c r="D142" s="5" t="s">
        <v>130</v>
      </c>
      <c r="E142" s="5">
        <v>14.875</v>
      </c>
      <c r="F142">
        <f>IF(ISNA(VLOOKUP(DKSalaries!D142,OverUnder!$A$2:$C$13,3,FALSE)),0,VLOOKUP(DKSalaries!D142,OverUnder!$A$2:$C$13,3,FALSE))</f>
        <v>0.98551128448035663</v>
      </c>
      <c r="G142">
        <f t="shared" si="6"/>
        <v>14.659480356645306</v>
      </c>
      <c r="H142" s="4">
        <f t="shared" si="7"/>
        <v>14.659480356645306</v>
      </c>
      <c r="I142">
        <v>0</v>
      </c>
      <c r="J142">
        <f t="shared" si="8"/>
        <v>0</v>
      </c>
      <c r="K142">
        <f>I142*C142</f>
        <v>0</v>
      </c>
      <c r="L142">
        <f>$I142*IF($A142=L$1,1,0)</f>
        <v>0</v>
      </c>
      <c r="M142">
        <f>$I142*IF($A142=M$1,1,0)</f>
        <v>0</v>
      </c>
      <c r="N142">
        <f>$I142*IF($A142=N$1,1,0)</f>
        <v>0</v>
      </c>
      <c r="O142">
        <f>$I142*IF($A142=O$1,1,0)</f>
        <v>0</v>
      </c>
      <c r="P142">
        <f>$I142*IF($A142=P$1,1,0)</f>
        <v>0</v>
      </c>
    </row>
    <row r="143" spans="1:16" ht="15">
      <c r="A143" s="5" t="s">
        <v>5</v>
      </c>
      <c r="B143" s="5" t="s">
        <v>76</v>
      </c>
      <c r="C143" s="5">
        <v>3000</v>
      </c>
      <c r="D143" s="5" t="s">
        <v>123</v>
      </c>
      <c r="E143" s="5">
        <v>13.688000000000001</v>
      </c>
      <c r="F143">
        <f>IF(ISNA(VLOOKUP(DKSalaries!D143,OverUnder!$A$2:$C$13,3,FALSE)),0,VLOOKUP(DKSalaries!D143,OverUnder!$A$2:$C$13,3,FALSE))</f>
        <v>1.0482028420172751</v>
      </c>
      <c r="G143">
        <f t="shared" si="6"/>
        <v>14.347800501532463</v>
      </c>
      <c r="H143" s="4">
        <f t="shared" si="7"/>
        <v>14.347800501532463</v>
      </c>
      <c r="I143">
        <v>0</v>
      </c>
      <c r="J143">
        <f t="shared" si="8"/>
        <v>0</v>
      </c>
      <c r="K143">
        <f>I143*C143</f>
        <v>0</v>
      </c>
      <c r="L143">
        <f>$I143*IF($A143=L$1,1,0)</f>
        <v>0</v>
      </c>
      <c r="M143">
        <f>$I143*IF($A143=M$1,1,0)</f>
        <v>0</v>
      </c>
      <c r="N143">
        <f>$I143*IF($A143=N$1,1,0)</f>
        <v>0</v>
      </c>
      <c r="O143">
        <f>$I143*IF($A143=O$1,1,0)</f>
        <v>0</v>
      </c>
      <c r="P143">
        <f>$I143*IF($A143=P$1,1,0)</f>
        <v>0</v>
      </c>
    </row>
    <row r="144" spans="1:16" ht="15">
      <c r="A144" s="5" t="s">
        <v>9</v>
      </c>
      <c r="B144" s="5" t="s">
        <v>77</v>
      </c>
      <c r="C144" s="5">
        <v>3000</v>
      </c>
      <c r="D144" s="5" t="s">
        <v>127</v>
      </c>
      <c r="E144" s="5">
        <v>4.5</v>
      </c>
      <c r="F144">
        <f>IF(ISNA(VLOOKUP(DKSalaries!D144,OverUnder!$A$2:$C$13,3,FALSE)),0,VLOOKUP(DKSalaries!D144,OverUnder!$A$2:$C$13,3,FALSE))</f>
        <v>0.96544998606854282</v>
      </c>
      <c r="G144">
        <f t="shared" si="6"/>
        <v>4.3445249373084422</v>
      </c>
      <c r="H144" s="4">
        <f t="shared" si="7"/>
        <v>4.3445249373084422</v>
      </c>
      <c r="I144">
        <v>0</v>
      </c>
      <c r="J144">
        <f t="shared" si="8"/>
        <v>0</v>
      </c>
      <c r="K144">
        <f>I144*C144</f>
        <v>0</v>
      </c>
      <c r="L144">
        <f>$I144*IF($A144=L$1,1,0)</f>
        <v>0</v>
      </c>
      <c r="M144">
        <f>$I144*IF($A144=M$1,1,0)</f>
        <v>0</v>
      </c>
      <c r="N144">
        <f>$I144*IF($A144=N$1,1,0)</f>
        <v>0</v>
      </c>
      <c r="O144">
        <f>$I144*IF($A144=O$1,1,0)</f>
        <v>0</v>
      </c>
      <c r="P144">
        <f>$I144*IF($A144=P$1,1,0)</f>
        <v>0</v>
      </c>
    </row>
    <row r="145" spans="1:16" ht="15">
      <c r="A145" s="5" t="s">
        <v>5</v>
      </c>
      <c r="B145" s="5" t="s">
        <v>78</v>
      </c>
      <c r="C145" s="5">
        <v>3000</v>
      </c>
      <c r="D145" s="5" t="s">
        <v>127</v>
      </c>
      <c r="E145" s="5">
        <v>13.031000000000001</v>
      </c>
      <c r="F145">
        <f>IF(ISNA(VLOOKUP(DKSalaries!D145,OverUnder!$A$2:$C$13,3,FALSE)),0,VLOOKUP(DKSalaries!D145,OverUnder!$A$2:$C$13,3,FALSE))</f>
        <v>0.96544998606854282</v>
      </c>
      <c r="G145">
        <f t="shared" si="6"/>
        <v>12.580778768459181</v>
      </c>
      <c r="H145" s="4">
        <f t="shared" si="7"/>
        <v>12.580778768459181</v>
      </c>
      <c r="I145">
        <v>0</v>
      </c>
      <c r="J145">
        <f t="shared" si="8"/>
        <v>0</v>
      </c>
      <c r="K145">
        <f>I145*C145</f>
        <v>0</v>
      </c>
      <c r="L145">
        <f>$I145*IF($A145=L$1,1,0)</f>
        <v>0</v>
      </c>
      <c r="M145">
        <f>$I145*IF($A145=M$1,1,0)</f>
        <v>0</v>
      </c>
      <c r="N145">
        <f>$I145*IF($A145=N$1,1,0)</f>
        <v>0</v>
      </c>
      <c r="O145">
        <f>$I145*IF($A145=O$1,1,0)</f>
        <v>0</v>
      </c>
      <c r="P145">
        <f>$I145*IF($A145=P$1,1,0)</f>
        <v>0</v>
      </c>
    </row>
    <row r="146" spans="1:16" ht="15">
      <c r="A146" s="5" t="s">
        <v>9</v>
      </c>
      <c r="B146" s="5" t="s">
        <v>79</v>
      </c>
      <c r="C146" s="5">
        <v>3000</v>
      </c>
      <c r="D146" s="5" t="s">
        <v>127</v>
      </c>
      <c r="E146" s="5">
        <v>11.625</v>
      </c>
      <c r="F146">
        <f>IF(ISNA(VLOOKUP(DKSalaries!D146,OverUnder!$A$2:$C$13,3,FALSE)),0,VLOOKUP(DKSalaries!D146,OverUnder!$A$2:$C$13,3,FALSE))</f>
        <v>0.96544998606854282</v>
      </c>
      <c r="G146">
        <f t="shared" si="6"/>
        <v>11.22335608804681</v>
      </c>
      <c r="H146" s="4">
        <f t="shared" si="7"/>
        <v>11.22335608804681</v>
      </c>
      <c r="I146">
        <v>0</v>
      </c>
      <c r="J146">
        <f t="shared" si="8"/>
        <v>0</v>
      </c>
      <c r="K146">
        <f>I146*C146</f>
        <v>0</v>
      </c>
      <c r="L146">
        <f>$I146*IF($A146=L$1,1,0)</f>
        <v>0</v>
      </c>
      <c r="M146">
        <f>$I146*IF($A146=M$1,1,0)</f>
        <v>0</v>
      </c>
      <c r="N146">
        <f>$I146*IF($A146=N$1,1,0)</f>
        <v>0</v>
      </c>
      <c r="O146">
        <f>$I146*IF($A146=O$1,1,0)</f>
        <v>0</v>
      </c>
      <c r="P146">
        <f>$I146*IF($A146=P$1,1,0)</f>
        <v>0</v>
      </c>
    </row>
    <row r="147" spans="1:16" ht="15">
      <c r="A147" s="5" t="s">
        <v>8</v>
      </c>
      <c r="B147" s="5" t="s">
        <v>238</v>
      </c>
      <c r="C147" s="5">
        <v>3000</v>
      </c>
      <c r="D147" s="5" t="s">
        <v>125</v>
      </c>
      <c r="E147" s="5">
        <v>0</v>
      </c>
      <c r="F147">
        <f>IF(ISNA(VLOOKUP(DKSalaries!D147,OverUnder!$A$2:$C$13,3,FALSE)),0,VLOOKUP(DKSalaries!D147,OverUnder!$A$2:$C$13,3,FALSE))</f>
        <v>0.94037336305377539</v>
      </c>
      <c r="G147">
        <f t="shared" si="6"/>
        <v>0</v>
      </c>
      <c r="H147" s="4">
        <f t="shared" si="7"/>
        <v>0</v>
      </c>
      <c r="I147">
        <v>0</v>
      </c>
      <c r="J147">
        <f t="shared" si="8"/>
        <v>0</v>
      </c>
      <c r="K147">
        <f>I147*C147</f>
        <v>0</v>
      </c>
      <c r="L147">
        <f>$I147*IF($A147=L$1,1,0)</f>
        <v>0</v>
      </c>
      <c r="M147">
        <f>$I147*IF($A147=M$1,1,0)</f>
        <v>0</v>
      </c>
      <c r="N147">
        <f>$I147*IF($A147=N$1,1,0)</f>
        <v>0</v>
      </c>
      <c r="O147">
        <f>$I147*IF($A147=O$1,1,0)</f>
        <v>0</v>
      </c>
      <c r="P147">
        <f>$I147*IF($A147=P$1,1,0)</f>
        <v>0</v>
      </c>
    </row>
    <row r="148" spans="1:16" ht="15">
      <c r="A148" s="5" t="s">
        <v>9</v>
      </c>
      <c r="B148" s="5" t="s">
        <v>239</v>
      </c>
      <c r="C148" s="5">
        <v>3000</v>
      </c>
      <c r="D148" s="5" t="s">
        <v>136</v>
      </c>
      <c r="E148" s="5">
        <v>12.25</v>
      </c>
      <c r="F148">
        <f>IF(ISNA(VLOOKUP(DKSalaries!D148,OverUnder!$A$2:$C$13,3,FALSE)),0,VLOOKUP(DKSalaries!D148,OverUnder!$A$2:$C$13,3,FALSE))</f>
        <v>1.0281415436054611</v>
      </c>
      <c r="G148">
        <f t="shared" si="6"/>
        <v>12.594733909166898</v>
      </c>
      <c r="H148" s="4">
        <f t="shared" si="7"/>
        <v>12.594733909166898</v>
      </c>
      <c r="I148">
        <v>0</v>
      </c>
      <c r="J148">
        <f t="shared" si="8"/>
        <v>0</v>
      </c>
      <c r="K148">
        <f>I148*C148</f>
        <v>0</v>
      </c>
      <c r="L148">
        <f>$I148*IF($A148=L$1,1,0)</f>
        <v>0</v>
      </c>
      <c r="M148">
        <f>$I148*IF($A148=M$1,1,0)</f>
        <v>0</v>
      </c>
      <c r="N148">
        <f>$I148*IF($A148=N$1,1,0)</f>
        <v>0</v>
      </c>
      <c r="O148">
        <f>$I148*IF($A148=O$1,1,0)</f>
        <v>0</v>
      </c>
      <c r="P148">
        <f>$I148*IF($A148=P$1,1,0)</f>
        <v>0</v>
      </c>
    </row>
    <row r="149" spans="1:16" ht="15">
      <c r="A149" s="5" t="s">
        <v>7</v>
      </c>
      <c r="B149" s="5" t="s">
        <v>240</v>
      </c>
      <c r="C149" s="5">
        <v>3000</v>
      </c>
      <c r="D149" s="5" t="s">
        <v>125</v>
      </c>
      <c r="E149" s="5">
        <v>12.875</v>
      </c>
      <c r="F149">
        <f>IF(ISNA(VLOOKUP(DKSalaries!D149,OverUnder!$A$2:$C$13,3,FALSE)),0,VLOOKUP(DKSalaries!D149,OverUnder!$A$2:$C$13,3,FALSE))</f>
        <v>0.94037336305377539</v>
      </c>
      <c r="G149">
        <f t="shared" si="6"/>
        <v>12.107307049317358</v>
      </c>
      <c r="H149" s="4">
        <f t="shared" si="7"/>
        <v>12.107307049317358</v>
      </c>
      <c r="I149">
        <v>0</v>
      </c>
      <c r="J149">
        <f t="shared" si="8"/>
        <v>0</v>
      </c>
      <c r="K149">
        <f>I149*C149</f>
        <v>0</v>
      </c>
      <c r="L149">
        <f>$I149*IF($A149=L$1,1,0)</f>
        <v>0</v>
      </c>
      <c r="M149">
        <f>$I149*IF($A149=M$1,1,0)</f>
        <v>0</v>
      </c>
      <c r="N149">
        <f>$I149*IF($A149=N$1,1,0)</f>
        <v>0</v>
      </c>
      <c r="O149">
        <f>$I149*IF($A149=O$1,1,0)</f>
        <v>0</v>
      </c>
      <c r="P149">
        <f>$I149*IF($A149=P$1,1,0)</f>
        <v>0</v>
      </c>
    </row>
    <row r="150" spans="1:16" ht="15">
      <c r="A150" s="5" t="s">
        <v>5</v>
      </c>
      <c r="B150" s="5" t="s">
        <v>80</v>
      </c>
      <c r="C150" s="5">
        <v>3000</v>
      </c>
      <c r="D150" s="5" t="s">
        <v>118</v>
      </c>
      <c r="E150" s="5">
        <v>16.606999999999999</v>
      </c>
      <c r="F150">
        <f>IF(ISNA(VLOOKUP(DKSalaries!D150,OverUnder!$A$2:$C$13,3,FALSE)),0,VLOOKUP(DKSalaries!D150,OverUnder!$A$2:$C$13,3,FALSE))</f>
        <v>1.0582334912231819</v>
      </c>
      <c r="G150">
        <f t="shared" si="6"/>
        <v>17.574083588743381</v>
      </c>
      <c r="H150" s="4">
        <f t="shared" si="7"/>
        <v>17.574083588743381</v>
      </c>
      <c r="I150">
        <v>0</v>
      </c>
      <c r="J150">
        <f t="shared" si="8"/>
        <v>0</v>
      </c>
      <c r="K150">
        <f>I150*C150</f>
        <v>0</v>
      </c>
      <c r="L150">
        <f>$I150*IF($A150=L$1,1,0)</f>
        <v>0</v>
      </c>
      <c r="M150">
        <f>$I150*IF($A150=M$1,1,0)</f>
        <v>0</v>
      </c>
      <c r="N150">
        <f>$I150*IF($A150=N$1,1,0)</f>
        <v>0</v>
      </c>
      <c r="O150">
        <f>$I150*IF($A150=O$1,1,0)</f>
        <v>0</v>
      </c>
      <c r="P150">
        <f>$I150*IF($A150=P$1,1,0)</f>
        <v>0</v>
      </c>
    </row>
    <row r="151" spans="1:16" ht="15">
      <c r="A151" s="5" t="s">
        <v>6</v>
      </c>
      <c r="B151" s="5" t="s">
        <v>241</v>
      </c>
      <c r="C151" s="5">
        <v>3000</v>
      </c>
      <c r="D151" s="5" t="s">
        <v>120</v>
      </c>
      <c r="E151" s="5">
        <v>0</v>
      </c>
      <c r="F151">
        <f>IF(ISNA(VLOOKUP(DKSalaries!D151,OverUnder!$A$2:$C$13,3,FALSE)),0,VLOOKUP(DKSalaries!D151,OverUnder!$A$2:$C$13,3,FALSE))</f>
        <v>1.0181108943995543</v>
      </c>
      <c r="G151">
        <f t="shared" si="6"/>
        <v>0</v>
      </c>
      <c r="H151" s="4">
        <f t="shared" si="7"/>
        <v>0</v>
      </c>
      <c r="I151">
        <v>0</v>
      </c>
      <c r="J151">
        <f t="shared" si="8"/>
        <v>0</v>
      </c>
      <c r="K151">
        <f>I151*C151</f>
        <v>0</v>
      </c>
      <c r="L151">
        <f>$I151*IF($A151=L$1,1,0)</f>
        <v>0</v>
      </c>
      <c r="M151">
        <f>$I151*IF($A151=M$1,1,0)</f>
        <v>0</v>
      </c>
      <c r="N151">
        <f>$I151*IF($A151=N$1,1,0)</f>
        <v>0</v>
      </c>
      <c r="O151">
        <f>$I151*IF($A151=O$1,1,0)</f>
        <v>0</v>
      </c>
      <c r="P151">
        <f>$I151*IF($A151=P$1,1,0)</f>
        <v>0</v>
      </c>
    </row>
    <row r="152" spans="1:16" ht="15">
      <c r="A152" s="5" t="s">
        <v>6</v>
      </c>
      <c r="B152" s="5" t="s">
        <v>242</v>
      </c>
      <c r="C152" s="5">
        <v>3000</v>
      </c>
      <c r="D152" s="5" t="s">
        <v>122</v>
      </c>
      <c r="E152" s="5">
        <v>13.875</v>
      </c>
      <c r="F152">
        <f>IF(ISNA(VLOOKUP(DKSalaries!D152,OverUnder!$A$2:$C$13,3,FALSE)),0,VLOOKUP(DKSalaries!D152,OverUnder!$A$2:$C$13,3,FALSE))</f>
        <v>0.96294232376706601</v>
      </c>
      <c r="G152">
        <f t="shared" si="6"/>
        <v>13.360824742268042</v>
      </c>
      <c r="H152" s="4">
        <f t="shared" si="7"/>
        <v>13.360824742268042</v>
      </c>
      <c r="I152">
        <v>0</v>
      </c>
      <c r="J152">
        <f t="shared" si="8"/>
        <v>0</v>
      </c>
      <c r="K152">
        <f>I152*C152</f>
        <v>0</v>
      </c>
      <c r="L152">
        <f>$I152*IF($A152=L$1,1,0)</f>
        <v>0</v>
      </c>
      <c r="M152">
        <f>$I152*IF($A152=M$1,1,0)</f>
        <v>0</v>
      </c>
      <c r="N152">
        <f>$I152*IF($A152=N$1,1,0)</f>
        <v>0</v>
      </c>
      <c r="O152">
        <f>$I152*IF($A152=O$1,1,0)</f>
        <v>0</v>
      </c>
      <c r="P152">
        <f>$I152*IF($A152=P$1,1,0)</f>
        <v>0</v>
      </c>
    </row>
    <row r="153" spans="1:16" ht="15">
      <c r="A153" s="5" t="s">
        <v>8</v>
      </c>
      <c r="B153" s="5" t="s">
        <v>243</v>
      </c>
      <c r="C153" s="5">
        <v>3000</v>
      </c>
      <c r="D153" s="5" t="s">
        <v>118</v>
      </c>
      <c r="E153" s="5">
        <v>1.6879999999999999</v>
      </c>
      <c r="F153">
        <f>IF(ISNA(VLOOKUP(DKSalaries!D153,OverUnder!$A$2:$C$13,3,FALSE)),0,VLOOKUP(DKSalaries!D153,OverUnder!$A$2:$C$13,3,FALSE))</f>
        <v>1.0582334912231819</v>
      </c>
      <c r="G153">
        <f t="shared" si="6"/>
        <v>1.786298133184731</v>
      </c>
      <c r="H153" s="4">
        <f t="shared" si="7"/>
        <v>1.786298133184731</v>
      </c>
      <c r="I153">
        <v>0</v>
      </c>
      <c r="J153">
        <f t="shared" si="8"/>
        <v>0</v>
      </c>
      <c r="K153">
        <f>I153*C153</f>
        <v>0</v>
      </c>
      <c r="L153">
        <f>$I153*IF($A153=L$1,1,0)</f>
        <v>0</v>
      </c>
      <c r="M153">
        <f>$I153*IF($A153=M$1,1,0)</f>
        <v>0</v>
      </c>
      <c r="N153">
        <f>$I153*IF($A153=N$1,1,0)</f>
        <v>0</v>
      </c>
      <c r="O153">
        <f>$I153*IF($A153=O$1,1,0)</f>
        <v>0</v>
      </c>
      <c r="P153">
        <f>$I153*IF($A153=P$1,1,0)</f>
        <v>0</v>
      </c>
    </row>
    <row r="154" spans="1:16" ht="15">
      <c r="A154" s="5" t="s">
        <v>9</v>
      </c>
      <c r="B154" s="5" t="s">
        <v>244</v>
      </c>
      <c r="C154" s="5">
        <v>3000</v>
      </c>
      <c r="D154" s="5" t="s">
        <v>122</v>
      </c>
      <c r="E154" s="5">
        <v>9.5830000000000002</v>
      </c>
      <c r="F154">
        <f>IF(ISNA(VLOOKUP(DKSalaries!D154,OverUnder!$A$2:$C$13,3,FALSE)),0,VLOOKUP(DKSalaries!D154,OverUnder!$A$2:$C$13,3,FALSE))</f>
        <v>0.96294232376706601</v>
      </c>
      <c r="G154">
        <f t="shared" si="6"/>
        <v>9.2278762886597931</v>
      </c>
      <c r="H154" s="4">
        <f t="shared" si="7"/>
        <v>9.2278762886597931</v>
      </c>
      <c r="I154">
        <v>0</v>
      </c>
      <c r="J154">
        <f t="shared" si="8"/>
        <v>0</v>
      </c>
      <c r="K154">
        <f>I154*C154</f>
        <v>0</v>
      </c>
      <c r="L154">
        <f>$I154*IF($A154=L$1,1,0)</f>
        <v>0</v>
      </c>
      <c r="M154">
        <f>$I154*IF($A154=M$1,1,0)</f>
        <v>0</v>
      </c>
      <c r="N154">
        <f>$I154*IF($A154=N$1,1,0)</f>
        <v>0</v>
      </c>
      <c r="O154">
        <f>$I154*IF($A154=O$1,1,0)</f>
        <v>0</v>
      </c>
      <c r="P154">
        <f>$I154*IF($A154=P$1,1,0)</f>
        <v>0</v>
      </c>
    </row>
    <row r="155" spans="1:16" ht="15">
      <c r="A155" s="5" t="s">
        <v>8</v>
      </c>
      <c r="B155" s="5" t="s">
        <v>245</v>
      </c>
      <c r="C155" s="5">
        <v>3000</v>
      </c>
      <c r="D155" s="5" t="s">
        <v>132</v>
      </c>
      <c r="E155" s="5">
        <v>2.5</v>
      </c>
      <c r="F155">
        <f>IF(ISNA(VLOOKUP(DKSalaries!D155,OverUnder!$A$2:$C$13,3,FALSE)),0,VLOOKUP(DKSalaries!D155,OverUnder!$A$2:$C$13,3,FALSE))</f>
        <v>0.99303427138478684</v>
      </c>
      <c r="G155">
        <f t="shared" si="6"/>
        <v>2.4825856784619669</v>
      </c>
      <c r="H155" s="4">
        <f t="shared" si="7"/>
        <v>2.4825856784619669</v>
      </c>
      <c r="I155">
        <v>0</v>
      </c>
      <c r="J155">
        <f t="shared" si="8"/>
        <v>0</v>
      </c>
      <c r="K155">
        <f>I155*C155</f>
        <v>0</v>
      </c>
      <c r="L155">
        <f>$I155*IF($A155=L$1,1,0)</f>
        <v>0</v>
      </c>
      <c r="M155">
        <f>$I155*IF($A155=M$1,1,0)</f>
        <v>0</v>
      </c>
      <c r="N155">
        <f>$I155*IF($A155=N$1,1,0)</f>
        <v>0</v>
      </c>
      <c r="O155">
        <f>$I155*IF($A155=O$1,1,0)</f>
        <v>0</v>
      </c>
      <c r="P155">
        <f>$I155*IF($A155=P$1,1,0)</f>
        <v>0</v>
      </c>
    </row>
    <row r="156" spans="1:16" ht="15">
      <c r="A156" s="5" t="s">
        <v>6</v>
      </c>
      <c r="B156" s="5" t="s">
        <v>246</v>
      </c>
      <c r="C156" s="5">
        <v>3000</v>
      </c>
      <c r="D156" s="5" t="s">
        <v>136</v>
      </c>
      <c r="E156" s="5">
        <v>2.5</v>
      </c>
      <c r="F156">
        <f>IF(ISNA(VLOOKUP(DKSalaries!D156,OverUnder!$A$2:$C$13,3,FALSE)),0,VLOOKUP(DKSalaries!D156,OverUnder!$A$2:$C$13,3,FALSE))</f>
        <v>1.0281415436054611</v>
      </c>
      <c r="G156">
        <f t="shared" si="6"/>
        <v>2.5703538590136525</v>
      </c>
      <c r="H156" s="4">
        <f t="shared" si="7"/>
        <v>2.5703538590136525</v>
      </c>
      <c r="I156">
        <v>0</v>
      </c>
      <c r="J156">
        <f t="shared" si="8"/>
        <v>0</v>
      </c>
      <c r="K156">
        <f>I156*C156</f>
        <v>0</v>
      </c>
      <c r="L156">
        <f>$I156*IF($A156=L$1,1,0)</f>
        <v>0</v>
      </c>
      <c r="M156">
        <f>$I156*IF($A156=M$1,1,0)</f>
        <v>0</v>
      </c>
      <c r="N156">
        <f>$I156*IF($A156=N$1,1,0)</f>
        <v>0</v>
      </c>
      <c r="O156">
        <f>$I156*IF($A156=O$1,1,0)</f>
        <v>0</v>
      </c>
      <c r="P156">
        <f>$I156*IF($A156=P$1,1,0)</f>
        <v>0</v>
      </c>
    </row>
    <row r="157" spans="1:16" ht="15">
      <c r="A157" s="5" t="s">
        <v>5</v>
      </c>
      <c r="B157" s="5" t="s">
        <v>247</v>
      </c>
      <c r="C157" s="5">
        <v>3000</v>
      </c>
      <c r="D157" s="5" t="s">
        <v>123</v>
      </c>
      <c r="E157" s="5">
        <v>12.167</v>
      </c>
      <c r="F157">
        <f>IF(ISNA(VLOOKUP(DKSalaries!D157,OverUnder!$A$2:$C$13,3,FALSE)),0,VLOOKUP(DKSalaries!D157,OverUnder!$A$2:$C$13,3,FALSE))</f>
        <v>1.0482028420172751</v>
      </c>
      <c r="G157">
        <f t="shared" si="6"/>
        <v>12.753483978824185</v>
      </c>
      <c r="H157" s="4">
        <f t="shared" si="7"/>
        <v>12.753483978824185</v>
      </c>
      <c r="I157">
        <v>0</v>
      </c>
      <c r="J157">
        <f t="shared" si="8"/>
        <v>0</v>
      </c>
      <c r="K157">
        <f>I157*C157</f>
        <v>0</v>
      </c>
      <c r="L157">
        <f>$I157*IF($A157=L$1,1,0)</f>
        <v>0</v>
      </c>
      <c r="M157">
        <f>$I157*IF($A157=M$1,1,0)</f>
        <v>0</v>
      </c>
      <c r="N157">
        <f>$I157*IF($A157=N$1,1,0)</f>
        <v>0</v>
      </c>
      <c r="O157">
        <f>$I157*IF($A157=O$1,1,0)</f>
        <v>0</v>
      </c>
      <c r="P157">
        <f>$I157*IF($A157=P$1,1,0)</f>
        <v>0</v>
      </c>
    </row>
    <row r="158" spans="1:16" ht="15">
      <c r="A158" s="5" t="s">
        <v>5</v>
      </c>
      <c r="B158" s="5" t="s">
        <v>248</v>
      </c>
      <c r="C158" s="5">
        <v>3000</v>
      </c>
      <c r="D158" s="5" t="s">
        <v>125</v>
      </c>
      <c r="E158" s="5">
        <v>0</v>
      </c>
      <c r="F158">
        <f>IF(ISNA(VLOOKUP(DKSalaries!D158,OverUnder!$A$2:$C$13,3,FALSE)),0,VLOOKUP(DKSalaries!D158,OverUnder!$A$2:$C$13,3,FALSE))</f>
        <v>0.94037336305377539</v>
      </c>
      <c r="G158">
        <f t="shared" si="6"/>
        <v>0</v>
      </c>
      <c r="H158" s="4">
        <f t="shared" si="7"/>
        <v>0</v>
      </c>
      <c r="I158">
        <v>0</v>
      </c>
      <c r="J158">
        <f t="shared" si="8"/>
        <v>0</v>
      </c>
      <c r="K158">
        <f>I158*C158</f>
        <v>0</v>
      </c>
      <c r="L158">
        <f>$I158*IF($A158=L$1,1,0)</f>
        <v>0</v>
      </c>
      <c r="M158">
        <f>$I158*IF($A158=M$1,1,0)</f>
        <v>0</v>
      </c>
      <c r="N158">
        <f>$I158*IF($A158=N$1,1,0)</f>
        <v>0</v>
      </c>
      <c r="O158">
        <f>$I158*IF($A158=O$1,1,0)</f>
        <v>0</v>
      </c>
      <c r="P158">
        <f>$I158*IF($A158=P$1,1,0)</f>
        <v>0</v>
      </c>
    </row>
    <row r="159" spans="1:16" ht="15">
      <c r="A159" s="5" t="s">
        <v>8</v>
      </c>
      <c r="B159" s="5" t="s">
        <v>249</v>
      </c>
      <c r="C159" s="5">
        <v>3000</v>
      </c>
      <c r="D159" s="5" t="s">
        <v>120</v>
      </c>
      <c r="E159" s="5">
        <v>5.625</v>
      </c>
      <c r="F159">
        <f>IF(ISNA(VLOOKUP(DKSalaries!D159,OverUnder!$A$2:$C$13,3,FALSE)),0,VLOOKUP(DKSalaries!D159,OverUnder!$A$2:$C$13,3,FALSE))</f>
        <v>1.0181108943995543</v>
      </c>
      <c r="G159">
        <f t="shared" si="6"/>
        <v>5.7268737809974928</v>
      </c>
      <c r="H159" s="4">
        <f t="shared" si="7"/>
        <v>5.7268737809974928</v>
      </c>
      <c r="I159">
        <v>0</v>
      </c>
      <c r="J159">
        <f t="shared" si="8"/>
        <v>0</v>
      </c>
      <c r="K159">
        <f>I159*C159</f>
        <v>0</v>
      </c>
      <c r="L159">
        <f>$I159*IF($A159=L$1,1,0)</f>
        <v>0</v>
      </c>
      <c r="M159">
        <f>$I159*IF($A159=M$1,1,0)</f>
        <v>0</v>
      </c>
      <c r="N159">
        <f>$I159*IF($A159=N$1,1,0)</f>
        <v>0</v>
      </c>
      <c r="O159">
        <f>$I159*IF($A159=O$1,1,0)</f>
        <v>0</v>
      </c>
      <c r="P159">
        <f>$I159*IF($A159=P$1,1,0)</f>
        <v>0</v>
      </c>
    </row>
    <row r="160" spans="1:16" ht="15">
      <c r="A160" s="5" t="s">
        <v>7</v>
      </c>
      <c r="B160" s="5" t="s">
        <v>81</v>
      </c>
      <c r="C160" s="5">
        <v>3000</v>
      </c>
      <c r="D160" s="5" t="s">
        <v>130</v>
      </c>
      <c r="E160" s="5">
        <v>14.375</v>
      </c>
      <c r="F160">
        <f>IF(ISNA(VLOOKUP(DKSalaries!D160,OverUnder!$A$2:$C$13,3,FALSE)),0,VLOOKUP(DKSalaries!D160,OverUnder!$A$2:$C$13,3,FALSE))</f>
        <v>0.98551128448035663</v>
      </c>
      <c r="G160">
        <f t="shared" si="6"/>
        <v>14.166724714405127</v>
      </c>
      <c r="H160" s="4">
        <f t="shared" si="7"/>
        <v>14.166724714405127</v>
      </c>
      <c r="I160">
        <v>0</v>
      </c>
      <c r="J160">
        <f t="shared" si="8"/>
        <v>0</v>
      </c>
      <c r="K160">
        <f>I160*C160</f>
        <v>0</v>
      </c>
      <c r="L160">
        <f>$I160*IF($A160=L$1,1,0)</f>
        <v>0</v>
      </c>
      <c r="M160">
        <f>$I160*IF($A160=M$1,1,0)</f>
        <v>0</v>
      </c>
      <c r="N160">
        <f>$I160*IF($A160=N$1,1,0)</f>
        <v>0</v>
      </c>
      <c r="O160">
        <f>$I160*IF($A160=O$1,1,0)</f>
        <v>0</v>
      </c>
      <c r="P160">
        <f>$I160*IF($A160=P$1,1,0)</f>
        <v>0</v>
      </c>
    </row>
    <row r="161" spans="1:16" ht="15">
      <c r="A161" s="5" t="s">
        <v>6</v>
      </c>
      <c r="B161" s="5" t="s">
        <v>250</v>
      </c>
      <c r="C161" s="5">
        <v>3000</v>
      </c>
      <c r="D161" s="5" t="s">
        <v>125</v>
      </c>
      <c r="E161" s="5">
        <v>15.625</v>
      </c>
      <c r="F161">
        <f>IF(ISNA(VLOOKUP(DKSalaries!D161,OverUnder!$A$2:$C$13,3,FALSE)),0,VLOOKUP(DKSalaries!D161,OverUnder!$A$2:$C$13,3,FALSE))</f>
        <v>0.94037336305377539</v>
      </c>
      <c r="G161">
        <f t="shared" si="6"/>
        <v>14.693333797715241</v>
      </c>
      <c r="H161" s="4">
        <f t="shared" si="7"/>
        <v>14.693333797715241</v>
      </c>
      <c r="I161">
        <v>0</v>
      </c>
      <c r="J161">
        <f t="shared" si="8"/>
        <v>0</v>
      </c>
      <c r="K161">
        <f>I161*C161</f>
        <v>0</v>
      </c>
      <c r="L161">
        <f>$I161*IF($A161=L$1,1,0)</f>
        <v>0</v>
      </c>
      <c r="M161">
        <f>$I161*IF($A161=M$1,1,0)</f>
        <v>0</v>
      </c>
      <c r="N161">
        <f>$I161*IF($A161=N$1,1,0)</f>
        <v>0</v>
      </c>
      <c r="O161">
        <f>$I161*IF($A161=O$1,1,0)</f>
        <v>0</v>
      </c>
      <c r="P161">
        <f>$I161*IF($A161=P$1,1,0)</f>
        <v>0</v>
      </c>
    </row>
    <row r="162" spans="1:16" ht="15">
      <c r="A162" s="5" t="s">
        <v>8</v>
      </c>
      <c r="B162" s="5" t="s">
        <v>251</v>
      </c>
      <c r="C162" s="5">
        <v>3000</v>
      </c>
      <c r="D162" s="5" t="s">
        <v>122</v>
      </c>
      <c r="E162" s="5">
        <v>0</v>
      </c>
      <c r="F162">
        <f>IF(ISNA(VLOOKUP(DKSalaries!D162,OverUnder!$A$2:$C$13,3,FALSE)),0,VLOOKUP(DKSalaries!D162,OverUnder!$A$2:$C$13,3,FALSE))</f>
        <v>0.96294232376706601</v>
      </c>
      <c r="G162">
        <f t="shared" si="6"/>
        <v>0</v>
      </c>
      <c r="H162" s="4">
        <f t="shared" si="7"/>
        <v>0</v>
      </c>
      <c r="I162">
        <v>0</v>
      </c>
      <c r="J162">
        <f t="shared" si="8"/>
        <v>0</v>
      </c>
      <c r="K162">
        <f>I162*C162</f>
        <v>0</v>
      </c>
      <c r="L162">
        <f>$I162*IF($A162=L$1,1,0)</f>
        <v>0</v>
      </c>
      <c r="M162">
        <f>$I162*IF($A162=M$1,1,0)</f>
        <v>0</v>
      </c>
      <c r="N162">
        <f>$I162*IF($A162=N$1,1,0)</f>
        <v>0</v>
      </c>
      <c r="O162">
        <f>$I162*IF($A162=O$1,1,0)</f>
        <v>0</v>
      </c>
      <c r="P162">
        <f>$I162*IF($A162=P$1,1,0)</f>
        <v>0</v>
      </c>
    </row>
    <row r="163" spans="1:16" ht="15">
      <c r="A163" s="5" t="s">
        <v>6</v>
      </c>
      <c r="B163" s="5" t="s">
        <v>252</v>
      </c>
      <c r="C163" s="5">
        <v>3000</v>
      </c>
      <c r="D163" s="5" t="s">
        <v>130</v>
      </c>
      <c r="E163" s="5">
        <v>12.458</v>
      </c>
      <c r="F163">
        <f>IF(ISNA(VLOOKUP(DKSalaries!D163,OverUnder!$A$2:$C$13,3,FALSE)),0,VLOOKUP(DKSalaries!D163,OverUnder!$A$2:$C$13,3,FALSE))</f>
        <v>0.98551128448035663</v>
      </c>
      <c r="G163">
        <f t="shared" si="6"/>
        <v>12.277499582056283</v>
      </c>
      <c r="H163" s="4">
        <f t="shared" si="7"/>
        <v>12.277499582056283</v>
      </c>
      <c r="I163">
        <v>0</v>
      </c>
      <c r="J163">
        <f t="shared" si="8"/>
        <v>0</v>
      </c>
      <c r="K163">
        <f>I163*C163</f>
        <v>0</v>
      </c>
      <c r="L163">
        <f>$I163*IF($A163=L$1,1,0)</f>
        <v>0</v>
      </c>
      <c r="M163">
        <f>$I163*IF($A163=M$1,1,0)</f>
        <v>0</v>
      </c>
      <c r="N163">
        <f>$I163*IF($A163=N$1,1,0)</f>
        <v>0</v>
      </c>
      <c r="O163">
        <f>$I163*IF($A163=O$1,1,0)</f>
        <v>0</v>
      </c>
      <c r="P163">
        <f>$I163*IF($A163=P$1,1,0)</f>
        <v>0</v>
      </c>
    </row>
    <row r="164" spans="1:16" ht="15">
      <c r="A164" s="5" t="s">
        <v>6</v>
      </c>
      <c r="B164" s="5" t="s">
        <v>253</v>
      </c>
      <c r="C164" s="5">
        <v>3000</v>
      </c>
      <c r="D164" s="5" t="s">
        <v>136</v>
      </c>
      <c r="E164" s="5">
        <v>7.5830000000000002</v>
      </c>
      <c r="F164">
        <f>IF(ISNA(VLOOKUP(DKSalaries!D164,OverUnder!$A$2:$C$13,3,FALSE)),0,VLOOKUP(DKSalaries!D164,OverUnder!$A$2:$C$13,3,FALSE))</f>
        <v>1.0281415436054611</v>
      </c>
      <c r="G164">
        <f t="shared" si="6"/>
        <v>7.7963973251602114</v>
      </c>
      <c r="H164" s="4">
        <f t="shared" si="7"/>
        <v>7.7963973251602114</v>
      </c>
      <c r="I164">
        <v>0</v>
      </c>
      <c r="J164">
        <f t="shared" si="8"/>
        <v>0</v>
      </c>
      <c r="K164">
        <f>I164*C164</f>
        <v>0</v>
      </c>
      <c r="L164">
        <f>$I164*IF($A164=L$1,1,0)</f>
        <v>0</v>
      </c>
      <c r="M164">
        <f>$I164*IF($A164=M$1,1,0)</f>
        <v>0</v>
      </c>
      <c r="N164">
        <f>$I164*IF($A164=N$1,1,0)</f>
        <v>0</v>
      </c>
      <c r="O164">
        <f>$I164*IF($A164=O$1,1,0)</f>
        <v>0</v>
      </c>
      <c r="P164">
        <f>$I164*IF($A164=P$1,1,0)</f>
        <v>0</v>
      </c>
    </row>
    <row r="165" spans="1:16" ht="15">
      <c r="A165" s="5" t="s">
        <v>9</v>
      </c>
      <c r="B165" s="5" t="s">
        <v>254</v>
      </c>
      <c r="C165" s="5">
        <v>3000</v>
      </c>
      <c r="D165" s="5" t="s">
        <v>125</v>
      </c>
      <c r="E165" s="5">
        <v>1</v>
      </c>
      <c r="F165">
        <f>IF(ISNA(VLOOKUP(DKSalaries!D165,OverUnder!$A$2:$C$13,3,FALSE)),0,VLOOKUP(DKSalaries!D165,OverUnder!$A$2:$C$13,3,FALSE))</f>
        <v>0.94037336305377539</v>
      </c>
      <c r="G165">
        <f t="shared" si="6"/>
        <v>0.94037336305377539</v>
      </c>
      <c r="H165" s="4">
        <f t="shared" si="7"/>
        <v>0.94037336305377539</v>
      </c>
      <c r="I165">
        <v>0</v>
      </c>
      <c r="J165">
        <f t="shared" si="8"/>
        <v>0</v>
      </c>
      <c r="K165">
        <f>I165*C165</f>
        <v>0</v>
      </c>
      <c r="L165">
        <f>$I165*IF($A165=L$1,1,0)</f>
        <v>0</v>
      </c>
      <c r="M165">
        <f>$I165*IF($A165=M$1,1,0)</f>
        <v>0</v>
      </c>
      <c r="N165">
        <f>$I165*IF($A165=N$1,1,0)</f>
        <v>0</v>
      </c>
      <c r="O165">
        <f>$I165*IF($A165=O$1,1,0)</f>
        <v>0</v>
      </c>
      <c r="P165">
        <f>$I165*IF($A165=P$1,1,0)</f>
        <v>0</v>
      </c>
    </row>
    <row r="166" spans="1:16" ht="15">
      <c r="A166" s="5" t="s">
        <v>8</v>
      </c>
      <c r="B166" s="5" t="s">
        <v>82</v>
      </c>
      <c r="C166" s="5">
        <v>3000</v>
      </c>
      <c r="D166" s="5" t="s">
        <v>123</v>
      </c>
      <c r="E166" s="5">
        <v>5.3129999999999997</v>
      </c>
      <c r="F166">
        <f>IF(ISNA(VLOOKUP(DKSalaries!D166,OverUnder!$A$2:$C$13,3,FALSE)),0,VLOOKUP(DKSalaries!D166,OverUnder!$A$2:$C$13,3,FALSE))</f>
        <v>1.0482028420172751</v>
      </c>
      <c r="G166">
        <f t="shared" si="6"/>
        <v>5.5691016996377822</v>
      </c>
      <c r="H166" s="4">
        <f t="shared" si="7"/>
        <v>5.5691016996377822</v>
      </c>
      <c r="I166">
        <v>0</v>
      </c>
      <c r="J166">
        <f t="shared" si="8"/>
        <v>0</v>
      </c>
      <c r="K166">
        <f>I166*C166</f>
        <v>0</v>
      </c>
      <c r="L166">
        <f>$I166*IF($A166=L$1,1,0)</f>
        <v>0</v>
      </c>
      <c r="M166">
        <f>$I166*IF($A166=M$1,1,0)</f>
        <v>0</v>
      </c>
      <c r="N166">
        <f>$I166*IF($A166=N$1,1,0)</f>
        <v>0</v>
      </c>
      <c r="O166">
        <f>$I166*IF($A166=O$1,1,0)</f>
        <v>0</v>
      </c>
      <c r="P166">
        <f>$I166*IF($A166=P$1,1,0)</f>
        <v>0</v>
      </c>
    </row>
    <row r="167" spans="1:16" ht="15">
      <c r="A167" s="5" t="s">
        <v>7</v>
      </c>
      <c r="B167" s="5" t="s">
        <v>255</v>
      </c>
      <c r="C167" s="5">
        <v>3000</v>
      </c>
      <c r="D167" s="5" t="s">
        <v>127</v>
      </c>
      <c r="E167" s="5">
        <v>13.031000000000001</v>
      </c>
      <c r="F167">
        <f>IF(ISNA(VLOOKUP(DKSalaries!D167,OverUnder!$A$2:$C$13,3,FALSE)),0,VLOOKUP(DKSalaries!D167,OverUnder!$A$2:$C$13,3,FALSE))</f>
        <v>0.96544998606854282</v>
      </c>
      <c r="G167">
        <f t="shared" si="6"/>
        <v>12.580778768459181</v>
      </c>
      <c r="H167" s="4">
        <f t="shared" si="7"/>
        <v>12.580778768459181</v>
      </c>
      <c r="I167">
        <v>0</v>
      </c>
      <c r="J167">
        <f t="shared" si="8"/>
        <v>0</v>
      </c>
      <c r="K167">
        <f>I167*C167</f>
        <v>0</v>
      </c>
      <c r="L167">
        <f>$I167*IF($A167=L$1,1,0)</f>
        <v>0</v>
      </c>
      <c r="M167">
        <f>$I167*IF($A167=M$1,1,0)</f>
        <v>0</v>
      </c>
      <c r="N167">
        <f>$I167*IF($A167=N$1,1,0)</f>
        <v>0</v>
      </c>
      <c r="O167">
        <f>$I167*IF($A167=O$1,1,0)</f>
        <v>0</v>
      </c>
      <c r="P167">
        <f>$I167*IF($A167=P$1,1,0)</f>
        <v>0</v>
      </c>
    </row>
    <row r="168" spans="1:16" ht="15">
      <c r="A168" s="5" t="s">
        <v>9</v>
      </c>
      <c r="B168" s="5" t="s">
        <v>83</v>
      </c>
      <c r="C168" s="5">
        <v>3000</v>
      </c>
      <c r="D168" s="5" t="s">
        <v>130</v>
      </c>
      <c r="E168" s="5">
        <v>10</v>
      </c>
      <c r="F168">
        <f>IF(ISNA(VLOOKUP(DKSalaries!D168,OverUnder!$A$2:$C$13,3,FALSE)),0,VLOOKUP(DKSalaries!D168,OverUnder!$A$2:$C$13,3,FALSE))</f>
        <v>0.98551128448035663</v>
      </c>
      <c r="G168">
        <f t="shared" si="6"/>
        <v>9.8551128448035659</v>
      </c>
      <c r="H168" s="4">
        <f t="shared" si="7"/>
        <v>9.8551128448035659</v>
      </c>
      <c r="I168">
        <v>0</v>
      </c>
      <c r="J168">
        <f t="shared" si="8"/>
        <v>0</v>
      </c>
      <c r="K168">
        <f>I168*C168</f>
        <v>0</v>
      </c>
      <c r="L168">
        <f>$I168*IF($A168=L$1,1,0)</f>
        <v>0</v>
      </c>
      <c r="M168">
        <f>$I168*IF($A168=M$1,1,0)</f>
        <v>0</v>
      </c>
      <c r="N168">
        <f>$I168*IF($A168=N$1,1,0)</f>
        <v>0</v>
      </c>
      <c r="O168">
        <f>$I168*IF($A168=O$1,1,0)</f>
        <v>0</v>
      </c>
      <c r="P168">
        <f>$I168*IF($A168=P$1,1,0)</f>
        <v>0</v>
      </c>
    </row>
    <row r="169" spans="1:16" ht="15">
      <c r="A169" s="5" t="s">
        <v>6</v>
      </c>
      <c r="B169" s="5" t="s">
        <v>256</v>
      </c>
      <c r="C169" s="5">
        <v>3000</v>
      </c>
      <c r="D169" s="5" t="s">
        <v>120</v>
      </c>
      <c r="E169" s="5">
        <v>2.0630000000000002</v>
      </c>
      <c r="F169">
        <f>IF(ISNA(VLOOKUP(DKSalaries!D169,OverUnder!$A$2:$C$13,3,FALSE)),0,VLOOKUP(DKSalaries!D169,OverUnder!$A$2:$C$13,3,FALSE))</f>
        <v>1.0181108943995543</v>
      </c>
      <c r="G169">
        <f t="shared" si="6"/>
        <v>2.1003627751462806</v>
      </c>
      <c r="H169" s="4">
        <f t="shared" si="7"/>
        <v>2.1003627751462806</v>
      </c>
      <c r="I169">
        <v>0</v>
      </c>
      <c r="J169">
        <f t="shared" si="8"/>
        <v>0</v>
      </c>
      <c r="K169">
        <f>I169*C169</f>
        <v>0</v>
      </c>
      <c r="L169">
        <f>$I169*IF($A169=L$1,1,0)</f>
        <v>0</v>
      </c>
      <c r="M169">
        <f>$I169*IF($A169=M$1,1,0)</f>
        <v>0</v>
      </c>
      <c r="N169">
        <f>$I169*IF($A169=N$1,1,0)</f>
        <v>0</v>
      </c>
      <c r="O169">
        <f>$I169*IF($A169=O$1,1,0)</f>
        <v>0</v>
      </c>
      <c r="P169">
        <f>$I169*IF($A169=P$1,1,0)</f>
        <v>0</v>
      </c>
    </row>
    <row r="170" spans="1:16" ht="15">
      <c r="A170" s="5" t="s">
        <v>6</v>
      </c>
      <c r="B170" s="5" t="s">
        <v>257</v>
      </c>
      <c r="C170" s="5">
        <v>3000</v>
      </c>
      <c r="D170" s="5" t="s">
        <v>122</v>
      </c>
      <c r="E170" s="5">
        <v>5.875</v>
      </c>
      <c r="F170">
        <f>IF(ISNA(VLOOKUP(DKSalaries!D170,OverUnder!$A$2:$C$13,3,FALSE)),0,VLOOKUP(DKSalaries!D170,OverUnder!$A$2:$C$13,3,FALSE))</f>
        <v>0.96294232376706601</v>
      </c>
      <c r="G170">
        <f t="shared" si="6"/>
        <v>5.6572861521315128</v>
      </c>
      <c r="H170" s="4">
        <f t="shared" si="7"/>
        <v>5.6572861521315128</v>
      </c>
      <c r="I170">
        <v>0</v>
      </c>
      <c r="J170">
        <f t="shared" si="8"/>
        <v>0</v>
      </c>
      <c r="K170">
        <f>I170*C170</f>
        <v>0</v>
      </c>
      <c r="L170">
        <f>$I170*IF($A170=L$1,1,0)</f>
        <v>0</v>
      </c>
      <c r="M170">
        <f>$I170*IF($A170=M$1,1,0)</f>
        <v>0</v>
      </c>
      <c r="N170">
        <f>$I170*IF($A170=N$1,1,0)</f>
        <v>0</v>
      </c>
      <c r="O170">
        <f>$I170*IF($A170=O$1,1,0)</f>
        <v>0</v>
      </c>
      <c r="P170">
        <f>$I170*IF($A170=P$1,1,0)</f>
        <v>0</v>
      </c>
    </row>
    <row r="171" spans="1:16" ht="15">
      <c r="A171" s="5" t="s">
        <v>9</v>
      </c>
      <c r="B171" s="5" t="s">
        <v>258</v>
      </c>
      <c r="C171" s="5">
        <v>3000</v>
      </c>
      <c r="D171" s="5" t="s">
        <v>125</v>
      </c>
      <c r="E171" s="5">
        <v>15.188000000000001</v>
      </c>
      <c r="F171">
        <f>IF(ISNA(VLOOKUP(DKSalaries!D171,OverUnder!$A$2:$C$13,3,FALSE)),0,VLOOKUP(DKSalaries!D171,OverUnder!$A$2:$C$13,3,FALSE))</f>
        <v>0.94037336305377539</v>
      </c>
      <c r="G171">
        <f t="shared" si="6"/>
        <v>14.282390638060741</v>
      </c>
      <c r="H171" s="4">
        <f t="shared" si="7"/>
        <v>14.282390638060741</v>
      </c>
      <c r="I171">
        <v>0</v>
      </c>
      <c r="J171">
        <f t="shared" si="8"/>
        <v>0</v>
      </c>
      <c r="K171">
        <f>I171*C171</f>
        <v>0</v>
      </c>
      <c r="L171">
        <f>$I171*IF($A171=L$1,1,0)</f>
        <v>0</v>
      </c>
      <c r="M171">
        <f>$I171*IF($A171=M$1,1,0)</f>
        <v>0</v>
      </c>
      <c r="N171">
        <f>$I171*IF($A171=N$1,1,0)</f>
        <v>0</v>
      </c>
      <c r="O171">
        <f>$I171*IF($A171=O$1,1,0)</f>
        <v>0</v>
      </c>
      <c r="P171">
        <f>$I171*IF($A171=P$1,1,0)</f>
        <v>0</v>
      </c>
    </row>
    <row r="172" spans="1:16" ht="15">
      <c r="A172" s="5" t="s">
        <v>8</v>
      </c>
      <c r="B172" s="5" t="s">
        <v>259</v>
      </c>
      <c r="C172" s="5">
        <v>3000</v>
      </c>
      <c r="D172" s="5" t="s">
        <v>122</v>
      </c>
      <c r="E172" s="5">
        <v>0</v>
      </c>
      <c r="F172">
        <f>IF(ISNA(VLOOKUP(DKSalaries!D172,OverUnder!$A$2:$C$13,3,FALSE)),0,VLOOKUP(DKSalaries!D172,OverUnder!$A$2:$C$13,3,FALSE))</f>
        <v>0.96294232376706601</v>
      </c>
      <c r="G172">
        <f t="shared" si="6"/>
        <v>0</v>
      </c>
      <c r="H172" s="4">
        <f t="shared" si="7"/>
        <v>0</v>
      </c>
      <c r="I172">
        <v>0</v>
      </c>
      <c r="J172">
        <f t="shared" si="8"/>
        <v>0</v>
      </c>
      <c r="K172">
        <f>I172*C172</f>
        <v>0</v>
      </c>
      <c r="L172">
        <f>$I172*IF($A172=L$1,1,0)</f>
        <v>0</v>
      </c>
      <c r="M172">
        <f>$I172*IF($A172=M$1,1,0)</f>
        <v>0</v>
      </c>
      <c r="N172">
        <f>$I172*IF($A172=N$1,1,0)</f>
        <v>0</v>
      </c>
      <c r="O172">
        <f>$I172*IF($A172=O$1,1,0)</f>
        <v>0</v>
      </c>
      <c r="P172">
        <f>$I172*IF($A172=P$1,1,0)</f>
        <v>0</v>
      </c>
    </row>
    <row r="173" spans="1:16" ht="15">
      <c r="A173" s="5" t="s">
        <v>7</v>
      </c>
      <c r="B173" s="5" t="s">
        <v>260</v>
      </c>
      <c r="C173" s="5">
        <v>3000</v>
      </c>
      <c r="D173" s="5" t="s">
        <v>125</v>
      </c>
      <c r="E173" s="5">
        <v>11</v>
      </c>
      <c r="F173">
        <f>IF(ISNA(VLOOKUP(DKSalaries!D173,OverUnder!$A$2:$C$13,3,FALSE)),0,VLOOKUP(DKSalaries!D173,OverUnder!$A$2:$C$13,3,FALSE))</f>
        <v>0.94037336305377539</v>
      </c>
      <c r="G173">
        <f t="shared" si="6"/>
        <v>10.344106993591529</v>
      </c>
      <c r="H173" s="4">
        <f t="shared" si="7"/>
        <v>10.344106993591529</v>
      </c>
      <c r="I173">
        <v>0</v>
      </c>
      <c r="J173">
        <f t="shared" si="8"/>
        <v>0</v>
      </c>
      <c r="K173">
        <f>I173*C173</f>
        <v>0</v>
      </c>
      <c r="L173">
        <f>$I173*IF($A173=L$1,1,0)</f>
        <v>0</v>
      </c>
      <c r="M173">
        <f>$I173*IF($A173=M$1,1,0)</f>
        <v>0</v>
      </c>
      <c r="N173">
        <f>$I173*IF($A173=N$1,1,0)</f>
        <v>0</v>
      </c>
      <c r="O173">
        <f>$I173*IF($A173=O$1,1,0)</f>
        <v>0</v>
      </c>
      <c r="P173">
        <f>$I173*IF($A173=P$1,1,0)</f>
        <v>0</v>
      </c>
    </row>
    <row r="174" spans="1:16" ht="15">
      <c r="A174" s="5" t="s">
        <v>6</v>
      </c>
      <c r="B174" s="5" t="s">
        <v>261</v>
      </c>
      <c r="C174" s="5">
        <v>3000</v>
      </c>
      <c r="D174" s="5" t="s">
        <v>125</v>
      </c>
      <c r="E174" s="5">
        <v>7.0830000000000002</v>
      </c>
      <c r="F174">
        <f>IF(ISNA(VLOOKUP(DKSalaries!D174,OverUnder!$A$2:$C$13,3,FALSE)),0,VLOOKUP(DKSalaries!D174,OverUnder!$A$2:$C$13,3,FALSE))</f>
        <v>0.94037336305377539</v>
      </c>
      <c r="G174">
        <f t="shared" si="6"/>
        <v>6.6606645305098908</v>
      </c>
      <c r="H174" s="4">
        <f t="shared" si="7"/>
        <v>6.6606645305098908</v>
      </c>
      <c r="I174">
        <v>0</v>
      </c>
      <c r="J174">
        <f t="shared" si="8"/>
        <v>0</v>
      </c>
      <c r="K174">
        <f>I174*C174</f>
        <v>0</v>
      </c>
      <c r="L174">
        <f>$I174*IF($A174=L$1,1,0)</f>
        <v>0</v>
      </c>
      <c r="M174">
        <f>$I174*IF($A174=M$1,1,0)</f>
        <v>0</v>
      </c>
      <c r="N174">
        <f>$I174*IF($A174=N$1,1,0)</f>
        <v>0</v>
      </c>
      <c r="O174">
        <f>$I174*IF($A174=O$1,1,0)</f>
        <v>0</v>
      </c>
      <c r="P174">
        <f>$I174*IF($A174=P$1,1,0)</f>
        <v>0</v>
      </c>
    </row>
    <row r="175" spans="1:16" ht="15">
      <c r="A175" s="5" t="s">
        <v>8</v>
      </c>
      <c r="B175" s="5" t="s">
        <v>262</v>
      </c>
      <c r="C175" s="5">
        <v>3000</v>
      </c>
      <c r="D175" s="5" t="s">
        <v>123</v>
      </c>
      <c r="E175" s="5">
        <v>9.9</v>
      </c>
      <c r="F175">
        <f>IF(ISNA(VLOOKUP(DKSalaries!D175,OverUnder!$A$2:$C$13,3,FALSE)),0,VLOOKUP(DKSalaries!D175,OverUnder!$A$2:$C$13,3,FALSE))</f>
        <v>1.0482028420172751</v>
      </c>
      <c r="G175">
        <f t="shared" si="6"/>
        <v>10.377208135971024</v>
      </c>
      <c r="H175" s="4">
        <f t="shared" si="7"/>
        <v>10.377208135971024</v>
      </c>
      <c r="I175">
        <v>0</v>
      </c>
      <c r="J175">
        <f t="shared" si="8"/>
        <v>0</v>
      </c>
      <c r="K175">
        <f>I175*C175</f>
        <v>0</v>
      </c>
      <c r="L175">
        <f>$I175*IF($A175=L$1,1,0)</f>
        <v>0</v>
      </c>
      <c r="M175">
        <f>$I175*IF($A175=M$1,1,0)</f>
        <v>0</v>
      </c>
      <c r="N175">
        <f>$I175*IF($A175=N$1,1,0)</f>
        <v>0</v>
      </c>
      <c r="O175">
        <f>$I175*IF($A175=O$1,1,0)</f>
        <v>0</v>
      </c>
      <c r="P175">
        <f>$I175*IF($A175=P$1,1,0)</f>
        <v>0</v>
      </c>
    </row>
    <row r="176" spans="1:16" ht="15">
      <c r="A176" s="5" t="s">
        <v>9</v>
      </c>
      <c r="B176" s="5" t="s">
        <v>263</v>
      </c>
      <c r="C176" s="5">
        <v>3000</v>
      </c>
      <c r="D176" s="5" t="s">
        <v>132</v>
      </c>
      <c r="E176" s="5">
        <v>14.583</v>
      </c>
      <c r="F176">
        <f>IF(ISNA(VLOOKUP(DKSalaries!D176,OverUnder!$A$2:$C$13,3,FALSE)),0,VLOOKUP(DKSalaries!D176,OverUnder!$A$2:$C$13,3,FALSE))</f>
        <v>0.99303427138478684</v>
      </c>
      <c r="G176">
        <f t="shared" si="6"/>
        <v>14.481418779604347</v>
      </c>
      <c r="H176" s="4">
        <f t="shared" si="7"/>
        <v>14.481418779604347</v>
      </c>
      <c r="I176">
        <v>0</v>
      </c>
      <c r="J176">
        <f t="shared" si="8"/>
        <v>0</v>
      </c>
      <c r="K176">
        <f>I176*C176</f>
        <v>0</v>
      </c>
      <c r="L176">
        <f>$I176*IF($A176=L$1,1,0)</f>
        <v>0</v>
      </c>
      <c r="M176">
        <f>$I176*IF($A176=M$1,1,0)</f>
        <v>0</v>
      </c>
      <c r="N176">
        <f>$I176*IF($A176=N$1,1,0)</f>
        <v>0</v>
      </c>
      <c r="O176">
        <f>$I176*IF($A176=O$1,1,0)</f>
        <v>0</v>
      </c>
      <c r="P176">
        <f>$I176*IF($A176=P$1,1,0)</f>
        <v>0</v>
      </c>
    </row>
    <row r="177" spans="1:16" ht="15">
      <c r="A177" s="5" t="s">
        <v>7</v>
      </c>
      <c r="B177" s="5" t="s">
        <v>84</v>
      </c>
      <c r="C177" s="5">
        <v>3000</v>
      </c>
      <c r="D177" s="5" t="s">
        <v>123</v>
      </c>
      <c r="E177" s="5">
        <v>5.65</v>
      </c>
      <c r="F177">
        <f>IF(ISNA(VLOOKUP(DKSalaries!D177,OverUnder!$A$2:$C$13,3,FALSE)),0,VLOOKUP(DKSalaries!D177,OverUnder!$A$2:$C$13,3,FALSE))</f>
        <v>1.0482028420172751</v>
      </c>
      <c r="G177">
        <f t="shared" si="6"/>
        <v>5.922346057397605</v>
      </c>
      <c r="H177" s="4">
        <f t="shared" si="7"/>
        <v>5.922346057397605</v>
      </c>
      <c r="I177">
        <v>0</v>
      </c>
      <c r="J177">
        <f t="shared" si="8"/>
        <v>0</v>
      </c>
      <c r="K177">
        <f>I177*C177</f>
        <v>0</v>
      </c>
      <c r="L177">
        <f>$I177*IF($A177=L$1,1,0)</f>
        <v>0</v>
      </c>
      <c r="M177">
        <f>$I177*IF($A177=M$1,1,0)</f>
        <v>0</v>
      </c>
      <c r="N177">
        <f>$I177*IF($A177=N$1,1,0)</f>
        <v>0</v>
      </c>
      <c r="O177">
        <f>$I177*IF($A177=O$1,1,0)</f>
        <v>0</v>
      </c>
      <c r="P177">
        <f>$I177*IF($A177=P$1,1,0)</f>
        <v>0</v>
      </c>
    </row>
    <row r="178" spans="1:16" ht="15">
      <c r="A178" s="5" t="s">
        <v>5</v>
      </c>
      <c r="B178" s="5" t="s">
        <v>264</v>
      </c>
      <c r="C178" s="5">
        <v>3000</v>
      </c>
      <c r="D178" s="5" t="s">
        <v>125</v>
      </c>
      <c r="E178" s="5">
        <v>17.582999999999998</v>
      </c>
      <c r="F178">
        <f>IF(ISNA(VLOOKUP(DKSalaries!D178,OverUnder!$A$2:$C$13,3,FALSE)),0,VLOOKUP(DKSalaries!D178,OverUnder!$A$2:$C$13,3,FALSE))</f>
        <v>0.94037336305377539</v>
      </c>
      <c r="G178">
        <f t="shared" si="6"/>
        <v>16.534584842574532</v>
      </c>
      <c r="H178" s="4">
        <f t="shared" si="7"/>
        <v>16.534584842574532</v>
      </c>
      <c r="I178">
        <v>0</v>
      </c>
      <c r="J178">
        <f t="shared" si="8"/>
        <v>0</v>
      </c>
      <c r="K178">
        <f>I178*C178</f>
        <v>0</v>
      </c>
      <c r="L178">
        <f>$I178*IF($A178=L$1,1,0)</f>
        <v>0</v>
      </c>
      <c r="M178">
        <f>$I178*IF($A178=M$1,1,0)</f>
        <v>0</v>
      </c>
      <c r="N178">
        <f>$I178*IF($A178=N$1,1,0)</f>
        <v>0</v>
      </c>
      <c r="O178">
        <f>$I178*IF($A178=O$1,1,0)</f>
        <v>0</v>
      </c>
      <c r="P178">
        <f>$I178*IF($A178=P$1,1,0)</f>
        <v>0</v>
      </c>
    </row>
    <row r="179" spans="1:16" ht="15">
      <c r="A179" s="5" t="s">
        <v>7</v>
      </c>
      <c r="B179" s="5" t="s">
        <v>265</v>
      </c>
      <c r="C179" s="5">
        <v>3000</v>
      </c>
      <c r="D179" s="5" t="s">
        <v>136</v>
      </c>
      <c r="E179" s="5">
        <v>5.0999999999999996</v>
      </c>
      <c r="F179">
        <f>IF(ISNA(VLOOKUP(DKSalaries!D179,OverUnder!$A$2:$C$13,3,FALSE)),0,VLOOKUP(DKSalaries!D179,OverUnder!$A$2:$C$13,3,FALSE))</f>
        <v>1.0281415436054611</v>
      </c>
      <c r="G179">
        <f t="shared" si="6"/>
        <v>5.2435218723878512</v>
      </c>
      <c r="H179" s="4">
        <f t="shared" si="7"/>
        <v>5.2435218723878512</v>
      </c>
      <c r="I179">
        <v>0</v>
      </c>
      <c r="J179">
        <f t="shared" si="8"/>
        <v>0</v>
      </c>
      <c r="K179">
        <f>I179*C179</f>
        <v>0</v>
      </c>
      <c r="L179">
        <f>$I179*IF($A179=L$1,1,0)</f>
        <v>0</v>
      </c>
      <c r="M179">
        <f>$I179*IF($A179=M$1,1,0)</f>
        <v>0</v>
      </c>
      <c r="N179">
        <f>$I179*IF($A179=N$1,1,0)</f>
        <v>0</v>
      </c>
      <c r="O179">
        <f>$I179*IF($A179=O$1,1,0)</f>
        <v>0</v>
      </c>
      <c r="P179">
        <f>$I179*IF($A179=P$1,1,0)</f>
        <v>0</v>
      </c>
    </row>
    <row r="180" spans="1:16" ht="15">
      <c r="A180" s="5" t="s">
        <v>9</v>
      </c>
      <c r="B180" s="5" t="s">
        <v>85</v>
      </c>
      <c r="C180" s="5">
        <v>3000</v>
      </c>
      <c r="D180" s="5" t="s">
        <v>118</v>
      </c>
      <c r="E180" s="5">
        <v>14.65</v>
      </c>
      <c r="F180">
        <f>IF(ISNA(VLOOKUP(DKSalaries!D180,OverUnder!$A$2:$C$13,3,FALSE)),0,VLOOKUP(DKSalaries!D180,OverUnder!$A$2:$C$13,3,FALSE))</f>
        <v>1.0582334912231819</v>
      </c>
      <c r="G180">
        <f t="shared" si="6"/>
        <v>15.503120646419616</v>
      </c>
      <c r="H180" s="4">
        <f t="shared" si="7"/>
        <v>15.503120646419616</v>
      </c>
      <c r="I180">
        <v>0</v>
      </c>
      <c r="J180">
        <f t="shared" si="8"/>
        <v>0</v>
      </c>
      <c r="K180">
        <f>I180*C180</f>
        <v>0</v>
      </c>
      <c r="L180">
        <f>$I180*IF($A180=L$1,1,0)</f>
        <v>0</v>
      </c>
      <c r="M180">
        <f>$I180*IF($A180=M$1,1,0)</f>
        <v>0</v>
      </c>
      <c r="N180">
        <f>$I180*IF($A180=N$1,1,0)</f>
        <v>0</v>
      </c>
      <c r="O180">
        <f>$I180*IF($A180=O$1,1,0)</f>
        <v>0</v>
      </c>
      <c r="P180">
        <f>$I180*IF($A180=P$1,1,0)</f>
        <v>0</v>
      </c>
    </row>
    <row r="181" spans="1:16" ht="15">
      <c r="A181" s="5" t="s">
        <v>8</v>
      </c>
      <c r="B181" s="5" t="s">
        <v>266</v>
      </c>
      <c r="C181" s="5">
        <v>3000</v>
      </c>
      <c r="D181" s="5" t="s">
        <v>120</v>
      </c>
      <c r="E181" s="5">
        <v>2.75</v>
      </c>
      <c r="F181">
        <f>IF(ISNA(VLOOKUP(DKSalaries!D181,OverUnder!$A$2:$C$13,3,FALSE)),0,VLOOKUP(DKSalaries!D181,OverUnder!$A$2:$C$13,3,FALSE))</f>
        <v>1.0181108943995543</v>
      </c>
      <c r="G181">
        <f t="shared" si="6"/>
        <v>2.7998049595987742</v>
      </c>
      <c r="H181" s="4">
        <f t="shared" si="7"/>
        <v>2.7998049595987742</v>
      </c>
      <c r="I181">
        <v>0</v>
      </c>
      <c r="J181">
        <f t="shared" si="8"/>
        <v>0</v>
      </c>
      <c r="K181">
        <f>I181*C181</f>
        <v>0</v>
      </c>
      <c r="L181">
        <f>$I181*IF($A181=L$1,1,0)</f>
        <v>0</v>
      </c>
      <c r="M181">
        <f>$I181*IF($A181=M$1,1,0)</f>
        <v>0</v>
      </c>
      <c r="N181">
        <f>$I181*IF($A181=N$1,1,0)</f>
        <v>0</v>
      </c>
      <c r="O181">
        <f>$I181*IF($A181=O$1,1,0)</f>
        <v>0</v>
      </c>
      <c r="P181">
        <f>$I181*IF($A181=P$1,1,0)</f>
        <v>0</v>
      </c>
    </row>
    <row r="182" spans="1:16" ht="15">
      <c r="A182" s="5" t="s">
        <v>9</v>
      </c>
      <c r="B182" s="5" t="s">
        <v>267</v>
      </c>
      <c r="C182" s="5">
        <v>3000</v>
      </c>
      <c r="D182" s="5" t="s">
        <v>122</v>
      </c>
      <c r="E182" s="5">
        <v>0</v>
      </c>
      <c r="F182">
        <f>IF(ISNA(VLOOKUP(DKSalaries!D182,OverUnder!$A$2:$C$13,3,FALSE)),0,VLOOKUP(DKSalaries!D182,OverUnder!$A$2:$C$13,3,FALSE))</f>
        <v>0.96294232376706601</v>
      </c>
      <c r="G182">
        <f t="shared" si="6"/>
        <v>0</v>
      </c>
      <c r="H182" s="4">
        <f t="shared" si="7"/>
        <v>0</v>
      </c>
      <c r="I182">
        <v>0</v>
      </c>
      <c r="J182">
        <f t="shared" si="8"/>
        <v>0</v>
      </c>
      <c r="K182">
        <f>I182*C182</f>
        <v>0</v>
      </c>
      <c r="L182">
        <f>$I182*IF($A182=L$1,1,0)</f>
        <v>0</v>
      </c>
      <c r="M182">
        <f>$I182*IF($A182=M$1,1,0)</f>
        <v>0</v>
      </c>
      <c r="N182">
        <f>$I182*IF($A182=N$1,1,0)</f>
        <v>0</v>
      </c>
      <c r="O182">
        <f>$I182*IF($A182=O$1,1,0)</f>
        <v>0</v>
      </c>
      <c r="P182">
        <f>$I182*IF($A182=P$1,1,0)</f>
        <v>0</v>
      </c>
    </row>
    <row r="183" spans="1:16" ht="15">
      <c r="A183" s="5" t="s">
        <v>5</v>
      </c>
      <c r="B183" s="5" t="s">
        <v>86</v>
      </c>
      <c r="C183" s="5">
        <v>3000</v>
      </c>
      <c r="D183" s="5" t="s">
        <v>130</v>
      </c>
      <c r="E183" s="5">
        <v>6.6669999999999998</v>
      </c>
      <c r="F183">
        <f>IF(ISNA(VLOOKUP(DKSalaries!D183,OverUnder!$A$2:$C$13,3,FALSE)),0,VLOOKUP(DKSalaries!D183,OverUnder!$A$2:$C$13,3,FALSE))</f>
        <v>0.98551128448035663</v>
      </c>
      <c r="G183">
        <f t="shared" si="6"/>
        <v>6.5704037336305374</v>
      </c>
      <c r="H183" s="4">
        <f t="shared" si="7"/>
        <v>6.5704037336305374</v>
      </c>
      <c r="I183">
        <v>0</v>
      </c>
      <c r="J183">
        <f t="shared" si="8"/>
        <v>0</v>
      </c>
      <c r="K183">
        <f>I183*C183</f>
        <v>0</v>
      </c>
      <c r="L183">
        <f>$I183*IF($A183=L$1,1,0)</f>
        <v>0</v>
      </c>
      <c r="M183">
        <f>$I183*IF($A183=M$1,1,0)</f>
        <v>0</v>
      </c>
      <c r="N183">
        <f>$I183*IF($A183=N$1,1,0)</f>
        <v>0</v>
      </c>
      <c r="O183">
        <f>$I183*IF($A183=O$1,1,0)</f>
        <v>0</v>
      </c>
      <c r="P183">
        <f>$I183*IF($A183=P$1,1,0)</f>
        <v>0</v>
      </c>
    </row>
    <row r="184" spans="1:16" ht="15">
      <c r="A184" s="5" t="s">
        <v>6</v>
      </c>
      <c r="B184" s="5" t="s">
        <v>268</v>
      </c>
      <c r="C184" s="5">
        <v>3000</v>
      </c>
      <c r="D184" s="5" t="s">
        <v>123</v>
      </c>
      <c r="E184" s="5">
        <v>12.05</v>
      </c>
      <c r="F184">
        <f>IF(ISNA(VLOOKUP(DKSalaries!D184,OverUnder!$A$2:$C$13,3,FALSE)),0,VLOOKUP(DKSalaries!D184,OverUnder!$A$2:$C$13,3,FALSE))</f>
        <v>1.0482028420172751</v>
      </c>
      <c r="G184">
        <f t="shared" si="6"/>
        <v>12.630844246308166</v>
      </c>
      <c r="H184" s="4">
        <f t="shared" si="7"/>
        <v>12.630844246308166</v>
      </c>
      <c r="I184">
        <v>0</v>
      </c>
      <c r="J184">
        <f t="shared" si="8"/>
        <v>0</v>
      </c>
      <c r="K184">
        <f>I184*C184</f>
        <v>0</v>
      </c>
      <c r="L184">
        <f>$I184*IF($A184=L$1,1,0)</f>
        <v>0</v>
      </c>
      <c r="M184">
        <f>$I184*IF($A184=M$1,1,0)</f>
        <v>0</v>
      </c>
      <c r="N184">
        <f>$I184*IF($A184=N$1,1,0)</f>
        <v>0</v>
      </c>
      <c r="O184">
        <f>$I184*IF($A184=O$1,1,0)</f>
        <v>0</v>
      </c>
      <c r="P184">
        <f>$I184*IF($A184=P$1,1,0)</f>
        <v>0</v>
      </c>
    </row>
    <row r="185" spans="1:16" ht="15">
      <c r="A185" s="5" t="s">
        <v>8</v>
      </c>
      <c r="B185" s="5" t="s">
        <v>269</v>
      </c>
      <c r="C185" s="5">
        <v>3000</v>
      </c>
      <c r="D185" s="5" t="s">
        <v>132</v>
      </c>
      <c r="E185" s="5">
        <v>0</v>
      </c>
      <c r="F185">
        <f>IF(ISNA(VLOOKUP(DKSalaries!D185,OverUnder!$A$2:$C$13,3,FALSE)),0,VLOOKUP(DKSalaries!D185,OverUnder!$A$2:$C$13,3,FALSE))</f>
        <v>0.99303427138478684</v>
      </c>
      <c r="G185">
        <f t="shared" si="6"/>
        <v>0</v>
      </c>
      <c r="H185" s="4">
        <f t="shared" si="7"/>
        <v>0</v>
      </c>
      <c r="I185">
        <v>0</v>
      </c>
      <c r="J185">
        <f t="shared" si="8"/>
        <v>0</v>
      </c>
      <c r="K185">
        <f>I185*C185</f>
        <v>0</v>
      </c>
      <c r="L185">
        <f>$I185*IF($A185=L$1,1,0)</f>
        <v>0</v>
      </c>
      <c r="M185">
        <f>$I185*IF($A185=M$1,1,0)</f>
        <v>0</v>
      </c>
      <c r="N185">
        <f>$I185*IF($A185=N$1,1,0)</f>
        <v>0</v>
      </c>
      <c r="O185">
        <f>$I185*IF($A185=O$1,1,0)</f>
        <v>0</v>
      </c>
      <c r="P185">
        <f>$I185*IF($A185=P$1,1,0)</f>
        <v>0</v>
      </c>
    </row>
    <row r="186" spans="1:16" ht="15">
      <c r="A186" s="5" t="s">
        <v>6</v>
      </c>
      <c r="B186" s="5" t="s">
        <v>270</v>
      </c>
      <c r="C186" s="5">
        <v>3000</v>
      </c>
      <c r="D186" s="5" t="s">
        <v>132</v>
      </c>
      <c r="E186" s="5">
        <v>14.375</v>
      </c>
      <c r="F186">
        <f>IF(ISNA(VLOOKUP(DKSalaries!D186,OverUnder!$A$2:$C$13,3,FALSE)),0,VLOOKUP(DKSalaries!D186,OverUnder!$A$2:$C$13,3,FALSE))</f>
        <v>0.99303427138478684</v>
      </c>
      <c r="G186">
        <f t="shared" si="6"/>
        <v>14.274867651156312</v>
      </c>
      <c r="H186" s="4">
        <f t="shared" si="7"/>
        <v>14.274867651156312</v>
      </c>
      <c r="I186">
        <v>0</v>
      </c>
      <c r="J186">
        <f t="shared" si="8"/>
        <v>0</v>
      </c>
      <c r="K186">
        <f>I186*C186</f>
        <v>0</v>
      </c>
      <c r="L186">
        <f>$I186*IF($A186=L$1,1,0)</f>
        <v>0</v>
      </c>
      <c r="M186">
        <f>$I186*IF($A186=M$1,1,0)</f>
        <v>0</v>
      </c>
      <c r="N186">
        <f>$I186*IF($A186=N$1,1,0)</f>
        <v>0</v>
      </c>
      <c r="O186">
        <f>$I186*IF($A186=O$1,1,0)</f>
        <v>0</v>
      </c>
      <c r="P186">
        <f>$I186*IF($A186=P$1,1,0)</f>
        <v>0</v>
      </c>
    </row>
    <row r="187" spans="1:16" ht="15">
      <c r="A187" s="5" t="s">
        <v>8</v>
      </c>
      <c r="B187" s="5" t="s">
        <v>271</v>
      </c>
      <c r="C187" s="5">
        <v>3000</v>
      </c>
      <c r="D187" s="5" t="s">
        <v>120</v>
      </c>
      <c r="E187" s="5">
        <v>6.75</v>
      </c>
      <c r="F187">
        <f>IF(ISNA(VLOOKUP(DKSalaries!D187,OverUnder!$A$2:$C$13,3,FALSE)),0,VLOOKUP(DKSalaries!D187,OverUnder!$A$2:$C$13,3,FALSE))</f>
        <v>1.0181108943995543</v>
      </c>
      <c r="G187">
        <f t="shared" si="6"/>
        <v>6.8722485371969917</v>
      </c>
      <c r="H187" s="4">
        <f t="shared" si="7"/>
        <v>6.8722485371969917</v>
      </c>
      <c r="I187">
        <v>0</v>
      </c>
      <c r="J187">
        <f t="shared" si="8"/>
        <v>0</v>
      </c>
      <c r="K187">
        <f>I187*C187</f>
        <v>0</v>
      </c>
      <c r="L187">
        <f>$I187*IF($A187=L$1,1,0)</f>
        <v>0</v>
      </c>
      <c r="M187">
        <f>$I187*IF($A187=M$1,1,0)</f>
        <v>0</v>
      </c>
      <c r="N187">
        <f>$I187*IF($A187=N$1,1,0)</f>
        <v>0</v>
      </c>
      <c r="O187">
        <f>$I187*IF($A187=O$1,1,0)</f>
        <v>0</v>
      </c>
      <c r="P187">
        <f>$I187*IF($A187=P$1,1,0)</f>
        <v>0</v>
      </c>
    </row>
    <row r="188" spans="1:16" ht="15">
      <c r="A188" s="5" t="s">
        <v>8</v>
      </c>
      <c r="B188" s="5" t="s">
        <v>272</v>
      </c>
      <c r="C188" s="5">
        <v>3000</v>
      </c>
      <c r="D188" s="5" t="s">
        <v>122</v>
      </c>
      <c r="E188" s="5">
        <v>8.7859999999999996</v>
      </c>
      <c r="F188">
        <f>IF(ISNA(VLOOKUP(DKSalaries!D188,OverUnder!$A$2:$C$13,3,FALSE)),0,VLOOKUP(DKSalaries!D188,OverUnder!$A$2:$C$13,3,FALSE))</f>
        <v>0.96294232376706601</v>
      </c>
      <c r="G188">
        <f t="shared" si="6"/>
        <v>8.4604112566174408</v>
      </c>
      <c r="H188" s="4">
        <f t="shared" si="7"/>
        <v>8.4604112566174408</v>
      </c>
      <c r="I188">
        <v>0</v>
      </c>
      <c r="J188">
        <f t="shared" si="8"/>
        <v>0</v>
      </c>
      <c r="K188">
        <f>I188*C188</f>
        <v>0</v>
      </c>
      <c r="L188">
        <f>$I188*IF($A188=L$1,1,0)</f>
        <v>0</v>
      </c>
      <c r="M188">
        <f>$I188*IF($A188=M$1,1,0)</f>
        <v>0</v>
      </c>
      <c r="N188">
        <f>$I188*IF($A188=N$1,1,0)</f>
        <v>0</v>
      </c>
      <c r="O188">
        <f>$I188*IF($A188=O$1,1,0)</f>
        <v>0</v>
      </c>
      <c r="P188">
        <f>$I188*IF($A188=P$1,1,0)</f>
        <v>0</v>
      </c>
    </row>
    <row r="189" spans="1:16" ht="15">
      <c r="A189" s="5" t="s">
        <v>7</v>
      </c>
      <c r="B189" s="5" t="s">
        <v>273</v>
      </c>
      <c r="C189" s="5">
        <v>3000</v>
      </c>
      <c r="D189" s="5" t="s">
        <v>127</v>
      </c>
      <c r="E189" s="5">
        <v>10.958</v>
      </c>
      <c r="F189">
        <f>IF(ISNA(VLOOKUP(DKSalaries!D189,OverUnder!$A$2:$C$13,3,FALSE)),0,VLOOKUP(DKSalaries!D189,OverUnder!$A$2:$C$13,3,FALSE))</f>
        <v>0.96544998606854282</v>
      </c>
      <c r="G189">
        <f t="shared" si="6"/>
        <v>10.579400947339092</v>
      </c>
      <c r="H189" s="4">
        <f t="shared" si="7"/>
        <v>10.579400947339092</v>
      </c>
      <c r="I189">
        <v>0</v>
      </c>
      <c r="J189">
        <f t="shared" si="8"/>
        <v>0</v>
      </c>
      <c r="K189">
        <f>I189*C189</f>
        <v>0</v>
      </c>
      <c r="L189">
        <f>$I189*IF($A189=L$1,1,0)</f>
        <v>0</v>
      </c>
      <c r="M189">
        <f>$I189*IF($A189=M$1,1,0)</f>
        <v>0</v>
      </c>
      <c r="N189">
        <f>$I189*IF($A189=N$1,1,0)</f>
        <v>0</v>
      </c>
      <c r="O189">
        <f>$I189*IF($A189=O$1,1,0)</f>
        <v>0</v>
      </c>
      <c r="P189">
        <f>$I189*IF($A189=P$1,1,0)</f>
        <v>0</v>
      </c>
    </row>
    <row r="190" spans="1:16" ht="15">
      <c r="A190" s="5" t="s">
        <v>9</v>
      </c>
      <c r="B190" s="5" t="s">
        <v>274</v>
      </c>
      <c r="C190" s="5">
        <v>3000</v>
      </c>
      <c r="D190" s="5" t="s">
        <v>130</v>
      </c>
      <c r="E190" s="5">
        <v>9.4580000000000002</v>
      </c>
      <c r="F190">
        <f>IF(ISNA(VLOOKUP(DKSalaries!D190,OverUnder!$A$2:$C$13,3,FALSE)),0,VLOOKUP(DKSalaries!D190,OverUnder!$A$2:$C$13,3,FALSE))</f>
        <v>0.98551128448035663</v>
      </c>
      <c r="G190">
        <f t="shared" si="6"/>
        <v>9.3209657286152137</v>
      </c>
      <c r="H190" s="4">
        <f t="shared" si="7"/>
        <v>9.3209657286152137</v>
      </c>
      <c r="I190">
        <v>0</v>
      </c>
      <c r="J190">
        <f t="shared" si="8"/>
        <v>0</v>
      </c>
      <c r="K190">
        <f>I190*C190</f>
        <v>0</v>
      </c>
      <c r="L190">
        <f>$I190*IF($A190=L$1,1,0)</f>
        <v>0</v>
      </c>
      <c r="M190">
        <f>$I190*IF($A190=M$1,1,0)</f>
        <v>0</v>
      </c>
      <c r="N190">
        <f>$I190*IF($A190=N$1,1,0)</f>
        <v>0</v>
      </c>
      <c r="O190">
        <f>$I190*IF($A190=O$1,1,0)</f>
        <v>0</v>
      </c>
      <c r="P190">
        <f>$I190*IF($A190=P$1,1,0)</f>
        <v>0</v>
      </c>
    </row>
    <row r="191" spans="1:16" ht="15">
      <c r="A191" s="5" t="s">
        <v>7</v>
      </c>
      <c r="B191" s="5" t="s">
        <v>87</v>
      </c>
      <c r="C191" s="5">
        <v>3000</v>
      </c>
      <c r="D191" s="5" t="s">
        <v>118</v>
      </c>
      <c r="E191" s="5">
        <v>7.0419999999999998</v>
      </c>
      <c r="F191">
        <f>IF(ISNA(VLOOKUP(DKSalaries!D191,OverUnder!$A$2:$C$13,3,FALSE)),0,VLOOKUP(DKSalaries!D191,OverUnder!$A$2:$C$13,3,FALSE))</f>
        <v>1.0582334912231819</v>
      </c>
      <c r="G191">
        <f t="shared" si="6"/>
        <v>7.4520802451936463</v>
      </c>
      <c r="H191" s="4">
        <f t="shared" si="7"/>
        <v>7.4520802451936463</v>
      </c>
      <c r="I191">
        <v>0</v>
      </c>
      <c r="J191">
        <f t="shared" si="8"/>
        <v>0</v>
      </c>
      <c r="K191">
        <f>I191*C191</f>
        <v>0</v>
      </c>
      <c r="L191">
        <f>$I191*IF($A191=L$1,1,0)</f>
        <v>0</v>
      </c>
      <c r="M191">
        <f>$I191*IF($A191=M$1,1,0)</f>
        <v>0</v>
      </c>
      <c r="N191">
        <f>$I191*IF($A191=N$1,1,0)</f>
        <v>0</v>
      </c>
      <c r="O191">
        <f>$I191*IF($A191=O$1,1,0)</f>
        <v>0</v>
      </c>
      <c r="P191">
        <f>$I191*IF($A191=P$1,1,0)</f>
        <v>0</v>
      </c>
    </row>
    <row r="192" spans="1:16" ht="15">
      <c r="A192" s="5" t="s">
        <v>5</v>
      </c>
      <c r="B192" s="5" t="s">
        <v>275</v>
      </c>
      <c r="C192" s="5">
        <v>3000</v>
      </c>
      <c r="D192" s="5" t="s">
        <v>118</v>
      </c>
      <c r="E192" s="5">
        <v>4</v>
      </c>
      <c r="F192">
        <f>IF(ISNA(VLOOKUP(DKSalaries!D192,OverUnder!$A$2:$C$13,3,FALSE)),0,VLOOKUP(DKSalaries!D192,OverUnder!$A$2:$C$13,3,FALSE))</f>
        <v>1.0582334912231819</v>
      </c>
      <c r="G192">
        <f t="shared" si="6"/>
        <v>4.2329339648927276</v>
      </c>
      <c r="H192" s="4">
        <f t="shared" si="7"/>
        <v>4.2329339648927276</v>
      </c>
      <c r="I192">
        <v>0</v>
      </c>
      <c r="J192">
        <f t="shared" si="8"/>
        <v>0</v>
      </c>
      <c r="K192">
        <f>I192*C192</f>
        <v>0</v>
      </c>
      <c r="L192">
        <f>$I192*IF($A192=L$1,1,0)</f>
        <v>0</v>
      </c>
      <c r="M192">
        <f>$I192*IF($A192=M$1,1,0)</f>
        <v>0</v>
      </c>
      <c r="N192">
        <f>$I192*IF($A192=N$1,1,0)</f>
        <v>0</v>
      </c>
      <c r="O192">
        <f>$I192*IF($A192=O$1,1,0)</f>
        <v>0</v>
      </c>
      <c r="P192">
        <f>$I192*IF($A192=P$1,1,0)</f>
        <v>0</v>
      </c>
    </row>
    <row r="193" spans="1:16" ht="15">
      <c r="A193" s="5" t="s">
        <v>7</v>
      </c>
      <c r="B193" s="5" t="s">
        <v>276</v>
      </c>
      <c r="C193" s="5">
        <v>3000</v>
      </c>
      <c r="D193" s="5" t="s">
        <v>122</v>
      </c>
      <c r="E193" s="5">
        <v>2.0830000000000002</v>
      </c>
      <c r="F193">
        <f>IF(ISNA(VLOOKUP(DKSalaries!D193,OverUnder!$A$2:$C$13,3,FALSE)),0,VLOOKUP(DKSalaries!D193,OverUnder!$A$2:$C$13,3,FALSE))</f>
        <v>0.96294232376706601</v>
      </c>
      <c r="G193">
        <f t="shared" si="6"/>
        <v>2.0058088604067987</v>
      </c>
      <c r="H193" s="4">
        <f t="shared" si="7"/>
        <v>2.0058088604067987</v>
      </c>
      <c r="I193">
        <v>0</v>
      </c>
      <c r="J193">
        <f t="shared" si="8"/>
        <v>0</v>
      </c>
      <c r="K193">
        <f>I193*C193</f>
        <v>0</v>
      </c>
      <c r="L193">
        <f>$I193*IF($A193=L$1,1,0)</f>
        <v>0</v>
      </c>
      <c r="M193">
        <f>$I193*IF($A193=M$1,1,0)</f>
        <v>0</v>
      </c>
      <c r="N193">
        <f>$I193*IF($A193=N$1,1,0)</f>
        <v>0</v>
      </c>
      <c r="O193">
        <f>$I193*IF($A193=O$1,1,0)</f>
        <v>0</v>
      </c>
      <c r="P193">
        <f>$I193*IF($A193=P$1,1,0)</f>
        <v>0</v>
      </c>
    </row>
    <row r="194" spans="1:16" ht="15">
      <c r="A194" s="5" t="s">
        <v>9</v>
      </c>
      <c r="B194" s="5" t="s">
        <v>277</v>
      </c>
      <c r="C194" s="5">
        <v>3000</v>
      </c>
      <c r="D194" s="5" t="s">
        <v>132</v>
      </c>
      <c r="E194" s="5">
        <v>5.625</v>
      </c>
      <c r="F194">
        <f>IF(ISNA(VLOOKUP(DKSalaries!D194,OverUnder!$A$2:$C$13,3,FALSE)),0,VLOOKUP(DKSalaries!D194,OverUnder!$A$2:$C$13,3,FALSE))</f>
        <v>0.99303427138478684</v>
      </c>
      <c r="G194">
        <f t="shared" si="6"/>
        <v>5.5858177765394261</v>
      </c>
      <c r="H194" s="4">
        <f t="shared" si="7"/>
        <v>5.5858177765394261</v>
      </c>
      <c r="I194">
        <v>0</v>
      </c>
      <c r="J194">
        <f t="shared" si="8"/>
        <v>0</v>
      </c>
      <c r="K194">
        <f>I194*C194</f>
        <v>0</v>
      </c>
      <c r="L194">
        <f>$I194*IF($A194=L$1,1,0)</f>
        <v>0</v>
      </c>
      <c r="M194">
        <f>$I194*IF($A194=M$1,1,0)</f>
        <v>0</v>
      </c>
      <c r="N194">
        <f>$I194*IF($A194=N$1,1,0)</f>
        <v>0</v>
      </c>
      <c r="O194">
        <f>$I194*IF($A194=O$1,1,0)</f>
        <v>0</v>
      </c>
      <c r="P194">
        <f>$I194*IF($A194=P$1,1,0)</f>
        <v>0</v>
      </c>
    </row>
    <row r="195" spans="1:16" ht="15">
      <c r="A195" s="5" t="s">
        <v>6</v>
      </c>
      <c r="B195" s="5" t="s">
        <v>278</v>
      </c>
      <c r="C195" s="5">
        <v>3000</v>
      </c>
      <c r="D195" s="5" t="s">
        <v>118</v>
      </c>
      <c r="E195" s="5">
        <v>3.9380000000000002</v>
      </c>
      <c r="F195">
        <f>IF(ISNA(VLOOKUP(DKSalaries!D195,OverUnder!$A$2:$C$13,3,FALSE)),0,VLOOKUP(DKSalaries!D195,OverUnder!$A$2:$C$13,3,FALSE))</f>
        <v>1.0582334912231819</v>
      </c>
      <c r="G195">
        <f t="shared" ref="G195:G235" si="9">E195*F195</f>
        <v>4.1673234884368906</v>
      </c>
      <c r="H195" s="4">
        <f t="shared" ref="H195:H235" si="10">G195</f>
        <v>4.1673234884368906</v>
      </c>
      <c r="I195">
        <v>0</v>
      </c>
      <c r="J195">
        <f t="shared" ref="J195:J235" si="11">I195*H195</f>
        <v>0</v>
      </c>
      <c r="K195">
        <f>I195*C195</f>
        <v>0</v>
      </c>
      <c r="L195">
        <f>$I195*IF($A195=L$1,1,0)</f>
        <v>0</v>
      </c>
      <c r="M195">
        <f>$I195*IF($A195=M$1,1,0)</f>
        <v>0</v>
      </c>
      <c r="N195">
        <f>$I195*IF($A195=N$1,1,0)</f>
        <v>0</v>
      </c>
      <c r="O195">
        <f>$I195*IF($A195=O$1,1,0)</f>
        <v>0</v>
      </c>
      <c r="P195">
        <f>$I195*IF($A195=P$1,1,0)</f>
        <v>0</v>
      </c>
    </row>
    <row r="196" spans="1:16" ht="15">
      <c r="A196" s="5" t="s">
        <v>7</v>
      </c>
      <c r="B196" s="5" t="s">
        <v>279</v>
      </c>
      <c r="C196" s="5">
        <v>3000</v>
      </c>
      <c r="D196" s="5" t="s">
        <v>118</v>
      </c>
      <c r="E196" s="5">
        <v>1.25</v>
      </c>
      <c r="F196">
        <f>IF(ISNA(VLOOKUP(DKSalaries!D196,OverUnder!$A$2:$C$13,3,FALSE)),0,VLOOKUP(DKSalaries!D196,OverUnder!$A$2:$C$13,3,FALSE))</f>
        <v>1.0582334912231819</v>
      </c>
      <c r="G196">
        <f t="shared" si="9"/>
        <v>1.3227918640289773</v>
      </c>
      <c r="H196" s="4">
        <f t="shared" si="10"/>
        <v>1.3227918640289773</v>
      </c>
      <c r="I196">
        <v>0</v>
      </c>
      <c r="J196">
        <f t="shared" si="11"/>
        <v>0</v>
      </c>
      <c r="K196">
        <f>I196*C196</f>
        <v>0</v>
      </c>
      <c r="L196">
        <f>$I196*IF($A196=L$1,1,0)</f>
        <v>0</v>
      </c>
      <c r="M196">
        <f>$I196*IF($A196=M$1,1,0)</f>
        <v>0</v>
      </c>
      <c r="N196">
        <f>$I196*IF($A196=N$1,1,0)</f>
        <v>0</v>
      </c>
      <c r="O196">
        <f>$I196*IF($A196=O$1,1,0)</f>
        <v>0</v>
      </c>
      <c r="P196">
        <f>$I196*IF($A196=P$1,1,0)</f>
        <v>0</v>
      </c>
    </row>
    <row r="197" spans="1:16" ht="15">
      <c r="A197" s="5" t="s">
        <v>5</v>
      </c>
      <c r="B197" s="5" t="s">
        <v>280</v>
      </c>
      <c r="C197" s="5">
        <v>3000</v>
      </c>
      <c r="D197" s="5" t="s">
        <v>136</v>
      </c>
      <c r="E197" s="5">
        <v>4</v>
      </c>
      <c r="F197">
        <f>IF(ISNA(VLOOKUP(DKSalaries!D197,OverUnder!$A$2:$C$13,3,FALSE)),0,VLOOKUP(DKSalaries!D197,OverUnder!$A$2:$C$13,3,FALSE))</f>
        <v>1.0281415436054611</v>
      </c>
      <c r="G197">
        <f t="shared" si="9"/>
        <v>4.1125661744218442</v>
      </c>
      <c r="H197" s="4">
        <f t="shared" si="10"/>
        <v>4.1125661744218442</v>
      </c>
      <c r="I197">
        <v>0</v>
      </c>
      <c r="J197">
        <f t="shared" si="11"/>
        <v>0</v>
      </c>
      <c r="K197">
        <f>I197*C197</f>
        <v>0</v>
      </c>
      <c r="L197">
        <f>$I197*IF($A197=L$1,1,0)</f>
        <v>0</v>
      </c>
      <c r="M197">
        <f>$I197*IF($A197=M$1,1,0)</f>
        <v>0</v>
      </c>
      <c r="N197">
        <f>$I197*IF($A197=N$1,1,0)</f>
        <v>0</v>
      </c>
      <c r="O197">
        <f>$I197*IF($A197=O$1,1,0)</f>
        <v>0</v>
      </c>
      <c r="P197">
        <f>$I197*IF($A197=P$1,1,0)</f>
        <v>0</v>
      </c>
    </row>
    <row r="198" spans="1:16" ht="15">
      <c r="A198" s="5" t="s">
        <v>7</v>
      </c>
      <c r="B198" s="5" t="s">
        <v>281</v>
      </c>
      <c r="C198" s="5">
        <v>3000</v>
      </c>
      <c r="D198" s="5" t="s">
        <v>125</v>
      </c>
      <c r="E198" s="5">
        <v>11.75</v>
      </c>
      <c r="F198">
        <f>IF(ISNA(VLOOKUP(DKSalaries!D198,OverUnder!$A$2:$C$13,3,FALSE)),0,VLOOKUP(DKSalaries!D198,OverUnder!$A$2:$C$13,3,FALSE))</f>
        <v>0.94037336305377539</v>
      </c>
      <c r="G198">
        <f t="shared" si="9"/>
        <v>11.049387015881861</v>
      </c>
      <c r="H198" s="4">
        <f t="shared" si="10"/>
        <v>11.049387015881861</v>
      </c>
      <c r="I198">
        <v>0</v>
      </c>
      <c r="J198">
        <f t="shared" si="11"/>
        <v>0</v>
      </c>
      <c r="K198">
        <f>I198*C198</f>
        <v>0</v>
      </c>
      <c r="L198">
        <f>$I198*IF($A198=L$1,1,0)</f>
        <v>0</v>
      </c>
      <c r="M198">
        <f>$I198*IF($A198=M$1,1,0)</f>
        <v>0</v>
      </c>
      <c r="N198">
        <f>$I198*IF($A198=N$1,1,0)</f>
        <v>0</v>
      </c>
      <c r="O198">
        <f>$I198*IF($A198=O$1,1,0)</f>
        <v>0</v>
      </c>
      <c r="P198">
        <f>$I198*IF($A198=P$1,1,0)</f>
        <v>0</v>
      </c>
    </row>
    <row r="199" spans="1:16" ht="15">
      <c r="A199" s="5" t="s">
        <v>8</v>
      </c>
      <c r="B199" s="5" t="s">
        <v>282</v>
      </c>
      <c r="C199" s="5">
        <v>3000</v>
      </c>
      <c r="D199" s="5" t="s">
        <v>118</v>
      </c>
      <c r="E199" s="5">
        <v>2</v>
      </c>
      <c r="F199">
        <f>IF(ISNA(VLOOKUP(DKSalaries!D199,OverUnder!$A$2:$C$13,3,FALSE)),0,VLOOKUP(DKSalaries!D199,OverUnder!$A$2:$C$13,3,FALSE))</f>
        <v>1.0582334912231819</v>
      </c>
      <c r="G199">
        <f t="shared" si="9"/>
        <v>2.1164669824463638</v>
      </c>
      <c r="H199" s="4">
        <f t="shared" si="10"/>
        <v>2.1164669824463638</v>
      </c>
      <c r="I199">
        <v>0</v>
      </c>
      <c r="J199">
        <f t="shared" si="11"/>
        <v>0</v>
      </c>
      <c r="K199">
        <f>I199*C199</f>
        <v>0</v>
      </c>
      <c r="L199">
        <f>$I199*IF($A199=L$1,1,0)</f>
        <v>0</v>
      </c>
      <c r="M199">
        <f>$I199*IF($A199=M$1,1,0)</f>
        <v>0</v>
      </c>
      <c r="N199">
        <f>$I199*IF($A199=N$1,1,0)</f>
        <v>0</v>
      </c>
      <c r="O199">
        <f>$I199*IF($A199=O$1,1,0)</f>
        <v>0</v>
      </c>
      <c r="P199">
        <f>$I199*IF($A199=P$1,1,0)</f>
        <v>0</v>
      </c>
    </row>
    <row r="200" spans="1:16" ht="15">
      <c r="A200" s="5" t="s">
        <v>7</v>
      </c>
      <c r="B200" s="5" t="s">
        <v>283</v>
      </c>
      <c r="C200" s="5">
        <v>3000</v>
      </c>
      <c r="D200" s="5" t="s">
        <v>130</v>
      </c>
      <c r="E200" s="5">
        <v>12.083</v>
      </c>
      <c r="F200">
        <f>IF(ISNA(VLOOKUP(DKSalaries!D200,OverUnder!$A$2:$C$13,3,FALSE)),0,VLOOKUP(DKSalaries!D200,OverUnder!$A$2:$C$13,3,FALSE))</f>
        <v>0.98551128448035663</v>
      </c>
      <c r="G200">
        <f t="shared" si="9"/>
        <v>11.907932850376149</v>
      </c>
      <c r="H200" s="4">
        <f t="shared" si="10"/>
        <v>11.907932850376149</v>
      </c>
      <c r="I200">
        <v>0</v>
      </c>
      <c r="J200">
        <f t="shared" si="11"/>
        <v>0</v>
      </c>
      <c r="K200">
        <f>I200*C200</f>
        <v>0</v>
      </c>
      <c r="L200">
        <f>$I200*IF($A200=L$1,1,0)</f>
        <v>0</v>
      </c>
      <c r="M200">
        <f>$I200*IF($A200=M$1,1,0)</f>
        <v>0</v>
      </c>
      <c r="N200">
        <f>$I200*IF($A200=N$1,1,0)</f>
        <v>0</v>
      </c>
      <c r="O200">
        <f>$I200*IF($A200=O$1,1,0)</f>
        <v>0</v>
      </c>
      <c r="P200">
        <f>$I200*IF($A200=P$1,1,0)</f>
        <v>0</v>
      </c>
    </row>
    <row r="201" spans="1:16" ht="15">
      <c r="A201" s="5" t="s">
        <v>6</v>
      </c>
      <c r="B201" s="5" t="s">
        <v>88</v>
      </c>
      <c r="C201" s="5">
        <v>3000</v>
      </c>
      <c r="D201" s="5" t="s">
        <v>127</v>
      </c>
      <c r="E201" s="5">
        <v>1.375</v>
      </c>
      <c r="F201">
        <f>IF(ISNA(VLOOKUP(DKSalaries!D201,OverUnder!$A$2:$C$13,3,FALSE)),0,VLOOKUP(DKSalaries!D201,OverUnder!$A$2:$C$13,3,FALSE))</f>
        <v>0.96544998606854282</v>
      </c>
      <c r="G201">
        <f t="shared" si="9"/>
        <v>1.3274937308442465</v>
      </c>
      <c r="H201" s="4">
        <f t="shared" si="10"/>
        <v>1.3274937308442465</v>
      </c>
      <c r="I201">
        <v>0</v>
      </c>
      <c r="J201">
        <f t="shared" si="11"/>
        <v>0</v>
      </c>
      <c r="K201">
        <f>I201*C201</f>
        <v>0</v>
      </c>
      <c r="L201">
        <f>$I201*IF($A201=L$1,1,0)</f>
        <v>0</v>
      </c>
      <c r="M201">
        <f>$I201*IF($A201=M$1,1,0)</f>
        <v>0</v>
      </c>
      <c r="N201">
        <f>$I201*IF($A201=N$1,1,0)</f>
        <v>0</v>
      </c>
      <c r="O201">
        <f>$I201*IF($A201=O$1,1,0)</f>
        <v>0</v>
      </c>
      <c r="P201">
        <f>$I201*IF($A201=P$1,1,0)</f>
        <v>0</v>
      </c>
    </row>
    <row r="202" spans="1:16" ht="15">
      <c r="A202" s="5" t="s">
        <v>6</v>
      </c>
      <c r="B202" s="5" t="s">
        <v>284</v>
      </c>
      <c r="C202" s="5">
        <v>3000</v>
      </c>
      <c r="D202" s="5" t="s">
        <v>127</v>
      </c>
      <c r="E202" s="5">
        <v>13.542</v>
      </c>
      <c r="F202">
        <f>IF(ISNA(VLOOKUP(DKSalaries!D202,OverUnder!$A$2:$C$13,3,FALSE)),0,VLOOKUP(DKSalaries!D202,OverUnder!$A$2:$C$13,3,FALSE))</f>
        <v>0.96544998606854282</v>
      </c>
      <c r="G202">
        <f t="shared" si="9"/>
        <v>13.074123711340206</v>
      </c>
      <c r="H202" s="4">
        <f t="shared" si="10"/>
        <v>13.074123711340206</v>
      </c>
      <c r="I202">
        <v>0</v>
      </c>
      <c r="J202">
        <f t="shared" si="11"/>
        <v>0</v>
      </c>
      <c r="K202">
        <f>I202*C202</f>
        <v>0</v>
      </c>
      <c r="L202">
        <f>$I202*IF($A202=L$1,1,0)</f>
        <v>0</v>
      </c>
      <c r="M202">
        <f>$I202*IF($A202=M$1,1,0)</f>
        <v>0</v>
      </c>
      <c r="N202">
        <f>$I202*IF($A202=N$1,1,0)</f>
        <v>0</v>
      </c>
      <c r="O202">
        <f>$I202*IF($A202=O$1,1,0)</f>
        <v>0</v>
      </c>
      <c r="P202">
        <f>$I202*IF($A202=P$1,1,0)</f>
        <v>0</v>
      </c>
    </row>
    <row r="203" spans="1:16" ht="15">
      <c r="A203" s="5" t="s">
        <v>9</v>
      </c>
      <c r="B203" s="5" t="s">
        <v>285</v>
      </c>
      <c r="C203" s="5">
        <v>3000</v>
      </c>
      <c r="D203" s="5" t="s">
        <v>118</v>
      </c>
      <c r="E203" s="5">
        <v>3</v>
      </c>
      <c r="F203">
        <f>IF(ISNA(VLOOKUP(DKSalaries!D203,OverUnder!$A$2:$C$13,3,FALSE)),0,VLOOKUP(DKSalaries!D203,OverUnder!$A$2:$C$13,3,FALSE))</f>
        <v>1.0582334912231819</v>
      </c>
      <c r="G203">
        <f t="shared" si="9"/>
        <v>3.1747004736695459</v>
      </c>
      <c r="H203" s="4">
        <f t="shared" si="10"/>
        <v>3.1747004736695459</v>
      </c>
      <c r="I203">
        <v>0</v>
      </c>
      <c r="J203">
        <f t="shared" si="11"/>
        <v>0</v>
      </c>
      <c r="K203">
        <f>I203*C203</f>
        <v>0</v>
      </c>
      <c r="L203">
        <f>$I203*IF($A203=L$1,1,0)</f>
        <v>0</v>
      </c>
      <c r="M203">
        <f>$I203*IF($A203=M$1,1,0)</f>
        <v>0</v>
      </c>
      <c r="N203">
        <f>$I203*IF($A203=N$1,1,0)</f>
        <v>0</v>
      </c>
      <c r="O203">
        <f>$I203*IF($A203=O$1,1,0)</f>
        <v>0</v>
      </c>
      <c r="P203">
        <f>$I203*IF($A203=P$1,1,0)</f>
        <v>0</v>
      </c>
    </row>
    <row r="204" spans="1:16" ht="15">
      <c r="A204" s="5" t="s">
        <v>9</v>
      </c>
      <c r="B204" s="5" t="s">
        <v>286</v>
      </c>
      <c r="C204" s="5">
        <v>3000</v>
      </c>
      <c r="D204" s="5" t="s">
        <v>132</v>
      </c>
      <c r="E204" s="5">
        <v>0</v>
      </c>
      <c r="F204">
        <f>IF(ISNA(VLOOKUP(DKSalaries!D204,OverUnder!$A$2:$C$13,3,FALSE)),0,VLOOKUP(DKSalaries!D204,OverUnder!$A$2:$C$13,3,FALSE))</f>
        <v>0.99303427138478684</v>
      </c>
      <c r="G204">
        <f t="shared" si="9"/>
        <v>0</v>
      </c>
      <c r="H204" s="4">
        <f t="shared" si="10"/>
        <v>0</v>
      </c>
      <c r="I204">
        <v>0</v>
      </c>
      <c r="J204">
        <f t="shared" si="11"/>
        <v>0</v>
      </c>
      <c r="K204">
        <f>I204*C204</f>
        <v>0</v>
      </c>
      <c r="L204">
        <f>$I204*IF($A204=L$1,1,0)</f>
        <v>0</v>
      </c>
      <c r="M204">
        <f>$I204*IF($A204=M$1,1,0)</f>
        <v>0</v>
      </c>
      <c r="N204">
        <f>$I204*IF($A204=N$1,1,0)</f>
        <v>0</v>
      </c>
      <c r="O204">
        <f>$I204*IF($A204=O$1,1,0)</f>
        <v>0</v>
      </c>
      <c r="P204">
        <f>$I204*IF($A204=P$1,1,0)</f>
        <v>0</v>
      </c>
    </row>
    <row r="205" spans="1:16" ht="15">
      <c r="A205" s="5" t="s">
        <v>5</v>
      </c>
      <c r="B205" s="5" t="s">
        <v>287</v>
      </c>
      <c r="C205" s="5">
        <v>3000</v>
      </c>
      <c r="D205" s="5" t="s">
        <v>132</v>
      </c>
      <c r="E205" s="5">
        <v>5.95</v>
      </c>
      <c r="F205">
        <f>IF(ISNA(VLOOKUP(DKSalaries!D205,OverUnder!$A$2:$C$13,3,FALSE)),0,VLOOKUP(DKSalaries!D205,OverUnder!$A$2:$C$13,3,FALSE))</f>
        <v>0.99303427138478684</v>
      </c>
      <c r="G205">
        <f t="shared" si="9"/>
        <v>5.9085539147394819</v>
      </c>
      <c r="H205" s="4">
        <f t="shared" si="10"/>
        <v>5.9085539147394819</v>
      </c>
      <c r="I205">
        <v>0</v>
      </c>
      <c r="J205">
        <f t="shared" si="11"/>
        <v>0</v>
      </c>
      <c r="K205">
        <f>I205*C205</f>
        <v>0</v>
      </c>
      <c r="L205">
        <f>$I205*IF($A205=L$1,1,0)</f>
        <v>0</v>
      </c>
      <c r="M205">
        <f>$I205*IF($A205=M$1,1,0)</f>
        <v>0</v>
      </c>
      <c r="N205">
        <f>$I205*IF($A205=N$1,1,0)</f>
        <v>0</v>
      </c>
      <c r="O205">
        <f>$I205*IF($A205=O$1,1,0)</f>
        <v>0</v>
      </c>
      <c r="P205">
        <f>$I205*IF($A205=P$1,1,0)</f>
        <v>0</v>
      </c>
    </row>
    <row r="206" spans="1:16" ht="15">
      <c r="A206" s="5" t="s">
        <v>9</v>
      </c>
      <c r="B206" s="5" t="s">
        <v>288</v>
      </c>
      <c r="C206" s="5">
        <v>3000</v>
      </c>
      <c r="D206" s="5" t="s">
        <v>122</v>
      </c>
      <c r="E206" s="5">
        <v>0</v>
      </c>
      <c r="F206">
        <f>IF(ISNA(VLOOKUP(DKSalaries!D206,OverUnder!$A$2:$C$13,3,FALSE)),0,VLOOKUP(DKSalaries!D206,OverUnder!$A$2:$C$13,3,FALSE))</f>
        <v>0.96294232376706601</v>
      </c>
      <c r="G206">
        <f t="shared" si="9"/>
        <v>0</v>
      </c>
      <c r="H206" s="4">
        <f t="shared" si="10"/>
        <v>0</v>
      </c>
      <c r="I206">
        <v>0</v>
      </c>
      <c r="J206">
        <f t="shared" si="11"/>
        <v>0</v>
      </c>
      <c r="K206">
        <f>I206*C206</f>
        <v>0</v>
      </c>
      <c r="L206">
        <f>$I206*IF($A206=L$1,1,0)</f>
        <v>0</v>
      </c>
      <c r="M206">
        <f>$I206*IF($A206=M$1,1,0)</f>
        <v>0</v>
      </c>
      <c r="N206">
        <f>$I206*IF($A206=N$1,1,0)</f>
        <v>0</v>
      </c>
      <c r="O206">
        <f>$I206*IF($A206=O$1,1,0)</f>
        <v>0</v>
      </c>
      <c r="P206">
        <f>$I206*IF($A206=P$1,1,0)</f>
        <v>0</v>
      </c>
    </row>
    <row r="207" spans="1:16" ht="15">
      <c r="A207" s="5" t="s">
        <v>9</v>
      </c>
      <c r="B207" s="5" t="s">
        <v>289</v>
      </c>
      <c r="C207" s="5">
        <v>3000</v>
      </c>
      <c r="D207" s="5" t="s">
        <v>122</v>
      </c>
      <c r="E207" s="5">
        <v>3.7</v>
      </c>
      <c r="F207">
        <f>IF(ISNA(VLOOKUP(DKSalaries!D207,OverUnder!$A$2:$C$13,3,FALSE)),0,VLOOKUP(DKSalaries!D207,OverUnder!$A$2:$C$13,3,FALSE))</f>
        <v>0.96294232376706601</v>
      </c>
      <c r="G207">
        <f t="shared" si="9"/>
        <v>3.5628865979381446</v>
      </c>
      <c r="H207" s="4">
        <f t="shared" si="10"/>
        <v>3.5628865979381446</v>
      </c>
      <c r="I207">
        <v>0</v>
      </c>
      <c r="J207">
        <f t="shared" si="11"/>
        <v>0</v>
      </c>
      <c r="K207">
        <f>I207*C207</f>
        <v>0</v>
      </c>
      <c r="L207">
        <f>$I207*IF($A207=L$1,1,0)</f>
        <v>0</v>
      </c>
      <c r="M207">
        <f>$I207*IF($A207=M$1,1,0)</f>
        <v>0</v>
      </c>
      <c r="N207">
        <f>$I207*IF($A207=N$1,1,0)</f>
        <v>0</v>
      </c>
      <c r="O207">
        <f>$I207*IF($A207=O$1,1,0)</f>
        <v>0</v>
      </c>
      <c r="P207">
        <f>$I207*IF($A207=P$1,1,0)</f>
        <v>0</v>
      </c>
    </row>
    <row r="208" spans="1:16" ht="15">
      <c r="A208" s="5" t="s">
        <v>6</v>
      </c>
      <c r="B208" s="5" t="s">
        <v>290</v>
      </c>
      <c r="C208" s="5">
        <v>3000</v>
      </c>
      <c r="D208" s="5" t="s">
        <v>127</v>
      </c>
      <c r="E208" s="5">
        <v>2.4500000000000002</v>
      </c>
      <c r="F208">
        <f>IF(ISNA(VLOOKUP(DKSalaries!D208,OverUnder!$A$2:$C$13,3,FALSE)),0,VLOOKUP(DKSalaries!D208,OverUnder!$A$2:$C$13,3,FALSE))</f>
        <v>0.96544998606854282</v>
      </c>
      <c r="G208">
        <f t="shared" si="9"/>
        <v>2.3653524658679301</v>
      </c>
      <c r="H208" s="4">
        <f t="shared" si="10"/>
        <v>2.3653524658679301</v>
      </c>
      <c r="I208">
        <v>0</v>
      </c>
      <c r="J208">
        <f t="shared" si="11"/>
        <v>0</v>
      </c>
      <c r="K208">
        <f>I208*C208</f>
        <v>0</v>
      </c>
      <c r="L208">
        <f>$I208*IF($A208=L$1,1,0)</f>
        <v>0</v>
      </c>
      <c r="M208">
        <f>$I208*IF($A208=M$1,1,0)</f>
        <v>0</v>
      </c>
      <c r="N208">
        <f>$I208*IF($A208=N$1,1,0)</f>
        <v>0</v>
      </c>
      <c r="O208">
        <f>$I208*IF($A208=O$1,1,0)</f>
        <v>0</v>
      </c>
      <c r="P208">
        <f>$I208*IF($A208=P$1,1,0)</f>
        <v>0</v>
      </c>
    </row>
    <row r="209" spans="1:16" ht="15">
      <c r="A209" s="5" t="s">
        <v>9</v>
      </c>
      <c r="B209" s="5" t="s">
        <v>89</v>
      </c>
      <c r="C209" s="5">
        <v>3000</v>
      </c>
      <c r="D209" s="5" t="s">
        <v>123</v>
      </c>
      <c r="E209" s="5">
        <v>0</v>
      </c>
      <c r="F209">
        <f>IF(ISNA(VLOOKUP(DKSalaries!D209,OverUnder!$A$2:$C$13,3,FALSE)),0,VLOOKUP(DKSalaries!D209,OverUnder!$A$2:$C$13,3,FALSE))</f>
        <v>1.0482028420172751</v>
      </c>
      <c r="G209">
        <f t="shared" si="9"/>
        <v>0</v>
      </c>
      <c r="H209" s="4">
        <f t="shared" si="10"/>
        <v>0</v>
      </c>
      <c r="I209">
        <v>0</v>
      </c>
      <c r="J209">
        <f t="shared" si="11"/>
        <v>0</v>
      </c>
      <c r="K209">
        <f>I209*C209</f>
        <v>0</v>
      </c>
      <c r="L209">
        <f>$I209*IF($A209=L$1,1,0)</f>
        <v>0</v>
      </c>
      <c r="M209">
        <f>$I209*IF($A209=M$1,1,0)</f>
        <v>0</v>
      </c>
      <c r="N209">
        <f>$I209*IF($A209=N$1,1,0)</f>
        <v>0</v>
      </c>
      <c r="O209">
        <f>$I209*IF($A209=O$1,1,0)</f>
        <v>0</v>
      </c>
      <c r="P209">
        <f>$I209*IF($A209=P$1,1,0)</f>
        <v>0</v>
      </c>
    </row>
    <row r="210" spans="1:16" ht="15">
      <c r="A210" s="5" t="s">
        <v>6</v>
      </c>
      <c r="B210" s="5" t="s">
        <v>291</v>
      </c>
      <c r="C210" s="5">
        <v>3000</v>
      </c>
      <c r="D210" s="5" t="s">
        <v>122</v>
      </c>
      <c r="E210" s="5">
        <v>10.050000000000001</v>
      </c>
      <c r="F210">
        <f>IF(ISNA(VLOOKUP(DKSalaries!D210,OverUnder!$A$2:$C$13,3,FALSE)),0,VLOOKUP(DKSalaries!D210,OverUnder!$A$2:$C$13,3,FALSE))</f>
        <v>0.96294232376706601</v>
      </c>
      <c r="G210">
        <f t="shared" si="9"/>
        <v>9.6775703538590143</v>
      </c>
      <c r="H210" s="4">
        <f t="shared" si="10"/>
        <v>9.6775703538590143</v>
      </c>
      <c r="I210">
        <v>0</v>
      </c>
      <c r="J210">
        <f t="shared" si="11"/>
        <v>0</v>
      </c>
      <c r="K210">
        <f>I210*C210</f>
        <v>0</v>
      </c>
      <c r="L210">
        <f>$I210*IF($A210=L$1,1,0)</f>
        <v>0</v>
      </c>
      <c r="M210">
        <f>$I210*IF($A210=M$1,1,0)</f>
        <v>0</v>
      </c>
      <c r="N210">
        <f>$I210*IF($A210=N$1,1,0)</f>
        <v>0</v>
      </c>
      <c r="O210">
        <f>$I210*IF($A210=O$1,1,0)</f>
        <v>0</v>
      </c>
      <c r="P210">
        <f>$I210*IF($A210=P$1,1,0)</f>
        <v>0</v>
      </c>
    </row>
    <row r="211" spans="1:16" ht="15">
      <c r="A211" s="5" t="s">
        <v>9</v>
      </c>
      <c r="B211" s="5" t="s">
        <v>292</v>
      </c>
      <c r="C211" s="5">
        <v>3000</v>
      </c>
      <c r="D211" s="5" t="s">
        <v>132</v>
      </c>
      <c r="E211" s="5">
        <v>3.6669999999999998</v>
      </c>
      <c r="F211">
        <f>IF(ISNA(VLOOKUP(DKSalaries!D211,OverUnder!$A$2:$C$13,3,FALSE)),0,VLOOKUP(DKSalaries!D211,OverUnder!$A$2:$C$13,3,FALSE))</f>
        <v>0.99303427138478684</v>
      </c>
      <c r="G211">
        <f t="shared" si="9"/>
        <v>3.6414566731680131</v>
      </c>
      <c r="H211" s="4">
        <f t="shared" si="10"/>
        <v>3.6414566731680131</v>
      </c>
      <c r="I211">
        <v>0</v>
      </c>
      <c r="J211">
        <f t="shared" si="11"/>
        <v>0</v>
      </c>
      <c r="K211">
        <f>I211*C211</f>
        <v>0</v>
      </c>
      <c r="L211">
        <f>$I211*IF($A211=L$1,1,0)</f>
        <v>0</v>
      </c>
      <c r="M211">
        <f>$I211*IF($A211=M$1,1,0)</f>
        <v>0</v>
      </c>
      <c r="N211">
        <f>$I211*IF($A211=N$1,1,0)</f>
        <v>0</v>
      </c>
      <c r="O211">
        <f>$I211*IF($A211=O$1,1,0)</f>
        <v>0</v>
      </c>
      <c r="P211">
        <f>$I211*IF($A211=P$1,1,0)</f>
        <v>0</v>
      </c>
    </row>
    <row r="212" spans="1:16" ht="15">
      <c r="A212" s="5" t="s">
        <v>7</v>
      </c>
      <c r="B212" s="5" t="s">
        <v>293</v>
      </c>
      <c r="C212" s="5">
        <v>3000</v>
      </c>
      <c r="D212" s="5" t="s">
        <v>125</v>
      </c>
      <c r="E212" s="5">
        <v>8.75</v>
      </c>
      <c r="F212">
        <f>IF(ISNA(VLOOKUP(DKSalaries!D212,OverUnder!$A$2:$C$13,3,FALSE)),0,VLOOKUP(DKSalaries!D212,OverUnder!$A$2:$C$13,3,FALSE))</f>
        <v>0.94037336305377539</v>
      </c>
      <c r="G212">
        <f t="shared" si="9"/>
        <v>8.2282669267205346</v>
      </c>
      <c r="H212" s="4">
        <f t="shared" si="10"/>
        <v>8.2282669267205346</v>
      </c>
      <c r="I212">
        <v>0</v>
      </c>
      <c r="J212">
        <f t="shared" si="11"/>
        <v>0</v>
      </c>
      <c r="K212">
        <f>I212*C212</f>
        <v>0</v>
      </c>
      <c r="L212">
        <f>$I212*IF($A212=L$1,1,0)</f>
        <v>0</v>
      </c>
      <c r="M212">
        <f>$I212*IF($A212=M$1,1,0)</f>
        <v>0</v>
      </c>
      <c r="N212">
        <f>$I212*IF($A212=N$1,1,0)</f>
        <v>0</v>
      </c>
      <c r="O212">
        <f>$I212*IF($A212=O$1,1,0)</f>
        <v>0</v>
      </c>
      <c r="P212">
        <f>$I212*IF($A212=P$1,1,0)</f>
        <v>0</v>
      </c>
    </row>
    <row r="213" spans="1:16" ht="15">
      <c r="A213" s="5" t="s">
        <v>9</v>
      </c>
      <c r="B213" s="5" t="s">
        <v>294</v>
      </c>
      <c r="C213" s="5">
        <v>3000</v>
      </c>
      <c r="D213" s="5" t="s">
        <v>132</v>
      </c>
      <c r="E213" s="5">
        <v>0</v>
      </c>
      <c r="F213">
        <f>IF(ISNA(VLOOKUP(DKSalaries!D213,OverUnder!$A$2:$C$13,3,FALSE)),0,VLOOKUP(DKSalaries!D213,OverUnder!$A$2:$C$13,3,FALSE))</f>
        <v>0.99303427138478684</v>
      </c>
      <c r="G213">
        <f t="shared" si="9"/>
        <v>0</v>
      </c>
      <c r="H213" s="4">
        <f t="shared" si="10"/>
        <v>0</v>
      </c>
      <c r="I213">
        <v>0</v>
      </c>
      <c r="J213">
        <f t="shared" si="11"/>
        <v>0</v>
      </c>
      <c r="K213">
        <f>I213*C213</f>
        <v>0</v>
      </c>
      <c r="L213">
        <f>$I213*IF($A213=L$1,1,0)</f>
        <v>0</v>
      </c>
      <c r="M213">
        <f>$I213*IF($A213=M$1,1,0)</f>
        <v>0</v>
      </c>
      <c r="N213">
        <f>$I213*IF($A213=N$1,1,0)</f>
        <v>0</v>
      </c>
      <c r="O213">
        <f>$I213*IF($A213=O$1,1,0)</f>
        <v>0</v>
      </c>
      <c r="P213">
        <f>$I213*IF($A213=P$1,1,0)</f>
        <v>0</v>
      </c>
    </row>
    <row r="214" spans="1:16" ht="15">
      <c r="A214" s="5" t="s">
        <v>6</v>
      </c>
      <c r="B214" s="5" t="s">
        <v>90</v>
      </c>
      <c r="C214" s="5">
        <v>3000</v>
      </c>
      <c r="D214" s="5" t="s">
        <v>118</v>
      </c>
      <c r="E214" s="5">
        <v>2</v>
      </c>
      <c r="F214">
        <f>IF(ISNA(VLOOKUP(DKSalaries!D214,OverUnder!$A$2:$C$13,3,FALSE)),0,VLOOKUP(DKSalaries!D214,OverUnder!$A$2:$C$13,3,FALSE))</f>
        <v>1.0582334912231819</v>
      </c>
      <c r="G214">
        <f t="shared" si="9"/>
        <v>2.1164669824463638</v>
      </c>
      <c r="H214" s="4">
        <f t="shared" si="10"/>
        <v>2.1164669824463638</v>
      </c>
      <c r="I214">
        <v>0</v>
      </c>
      <c r="J214">
        <f t="shared" si="11"/>
        <v>0</v>
      </c>
      <c r="K214">
        <f>I214*C214</f>
        <v>0</v>
      </c>
      <c r="L214">
        <f>$I214*IF($A214=L$1,1,0)</f>
        <v>0</v>
      </c>
      <c r="M214">
        <f>$I214*IF($A214=M$1,1,0)</f>
        <v>0</v>
      </c>
      <c r="N214">
        <f>$I214*IF($A214=N$1,1,0)</f>
        <v>0</v>
      </c>
      <c r="O214">
        <f>$I214*IF($A214=O$1,1,0)</f>
        <v>0</v>
      </c>
      <c r="P214">
        <f>$I214*IF($A214=P$1,1,0)</f>
        <v>0</v>
      </c>
    </row>
    <row r="215" spans="1:16" ht="15">
      <c r="A215" s="5" t="s">
        <v>5</v>
      </c>
      <c r="B215" s="5" t="s">
        <v>295</v>
      </c>
      <c r="C215" s="5">
        <v>3000</v>
      </c>
      <c r="D215" s="5" t="s">
        <v>123</v>
      </c>
      <c r="E215" s="5">
        <v>8.75</v>
      </c>
      <c r="F215">
        <f>IF(ISNA(VLOOKUP(DKSalaries!D215,OverUnder!$A$2:$C$13,3,FALSE)),0,VLOOKUP(DKSalaries!D215,OverUnder!$A$2:$C$13,3,FALSE))</f>
        <v>1.0482028420172751</v>
      </c>
      <c r="G215">
        <f t="shared" si="9"/>
        <v>9.1717748676511572</v>
      </c>
      <c r="H215" s="4">
        <f t="shared" si="10"/>
        <v>9.1717748676511572</v>
      </c>
      <c r="I215">
        <v>0</v>
      </c>
      <c r="J215">
        <f t="shared" si="11"/>
        <v>0</v>
      </c>
      <c r="K215">
        <f>I215*C215</f>
        <v>0</v>
      </c>
      <c r="L215">
        <f>$I215*IF($A215=L$1,1,0)</f>
        <v>0</v>
      </c>
      <c r="M215">
        <f>$I215*IF($A215=M$1,1,0)</f>
        <v>0</v>
      </c>
      <c r="N215">
        <f>$I215*IF($A215=N$1,1,0)</f>
        <v>0</v>
      </c>
      <c r="O215">
        <f>$I215*IF($A215=O$1,1,0)</f>
        <v>0</v>
      </c>
      <c r="P215">
        <f>$I215*IF($A215=P$1,1,0)</f>
        <v>0</v>
      </c>
    </row>
    <row r="216" spans="1:16" ht="15">
      <c r="A216" s="5" t="s">
        <v>6</v>
      </c>
      <c r="B216" s="5" t="s">
        <v>296</v>
      </c>
      <c r="C216" s="5">
        <v>3000</v>
      </c>
      <c r="D216" s="5" t="s">
        <v>136</v>
      </c>
      <c r="E216" s="5">
        <v>10.5</v>
      </c>
      <c r="F216">
        <f>IF(ISNA(VLOOKUP(DKSalaries!D216,OverUnder!$A$2:$C$13,3,FALSE)),0,VLOOKUP(DKSalaries!D216,OverUnder!$A$2:$C$13,3,FALSE))</f>
        <v>1.0281415436054611</v>
      </c>
      <c r="G216">
        <f t="shared" si="9"/>
        <v>10.795486207857341</v>
      </c>
      <c r="H216" s="4">
        <f t="shared" si="10"/>
        <v>10.795486207857341</v>
      </c>
      <c r="I216">
        <v>0</v>
      </c>
      <c r="J216">
        <f t="shared" si="11"/>
        <v>0</v>
      </c>
      <c r="K216">
        <f>I216*C216</f>
        <v>0</v>
      </c>
      <c r="L216">
        <f>$I216*IF($A216=L$1,1,0)</f>
        <v>0</v>
      </c>
      <c r="M216">
        <f>$I216*IF($A216=M$1,1,0)</f>
        <v>0</v>
      </c>
      <c r="N216">
        <f>$I216*IF($A216=N$1,1,0)</f>
        <v>0</v>
      </c>
      <c r="O216">
        <f>$I216*IF($A216=O$1,1,0)</f>
        <v>0</v>
      </c>
      <c r="P216">
        <f>$I216*IF($A216=P$1,1,0)</f>
        <v>0</v>
      </c>
    </row>
    <row r="217" spans="1:16" ht="15">
      <c r="A217" s="5" t="s">
        <v>6</v>
      </c>
      <c r="B217" s="5" t="s">
        <v>91</v>
      </c>
      <c r="C217" s="5">
        <v>3000</v>
      </c>
      <c r="D217" s="5" t="s">
        <v>123</v>
      </c>
      <c r="E217" s="5">
        <v>7.625</v>
      </c>
      <c r="F217">
        <f>IF(ISNA(VLOOKUP(DKSalaries!D217,OverUnder!$A$2:$C$13,3,FALSE)),0,VLOOKUP(DKSalaries!D217,OverUnder!$A$2:$C$13,3,FALSE))</f>
        <v>1.0482028420172751</v>
      </c>
      <c r="G217">
        <f t="shared" si="9"/>
        <v>7.9925466703817225</v>
      </c>
      <c r="H217" s="4">
        <f t="shared" si="10"/>
        <v>7.9925466703817225</v>
      </c>
      <c r="I217">
        <v>0</v>
      </c>
      <c r="J217">
        <f t="shared" si="11"/>
        <v>0</v>
      </c>
      <c r="K217">
        <f>I217*C217</f>
        <v>0</v>
      </c>
      <c r="L217">
        <f>$I217*IF($A217=L$1,1,0)</f>
        <v>0</v>
      </c>
      <c r="M217">
        <f>$I217*IF($A217=M$1,1,0)</f>
        <v>0</v>
      </c>
      <c r="N217">
        <f>$I217*IF($A217=N$1,1,0)</f>
        <v>0</v>
      </c>
      <c r="O217">
        <f>$I217*IF($A217=O$1,1,0)</f>
        <v>0</v>
      </c>
      <c r="P217">
        <f>$I217*IF($A217=P$1,1,0)</f>
        <v>0</v>
      </c>
    </row>
    <row r="218" spans="1:16" ht="15">
      <c r="A218" s="5" t="s">
        <v>9</v>
      </c>
      <c r="B218" s="5" t="s">
        <v>92</v>
      </c>
      <c r="C218" s="5">
        <v>3000</v>
      </c>
      <c r="D218" s="5" t="s">
        <v>118</v>
      </c>
      <c r="E218" s="5">
        <v>2.25</v>
      </c>
      <c r="F218">
        <f>IF(ISNA(VLOOKUP(DKSalaries!D218,OverUnder!$A$2:$C$13,3,FALSE)),0,VLOOKUP(DKSalaries!D218,OverUnder!$A$2:$C$13,3,FALSE))</f>
        <v>1.0582334912231819</v>
      </c>
      <c r="G218">
        <f t="shared" si="9"/>
        <v>2.3810253552521594</v>
      </c>
      <c r="H218" s="4">
        <f t="shared" si="10"/>
        <v>2.3810253552521594</v>
      </c>
      <c r="I218">
        <v>0</v>
      </c>
      <c r="J218">
        <f t="shared" si="11"/>
        <v>0</v>
      </c>
      <c r="K218">
        <f>I218*C218</f>
        <v>0</v>
      </c>
      <c r="L218">
        <f>$I218*IF($A218=L$1,1,0)</f>
        <v>0</v>
      </c>
      <c r="M218">
        <f>$I218*IF($A218=M$1,1,0)</f>
        <v>0</v>
      </c>
      <c r="N218">
        <f>$I218*IF($A218=N$1,1,0)</f>
        <v>0</v>
      </c>
      <c r="O218">
        <f>$I218*IF($A218=O$1,1,0)</f>
        <v>0</v>
      </c>
      <c r="P218">
        <f>$I218*IF($A218=P$1,1,0)</f>
        <v>0</v>
      </c>
    </row>
    <row r="219" spans="1:16" ht="15">
      <c r="A219" s="5" t="s">
        <v>5</v>
      </c>
      <c r="B219" s="5" t="s">
        <v>297</v>
      </c>
      <c r="C219" s="5">
        <v>3000</v>
      </c>
      <c r="D219" s="5" t="s">
        <v>120</v>
      </c>
      <c r="E219" s="5">
        <v>3.7080000000000002</v>
      </c>
      <c r="F219">
        <f>IF(ISNA(VLOOKUP(DKSalaries!D219,OverUnder!$A$2:$C$13,3,FALSE)),0,VLOOKUP(DKSalaries!D219,OverUnder!$A$2:$C$13,3,FALSE))</f>
        <v>1.0181108943995543</v>
      </c>
      <c r="G219">
        <f t="shared" si="9"/>
        <v>3.7751551964335475</v>
      </c>
      <c r="H219" s="4">
        <f t="shared" si="10"/>
        <v>3.7751551964335475</v>
      </c>
      <c r="I219">
        <v>0</v>
      </c>
      <c r="J219">
        <f t="shared" si="11"/>
        <v>0</v>
      </c>
      <c r="K219">
        <f>I219*C219</f>
        <v>0</v>
      </c>
      <c r="L219">
        <f>$I219*IF($A219=L$1,1,0)</f>
        <v>0</v>
      </c>
      <c r="M219">
        <f>$I219*IF($A219=M$1,1,0)</f>
        <v>0</v>
      </c>
      <c r="N219">
        <f>$I219*IF($A219=N$1,1,0)</f>
        <v>0</v>
      </c>
      <c r="O219">
        <f>$I219*IF($A219=O$1,1,0)</f>
        <v>0</v>
      </c>
      <c r="P219">
        <f>$I219*IF($A219=P$1,1,0)</f>
        <v>0</v>
      </c>
    </row>
    <row r="220" spans="1:16" ht="15">
      <c r="A220" s="5" t="s">
        <v>9</v>
      </c>
      <c r="B220" s="5" t="s">
        <v>298</v>
      </c>
      <c r="C220" s="5">
        <v>3000</v>
      </c>
      <c r="D220" s="5" t="s">
        <v>125</v>
      </c>
      <c r="E220" s="5">
        <v>-0.25</v>
      </c>
      <c r="F220">
        <f>IF(ISNA(VLOOKUP(DKSalaries!D220,OverUnder!$A$2:$C$13,3,FALSE)),0,VLOOKUP(DKSalaries!D220,OverUnder!$A$2:$C$13,3,FALSE))</f>
        <v>0.94037336305377539</v>
      </c>
      <c r="G220">
        <f t="shared" si="9"/>
        <v>-0.23509334076344385</v>
      </c>
      <c r="H220" s="4">
        <f t="shared" si="10"/>
        <v>-0.23509334076344385</v>
      </c>
      <c r="I220">
        <v>0</v>
      </c>
      <c r="J220">
        <f t="shared" si="11"/>
        <v>0</v>
      </c>
      <c r="K220">
        <f>I220*C220</f>
        <v>0</v>
      </c>
      <c r="L220">
        <f>$I220*IF($A220=L$1,1,0)</f>
        <v>0</v>
      </c>
      <c r="M220">
        <f>$I220*IF($A220=M$1,1,0)</f>
        <v>0</v>
      </c>
      <c r="N220">
        <f>$I220*IF($A220=N$1,1,0)</f>
        <v>0</v>
      </c>
      <c r="O220">
        <f>$I220*IF($A220=O$1,1,0)</f>
        <v>0</v>
      </c>
      <c r="P220">
        <f>$I220*IF($A220=P$1,1,0)</f>
        <v>0</v>
      </c>
    </row>
    <row r="221" spans="1:16" ht="15">
      <c r="A221" s="5" t="s">
        <v>7</v>
      </c>
      <c r="B221" s="5" t="s">
        <v>299</v>
      </c>
      <c r="C221" s="5">
        <v>3000</v>
      </c>
      <c r="D221" s="5" t="s">
        <v>132</v>
      </c>
      <c r="E221" s="5">
        <v>0</v>
      </c>
      <c r="F221">
        <f>IF(ISNA(VLOOKUP(DKSalaries!D221,OverUnder!$A$2:$C$13,3,FALSE)),0,VLOOKUP(DKSalaries!D221,OverUnder!$A$2:$C$13,3,FALSE))</f>
        <v>0.99303427138478684</v>
      </c>
      <c r="G221">
        <f t="shared" si="9"/>
        <v>0</v>
      </c>
      <c r="H221" s="4">
        <f t="shared" si="10"/>
        <v>0</v>
      </c>
      <c r="I221">
        <v>0</v>
      </c>
      <c r="J221">
        <f t="shared" si="11"/>
        <v>0</v>
      </c>
      <c r="K221">
        <f>I221*C221</f>
        <v>0</v>
      </c>
      <c r="L221">
        <f>$I221*IF($A221=L$1,1,0)</f>
        <v>0</v>
      </c>
      <c r="M221">
        <f>$I221*IF($A221=M$1,1,0)</f>
        <v>0</v>
      </c>
      <c r="N221">
        <f>$I221*IF($A221=N$1,1,0)</f>
        <v>0</v>
      </c>
      <c r="O221">
        <f>$I221*IF($A221=O$1,1,0)</f>
        <v>0</v>
      </c>
      <c r="P221">
        <f>$I221*IF($A221=P$1,1,0)</f>
        <v>0</v>
      </c>
    </row>
    <row r="222" spans="1:16" ht="15">
      <c r="A222" s="5" t="s">
        <v>5</v>
      </c>
      <c r="B222" s="5" t="s">
        <v>93</v>
      </c>
      <c r="C222" s="5">
        <v>3000</v>
      </c>
      <c r="D222" s="5" t="s">
        <v>123</v>
      </c>
      <c r="E222" s="5">
        <v>7.3129999999999997</v>
      </c>
      <c r="F222">
        <f>IF(ISNA(VLOOKUP(DKSalaries!D222,OverUnder!$A$2:$C$13,3,FALSE)),0,VLOOKUP(DKSalaries!D222,OverUnder!$A$2:$C$13,3,FALSE))</f>
        <v>1.0482028420172751</v>
      </c>
      <c r="G222">
        <f t="shared" si="9"/>
        <v>7.6655073836723329</v>
      </c>
      <c r="H222" s="4">
        <f t="shared" si="10"/>
        <v>7.6655073836723329</v>
      </c>
      <c r="I222">
        <v>0</v>
      </c>
      <c r="J222">
        <f t="shared" si="11"/>
        <v>0</v>
      </c>
      <c r="K222">
        <f>I222*C222</f>
        <v>0</v>
      </c>
      <c r="L222">
        <f>$I222*IF($A222=L$1,1,0)</f>
        <v>0</v>
      </c>
      <c r="M222">
        <f>$I222*IF($A222=M$1,1,0)</f>
        <v>0</v>
      </c>
      <c r="N222">
        <f>$I222*IF($A222=N$1,1,0)</f>
        <v>0</v>
      </c>
      <c r="O222">
        <f>$I222*IF($A222=O$1,1,0)</f>
        <v>0</v>
      </c>
      <c r="P222">
        <f>$I222*IF($A222=P$1,1,0)</f>
        <v>0</v>
      </c>
    </row>
    <row r="223" spans="1:16" ht="15">
      <c r="A223" s="5" t="s">
        <v>9</v>
      </c>
      <c r="B223" s="5" t="s">
        <v>94</v>
      </c>
      <c r="C223" s="5">
        <v>3000</v>
      </c>
      <c r="D223" s="5" t="s">
        <v>123</v>
      </c>
      <c r="E223" s="5">
        <v>4.5830000000000002</v>
      </c>
      <c r="F223">
        <f>IF(ISNA(VLOOKUP(DKSalaries!D223,OverUnder!$A$2:$C$13,3,FALSE)),0,VLOOKUP(DKSalaries!D223,OverUnder!$A$2:$C$13,3,FALSE))</f>
        <v>1.0482028420172751</v>
      </c>
      <c r="G223">
        <f t="shared" si="9"/>
        <v>4.8039136249651717</v>
      </c>
      <c r="H223" s="4">
        <f t="shared" si="10"/>
        <v>4.8039136249651717</v>
      </c>
      <c r="I223">
        <v>0</v>
      </c>
      <c r="J223">
        <f t="shared" si="11"/>
        <v>0</v>
      </c>
      <c r="K223">
        <f>I223*C223</f>
        <v>0</v>
      </c>
      <c r="L223">
        <f>$I223*IF($A223=L$1,1,0)</f>
        <v>0</v>
      </c>
      <c r="M223">
        <f>$I223*IF($A223=M$1,1,0)</f>
        <v>0</v>
      </c>
      <c r="N223">
        <f>$I223*IF($A223=N$1,1,0)</f>
        <v>0</v>
      </c>
      <c r="O223">
        <f>$I223*IF($A223=O$1,1,0)</f>
        <v>0</v>
      </c>
      <c r="P223">
        <f>$I223*IF($A223=P$1,1,0)</f>
        <v>0</v>
      </c>
    </row>
    <row r="224" spans="1:16" ht="15">
      <c r="A224" s="5" t="s">
        <v>7</v>
      </c>
      <c r="B224" s="5" t="s">
        <v>95</v>
      </c>
      <c r="C224" s="5">
        <v>3000</v>
      </c>
      <c r="D224" s="5" t="s">
        <v>123</v>
      </c>
      <c r="E224" s="5">
        <v>2.9169999999999998</v>
      </c>
      <c r="F224">
        <f>IF(ISNA(VLOOKUP(DKSalaries!D224,OverUnder!$A$2:$C$13,3,FALSE)),0,VLOOKUP(DKSalaries!D224,OverUnder!$A$2:$C$13,3,FALSE))</f>
        <v>1.0482028420172751</v>
      </c>
      <c r="G224">
        <f t="shared" si="9"/>
        <v>3.0576076901643914</v>
      </c>
      <c r="H224" s="4">
        <f t="shared" si="10"/>
        <v>3.0576076901643914</v>
      </c>
      <c r="I224">
        <v>0</v>
      </c>
      <c r="J224">
        <f t="shared" si="11"/>
        <v>0</v>
      </c>
      <c r="K224">
        <f>I224*C224</f>
        <v>0</v>
      </c>
      <c r="L224">
        <f>$I224*IF($A224=L$1,1,0)</f>
        <v>0</v>
      </c>
      <c r="M224">
        <f>$I224*IF($A224=M$1,1,0)</f>
        <v>0</v>
      </c>
      <c r="N224">
        <f>$I224*IF($A224=N$1,1,0)</f>
        <v>0</v>
      </c>
      <c r="O224">
        <f>$I224*IF($A224=O$1,1,0)</f>
        <v>0</v>
      </c>
      <c r="P224">
        <f>$I224*IF($A224=P$1,1,0)</f>
        <v>0</v>
      </c>
    </row>
    <row r="225" spans="1:16" ht="15">
      <c r="A225" s="5" t="s">
        <v>6</v>
      </c>
      <c r="B225" s="5" t="s">
        <v>300</v>
      </c>
      <c r="C225" s="5">
        <v>3000</v>
      </c>
      <c r="D225" s="5" t="s">
        <v>122</v>
      </c>
      <c r="E225" s="5">
        <v>10.542</v>
      </c>
      <c r="F225">
        <f>IF(ISNA(VLOOKUP(DKSalaries!D225,OverUnder!$A$2:$C$13,3,FALSE)),0,VLOOKUP(DKSalaries!D225,OverUnder!$A$2:$C$13,3,FALSE))</f>
        <v>0.96294232376706601</v>
      </c>
      <c r="G225">
        <f t="shared" si="9"/>
        <v>10.15133797715241</v>
      </c>
      <c r="H225" s="4">
        <f t="shared" si="10"/>
        <v>10.15133797715241</v>
      </c>
      <c r="I225">
        <v>0</v>
      </c>
      <c r="J225">
        <f t="shared" si="11"/>
        <v>0</v>
      </c>
      <c r="K225">
        <f>I225*C225</f>
        <v>0</v>
      </c>
      <c r="L225">
        <f>$I225*IF($A225=L$1,1,0)</f>
        <v>0</v>
      </c>
      <c r="M225">
        <f>$I225*IF($A225=M$1,1,0)</f>
        <v>0</v>
      </c>
      <c r="N225">
        <f>$I225*IF($A225=N$1,1,0)</f>
        <v>0</v>
      </c>
      <c r="O225">
        <f>$I225*IF($A225=O$1,1,0)</f>
        <v>0</v>
      </c>
      <c r="P225">
        <f>$I225*IF($A225=P$1,1,0)</f>
        <v>0</v>
      </c>
    </row>
    <row r="226" spans="1:16" ht="15">
      <c r="A226" s="5" t="s">
        <v>9</v>
      </c>
      <c r="B226" s="5" t="s">
        <v>96</v>
      </c>
      <c r="C226" s="5">
        <v>3000</v>
      </c>
      <c r="D226" s="5" t="s">
        <v>123</v>
      </c>
      <c r="E226" s="5">
        <v>4.6669999999999998</v>
      </c>
      <c r="F226">
        <f>IF(ISNA(VLOOKUP(DKSalaries!D226,OverUnder!$A$2:$C$13,3,FALSE)),0,VLOOKUP(DKSalaries!D226,OverUnder!$A$2:$C$13,3,FALSE))</f>
        <v>1.0482028420172751</v>
      </c>
      <c r="G226">
        <f t="shared" si="9"/>
        <v>4.8919626636946223</v>
      </c>
      <c r="H226" s="4">
        <f t="shared" si="10"/>
        <v>4.8919626636946223</v>
      </c>
      <c r="I226">
        <v>0</v>
      </c>
      <c r="J226">
        <f t="shared" si="11"/>
        <v>0</v>
      </c>
      <c r="K226">
        <f>I226*C226</f>
        <v>0</v>
      </c>
      <c r="L226">
        <f>$I226*IF($A226=L$1,1,0)</f>
        <v>0</v>
      </c>
      <c r="M226">
        <f>$I226*IF($A226=M$1,1,0)</f>
        <v>0</v>
      </c>
      <c r="N226">
        <f>$I226*IF($A226=N$1,1,0)</f>
        <v>0</v>
      </c>
      <c r="O226">
        <f>$I226*IF($A226=O$1,1,0)</f>
        <v>0</v>
      </c>
      <c r="P226">
        <f>$I226*IF($A226=P$1,1,0)</f>
        <v>0</v>
      </c>
    </row>
    <row r="227" spans="1:16" ht="15">
      <c r="A227" s="5" t="s">
        <v>6</v>
      </c>
      <c r="B227" s="5" t="s">
        <v>301</v>
      </c>
      <c r="C227" s="5">
        <v>3000</v>
      </c>
      <c r="D227" s="5" t="s">
        <v>120</v>
      </c>
      <c r="E227" s="5">
        <v>5.6</v>
      </c>
      <c r="F227">
        <f>IF(ISNA(VLOOKUP(DKSalaries!D227,OverUnder!$A$2:$C$13,3,FALSE)),0,VLOOKUP(DKSalaries!D227,OverUnder!$A$2:$C$13,3,FALSE))</f>
        <v>1.0181108943995543</v>
      </c>
      <c r="G227">
        <f t="shared" si="9"/>
        <v>5.7014210086375039</v>
      </c>
      <c r="H227" s="4">
        <f t="shared" si="10"/>
        <v>5.7014210086375039</v>
      </c>
      <c r="I227">
        <v>0</v>
      </c>
      <c r="J227">
        <f t="shared" si="11"/>
        <v>0</v>
      </c>
      <c r="K227">
        <f>I227*C227</f>
        <v>0</v>
      </c>
      <c r="L227">
        <f>$I227*IF($A227=L$1,1,0)</f>
        <v>0</v>
      </c>
      <c r="M227">
        <f>$I227*IF($A227=M$1,1,0)</f>
        <v>0</v>
      </c>
      <c r="N227">
        <f>$I227*IF($A227=N$1,1,0)</f>
        <v>0</v>
      </c>
      <c r="O227">
        <f>$I227*IF($A227=O$1,1,0)</f>
        <v>0</v>
      </c>
      <c r="P227">
        <f>$I227*IF($A227=P$1,1,0)</f>
        <v>0</v>
      </c>
    </row>
    <row r="228" spans="1:16" ht="15">
      <c r="A228" s="5" t="s">
        <v>5</v>
      </c>
      <c r="B228" s="5" t="s">
        <v>97</v>
      </c>
      <c r="C228" s="5">
        <v>3000</v>
      </c>
      <c r="D228" s="5" t="s">
        <v>118</v>
      </c>
      <c r="E228" s="5">
        <v>6.4580000000000002</v>
      </c>
      <c r="F228">
        <f>IF(ISNA(VLOOKUP(DKSalaries!D228,OverUnder!$A$2:$C$13,3,FALSE)),0,VLOOKUP(DKSalaries!D228,OverUnder!$A$2:$C$13,3,FALSE))</f>
        <v>1.0582334912231819</v>
      </c>
      <c r="G228">
        <f t="shared" si="9"/>
        <v>6.8340718863193084</v>
      </c>
      <c r="H228" s="4">
        <f t="shared" si="10"/>
        <v>6.8340718863193084</v>
      </c>
      <c r="I228">
        <v>0</v>
      </c>
      <c r="J228">
        <f t="shared" si="11"/>
        <v>0</v>
      </c>
      <c r="K228">
        <f>I228*C228</f>
        <v>0</v>
      </c>
      <c r="L228">
        <f>$I228*IF($A228=L$1,1,0)</f>
        <v>0</v>
      </c>
      <c r="M228">
        <f>$I228*IF($A228=M$1,1,0)</f>
        <v>0</v>
      </c>
      <c r="N228">
        <f>$I228*IF($A228=N$1,1,0)</f>
        <v>0</v>
      </c>
      <c r="O228">
        <f>$I228*IF($A228=O$1,1,0)</f>
        <v>0</v>
      </c>
      <c r="P228">
        <f>$I228*IF($A228=P$1,1,0)</f>
        <v>0</v>
      </c>
    </row>
    <row r="229" spans="1:16" ht="15">
      <c r="A229" s="5" t="s">
        <v>6</v>
      </c>
      <c r="B229" s="5" t="s">
        <v>302</v>
      </c>
      <c r="C229" s="5">
        <v>3000</v>
      </c>
      <c r="D229" s="5" t="s">
        <v>118</v>
      </c>
      <c r="E229" s="5">
        <v>0</v>
      </c>
      <c r="F229">
        <f>IF(ISNA(VLOOKUP(DKSalaries!D229,OverUnder!$A$2:$C$13,3,FALSE)),0,VLOOKUP(DKSalaries!D229,OverUnder!$A$2:$C$13,3,FALSE))</f>
        <v>1.0582334912231819</v>
      </c>
      <c r="G229">
        <f t="shared" si="9"/>
        <v>0</v>
      </c>
      <c r="H229" s="4">
        <f t="shared" si="10"/>
        <v>0</v>
      </c>
      <c r="I229">
        <v>0</v>
      </c>
      <c r="J229">
        <f t="shared" si="11"/>
        <v>0</v>
      </c>
      <c r="K229">
        <f>I229*C229</f>
        <v>0</v>
      </c>
      <c r="L229">
        <f>$I229*IF($A229=L$1,1,0)</f>
        <v>0</v>
      </c>
      <c r="M229">
        <f>$I229*IF($A229=M$1,1,0)</f>
        <v>0</v>
      </c>
      <c r="N229">
        <f>$I229*IF($A229=N$1,1,0)</f>
        <v>0</v>
      </c>
      <c r="O229">
        <f>$I229*IF($A229=O$1,1,0)</f>
        <v>0</v>
      </c>
      <c r="P229">
        <f>$I229*IF($A229=P$1,1,0)</f>
        <v>0</v>
      </c>
    </row>
    <row r="230" spans="1:16" ht="15">
      <c r="A230" s="5" t="s">
        <v>5</v>
      </c>
      <c r="B230" s="5" t="s">
        <v>303</v>
      </c>
      <c r="C230" s="5">
        <v>3000</v>
      </c>
      <c r="D230" s="5" t="s">
        <v>130</v>
      </c>
      <c r="E230" s="5">
        <v>12.167</v>
      </c>
      <c r="F230">
        <f>IF(ISNA(VLOOKUP(DKSalaries!D230,OverUnder!$A$2:$C$13,3,FALSE)),0,VLOOKUP(DKSalaries!D230,OverUnder!$A$2:$C$13,3,FALSE))</f>
        <v>0.98551128448035663</v>
      </c>
      <c r="G230">
        <f t="shared" si="9"/>
        <v>11.990715798272499</v>
      </c>
      <c r="H230" s="4">
        <f t="shared" si="10"/>
        <v>11.990715798272499</v>
      </c>
      <c r="I230">
        <v>0</v>
      </c>
      <c r="J230">
        <f t="shared" si="11"/>
        <v>0</v>
      </c>
      <c r="K230">
        <f>I230*C230</f>
        <v>0</v>
      </c>
      <c r="L230">
        <f>$I230*IF($A230=L$1,1,0)</f>
        <v>0</v>
      </c>
      <c r="M230">
        <f>$I230*IF($A230=M$1,1,0)</f>
        <v>0</v>
      </c>
      <c r="N230">
        <f>$I230*IF($A230=N$1,1,0)</f>
        <v>0</v>
      </c>
      <c r="O230">
        <f>$I230*IF($A230=O$1,1,0)</f>
        <v>0</v>
      </c>
      <c r="P230">
        <f>$I230*IF($A230=P$1,1,0)</f>
        <v>0</v>
      </c>
    </row>
    <row r="231" spans="1:16" ht="15">
      <c r="A231" s="5" t="s">
        <v>6</v>
      </c>
      <c r="B231" s="5" t="s">
        <v>304</v>
      </c>
      <c r="C231" s="5">
        <v>3000</v>
      </c>
      <c r="D231" s="5" t="s">
        <v>130</v>
      </c>
      <c r="E231" s="5">
        <v>0</v>
      </c>
      <c r="F231">
        <f>IF(ISNA(VLOOKUP(DKSalaries!D231,OverUnder!$A$2:$C$13,3,FALSE)),0,VLOOKUP(DKSalaries!D231,OverUnder!$A$2:$C$13,3,FALSE))</f>
        <v>0.98551128448035663</v>
      </c>
      <c r="G231">
        <f t="shared" si="9"/>
        <v>0</v>
      </c>
      <c r="H231" s="4">
        <f t="shared" si="10"/>
        <v>0</v>
      </c>
      <c r="I231">
        <v>0</v>
      </c>
      <c r="J231">
        <f t="shared" si="11"/>
        <v>0</v>
      </c>
      <c r="K231">
        <f>I231*C231</f>
        <v>0</v>
      </c>
      <c r="L231">
        <f>$I231*IF($A231=L$1,1,0)</f>
        <v>0</v>
      </c>
      <c r="M231">
        <f>$I231*IF($A231=M$1,1,0)</f>
        <v>0</v>
      </c>
      <c r="N231">
        <f>$I231*IF($A231=N$1,1,0)</f>
        <v>0</v>
      </c>
      <c r="O231">
        <f>$I231*IF($A231=O$1,1,0)</f>
        <v>0</v>
      </c>
      <c r="P231">
        <f>$I231*IF($A231=P$1,1,0)</f>
        <v>0</v>
      </c>
    </row>
    <row r="232" spans="1:16" ht="15">
      <c r="A232" s="5" t="s">
        <v>5</v>
      </c>
      <c r="B232" s="5" t="s">
        <v>305</v>
      </c>
      <c r="C232" s="5">
        <v>3000</v>
      </c>
      <c r="D232" s="5" t="s">
        <v>127</v>
      </c>
      <c r="E232" s="5">
        <v>10.958</v>
      </c>
      <c r="F232">
        <f>IF(ISNA(VLOOKUP(DKSalaries!D232,OverUnder!$A$2:$C$13,3,FALSE)),0,VLOOKUP(DKSalaries!D232,OverUnder!$A$2:$C$13,3,FALSE))</f>
        <v>0.96544998606854282</v>
      </c>
      <c r="G232">
        <f t="shared" si="9"/>
        <v>10.579400947339092</v>
      </c>
      <c r="H232" s="4">
        <f t="shared" si="10"/>
        <v>10.579400947339092</v>
      </c>
      <c r="I232">
        <v>0</v>
      </c>
      <c r="J232">
        <f t="shared" si="11"/>
        <v>0</v>
      </c>
      <c r="K232">
        <f>I232*C232</f>
        <v>0</v>
      </c>
      <c r="L232">
        <f>$I232*IF($A232=L$1,1,0)</f>
        <v>0</v>
      </c>
      <c r="M232">
        <f>$I232*IF($A232=M$1,1,0)</f>
        <v>0</v>
      </c>
      <c r="N232">
        <f>$I232*IF($A232=N$1,1,0)</f>
        <v>0</v>
      </c>
      <c r="O232">
        <f>$I232*IF($A232=O$1,1,0)</f>
        <v>0</v>
      </c>
      <c r="P232">
        <f>$I232*IF($A232=P$1,1,0)</f>
        <v>0</v>
      </c>
    </row>
    <row r="233" spans="1:16" ht="15">
      <c r="A233" s="5" t="s">
        <v>5</v>
      </c>
      <c r="B233" s="5" t="s">
        <v>306</v>
      </c>
      <c r="C233" s="5">
        <v>3000</v>
      </c>
      <c r="D233" s="5" t="s">
        <v>125</v>
      </c>
      <c r="E233" s="5">
        <v>13.429</v>
      </c>
      <c r="F233">
        <f>IF(ISNA(VLOOKUP(DKSalaries!D233,OverUnder!$A$2:$C$13,3,FALSE)),0,VLOOKUP(DKSalaries!D233,OverUnder!$A$2:$C$13,3,FALSE))</f>
        <v>0.94037336305377539</v>
      </c>
      <c r="G233">
        <f t="shared" si="9"/>
        <v>12.628273892449149</v>
      </c>
      <c r="H233" s="4">
        <f t="shared" si="10"/>
        <v>12.628273892449149</v>
      </c>
      <c r="I233">
        <v>0</v>
      </c>
      <c r="J233">
        <f t="shared" si="11"/>
        <v>0</v>
      </c>
      <c r="K233">
        <f>I233*C233</f>
        <v>0</v>
      </c>
      <c r="L233">
        <f>$I233*IF($A233=L$1,1,0)</f>
        <v>0</v>
      </c>
      <c r="M233">
        <f>$I233*IF($A233=M$1,1,0)</f>
        <v>0</v>
      </c>
      <c r="N233">
        <f>$I233*IF($A233=N$1,1,0)</f>
        <v>0</v>
      </c>
      <c r="O233">
        <f>$I233*IF($A233=O$1,1,0)</f>
        <v>0</v>
      </c>
      <c r="P233">
        <f>$I233*IF($A233=P$1,1,0)</f>
        <v>0</v>
      </c>
    </row>
    <row r="234" spans="1:16" ht="15">
      <c r="A234" s="5" t="s">
        <v>5</v>
      </c>
      <c r="B234" s="5" t="s">
        <v>307</v>
      </c>
      <c r="C234" s="5">
        <v>3000</v>
      </c>
      <c r="D234" s="5" t="s">
        <v>118</v>
      </c>
      <c r="E234" s="5">
        <v>-1</v>
      </c>
      <c r="F234">
        <f>IF(ISNA(VLOOKUP(DKSalaries!D234,OverUnder!$A$2:$C$13,3,FALSE)),0,VLOOKUP(DKSalaries!D234,OverUnder!$A$2:$C$13,3,FALSE))</f>
        <v>1.0582334912231819</v>
      </c>
      <c r="G234">
        <f t="shared" si="9"/>
        <v>-1.0582334912231819</v>
      </c>
      <c r="H234" s="4">
        <f t="shared" si="10"/>
        <v>-1.0582334912231819</v>
      </c>
      <c r="I234">
        <v>0</v>
      </c>
      <c r="J234">
        <f t="shared" si="11"/>
        <v>0</v>
      </c>
      <c r="K234">
        <f>I234*C234</f>
        <v>0</v>
      </c>
      <c r="L234">
        <f>$I234*IF($A234=L$1,1,0)</f>
        <v>0</v>
      </c>
      <c r="M234">
        <f>$I234*IF($A234=M$1,1,0)</f>
        <v>0</v>
      </c>
      <c r="N234">
        <f>$I234*IF($A234=N$1,1,0)</f>
        <v>0</v>
      </c>
      <c r="O234">
        <f>$I234*IF($A234=O$1,1,0)</f>
        <v>0</v>
      </c>
      <c r="P234">
        <f>$I234*IF($A234=P$1,1,0)</f>
        <v>0</v>
      </c>
    </row>
    <row r="235" spans="1:16" ht="15">
      <c r="A235" s="5" t="s">
        <v>9</v>
      </c>
      <c r="B235" s="5" t="s">
        <v>308</v>
      </c>
      <c r="C235" s="5">
        <v>3000</v>
      </c>
      <c r="D235" s="5" t="s">
        <v>136</v>
      </c>
      <c r="E235" s="5">
        <v>0</v>
      </c>
      <c r="F235">
        <f>IF(ISNA(VLOOKUP(DKSalaries!D235,OverUnder!$A$2:$C$13,3,FALSE)),0,VLOOKUP(DKSalaries!D235,OverUnder!$A$2:$C$13,3,FALSE))</f>
        <v>1.0281415436054611</v>
      </c>
      <c r="G235">
        <f t="shared" si="9"/>
        <v>0</v>
      </c>
      <c r="H235" s="4">
        <f t="shared" si="10"/>
        <v>0</v>
      </c>
      <c r="I235">
        <v>0</v>
      </c>
      <c r="J235">
        <f t="shared" si="11"/>
        <v>0</v>
      </c>
      <c r="K235">
        <f>I235*C235</f>
        <v>0</v>
      </c>
      <c r="L235">
        <f>$I235*IF($A235=L$1,1,0)</f>
        <v>0</v>
      </c>
      <c r="M235">
        <f>$I235*IF($A235=M$1,1,0)</f>
        <v>0</v>
      </c>
      <c r="N235">
        <f>$I235*IF($A235=N$1,1,0)</f>
        <v>0</v>
      </c>
      <c r="O235">
        <f>$I235*IF($A235=O$1,1,0)</f>
        <v>0</v>
      </c>
      <c r="P235">
        <f>$I235*IF($A235=P$1,1,0)</f>
        <v>0</v>
      </c>
    </row>
    <row r="236" spans="1:16" ht="15">
      <c r="A236" s="5" t="s">
        <v>8</v>
      </c>
      <c r="B236" s="5" t="s">
        <v>309</v>
      </c>
      <c r="C236" s="5">
        <v>3000</v>
      </c>
      <c r="D236" s="5" t="s">
        <v>132</v>
      </c>
      <c r="E236" s="5">
        <v>5.9379999999999997</v>
      </c>
    </row>
    <row r="237" spans="1:16" ht="15">
      <c r="A237" s="5" t="s">
        <v>9</v>
      </c>
      <c r="B237" s="5" t="s">
        <v>98</v>
      </c>
      <c r="C237" s="5">
        <v>3000</v>
      </c>
      <c r="D237" s="5" t="s">
        <v>127</v>
      </c>
      <c r="E237" s="5">
        <v>1.3129999999999999</v>
      </c>
    </row>
    <row r="238" spans="1:16" ht="15">
      <c r="A238" s="5" t="s">
        <v>6</v>
      </c>
      <c r="B238" s="5" t="s">
        <v>310</v>
      </c>
      <c r="C238" s="5">
        <v>3000</v>
      </c>
      <c r="D238" s="5" t="s">
        <v>132</v>
      </c>
      <c r="E238" s="5">
        <v>0</v>
      </c>
    </row>
    <row r="239" spans="1:16" ht="15">
      <c r="A239" s="5" t="s">
        <v>9</v>
      </c>
      <c r="B239" s="5" t="s">
        <v>311</v>
      </c>
      <c r="C239" s="5">
        <v>3000</v>
      </c>
      <c r="D239" s="5" t="s">
        <v>136</v>
      </c>
      <c r="E239" s="5">
        <v>0</v>
      </c>
    </row>
    <row r="240" spans="1:16" ht="15">
      <c r="A240" s="5" t="s">
        <v>5</v>
      </c>
      <c r="B240" s="5" t="s">
        <v>312</v>
      </c>
      <c r="C240" s="5">
        <v>3000</v>
      </c>
      <c r="D240" s="5" t="s">
        <v>118</v>
      </c>
      <c r="E240" s="5">
        <v>14.167</v>
      </c>
    </row>
    <row r="241" spans="1:5" ht="15">
      <c r="A241" s="5" t="s">
        <v>9</v>
      </c>
      <c r="B241" s="5" t="s">
        <v>313</v>
      </c>
      <c r="C241" s="5">
        <v>3000</v>
      </c>
      <c r="D241" s="5" t="s">
        <v>125</v>
      </c>
      <c r="E241" s="5">
        <v>5.75</v>
      </c>
    </row>
    <row r="242" spans="1:5" ht="15">
      <c r="A242" s="5" t="s">
        <v>5</v>
      </c>
      <c r="B242" s="5" t="s">
        <v>314</v>
      </c>
      <c r="C242" s="5">
        <v>3000</v>
      </c>
      <c r="D242" s="5" t="s">
        <v>122</v>
      </c>
      <c r="E242" s="5">
        <v>1.5</v>
      </c>
    </row>
    <row r="243" spans="1:5" ht="15">
      <c r="A243" s="5" t="s">
        <v>9</v>
      </c>
      <c r="B243" s="5" t="s">
        <v>315</v>
      </c>
      <c r="C243" s="5">
        <v>3000</v>
      </c>
      <c r="D243" s="5" t="s">
        <v>120</v>
      </c>
      <c r="E243" s="5">
        <v>1.625</v>
      </c>
    </row>
    <row r="244" spans="1:5" ht="15">
      <c r="A244" s="5" t="s">
        <v>8</v>
      </c>
      <c r="B244" s="5" t="s">
        <v>316</v>
      </c>
      <c r="C244" s="5">
        <v>3000</v>
      </c>
      <c r="D244" s="5" t="s">
        <v>132</v>
      </c>
      <c r="E244" s="5">
        <v>11.583</v>
      </c>
    </row>
    <row r="245" spans="1:5" ht="15">
      <c r="A245" s="5" t="s">
        <v>8</v>
      </c>
      <c r="B245" s="5" t="s">
        <v>317</v>
      </c>
      <c r="C245" s="5">
        <v>3000</v>
      </c>
      <c r="D245" s="5" t="s">
        <v>122</v>
      </c>
      <c r="E245" s="5">
        <v>0</v>
      </c>
    </row>
    <row r="246" spans="1:5" ht="15">
      <c r="A246" s="5" t="s">
        <v>7</v>
      </c>
      <c r="B246" s="5" t="s">
        <v>99</v>
      </c>
      <c r="C246" s="5">
        <v>3000</v>
      </c>
      <c r="D246" s="5" t="s">
        <v>127</v>
      </c>
      <c r="E246" s="5">
        <v>8.625</v>
      </c>
    </row>
    <row r="247" spans="1:5" ht="15">
      <c r="A247" s="5" t="s">
        <v>8</v>
      </c>
      <c r="B247" s="5" t="s">
        <v>100</v>
      </c>
      <c r="C247" s="5">
        <v>3000</v>
      </c>
      <c r="D247" s="5" t="s">
        <v>127</v>
      </c>
      <c r="E247" s="5">
        <v>13.05</v>
      </c>
    </row>
    <row r="248" spans="1:5" ht="15">
      <c r="A248" s="5" t="s">
        <v>7</v>
      </c>
      <c r="B248" s="5" t="s">
        <v>318</v>
      </c>
      <c r="C248" s="5">
        <v>3000</v>
      </c>
      <c r="D248" s="5" t="s">
        <v>136</v>
      </c>
      <c r="E248" s="5">
        <v>13.071</v>
      </c>
    </row>
    <row r="249" spans="1:5" ht="15">
      <c r="A249" s="5" t="s">
        <v>8</v>
      </c>
      <c r="B249" s="5" t="s">
        <v>319</v>
      </c>
      <c r="C249" s="5">
        <v>3000</v>
      </c>
      <c r="D249" s="5" t="s">
        <v>136</v>
      </c>
      <c r="E249" s="5">
        <v>0</v>
      </c>
    </row>
    <row r="250" spans="1:5" ht="15">
      <c r="A250" s="5" t="s">
        <v>9</v>
      </c>
      <c r="B250" s="5" t="s">
        <v>320</v>
      </c>
      <c r="C250" s="5">
        <v>3000</v>
      </c>
      <c r="D250" s="5" t="s">
        <v>136</v>
      </c>
      <c r="E250" s="5">
        <v>2.375</v>
      </c>
    </row>
    <row r="251" spans="1:5" ht="15">
      <c r="A251" s="5" t="s">
        <v>6</v>
      </c>
      <c r="B251" s="5" t="s">
        <v>101</v>
      </c>
      <c r="C251" s="5">
        <v>3000</v>
      </c>
      <c r="D251" s="5" t="s">
        <v>130</v>
      </c>
      <c r="E251" s="5">
        <v>0</v>
      </c>
    </row>
    <row r="252" spans="1:5" ht="15">
      <c r="A252" s="5" t="s">
        <v>8</v>
      </c>
      <c r="B252" s="5" t="s">
        <v>321</v>
      </c>
      <c r="C252" s="5">
        <v>3000</v>
      </c>
      <c r="D252" s="5" t="s">
        <v>120</v>
      </c>
      <c r="E252" s="5">
        <v>9.4580000000000002</v>
      </c>
    </row>
    <row r="253" spans="1:5" ht="15">
      <c r="A253" s="5" t="s">
        <v>8</v>
      </c>
      <c r="B253" s="5" t="s">
        <v>322</v>
      </c>
      <c r="C253" s="5">
        <v>3000</v>
      </c>
      <c r="D253" s="5" t="s">
        <v>120</v>
      </c>
      <c r="E253" s="5">
        <v>0</v>
      </c>
    </row>
    <row r="254" spans="1:5" ht="15">
      <c r="A254" s="5" t="s">
        <v>6</v>
      </c>
      <c r="B254" s="5" t="s">
        <v>102</v>
      </c>
      <c r="C254" s="5">
        <v>3000</v>
      </c>
      <c r="D254" s="5" t="s">
        <v>130</v>
      </c>
      <c r="E254" s="5">
        <v>0</v>
      </c>
    </row>
    <row r="255" spans="1:5" ht="15">
      <c r="A255" s="5" t="s">
        <v>9</v>
      </c>
      <c r="B255" s="5" t="s">
        <v>323</v>
      </c>
      <c r="C255" s="5">
        <v>3000</v>
      </c>
      <c r="D255" s="5" t="s">
        <v>136</v>
      </c>
      <c r="E255" s="5">
        <v>2.5630000000000002</v>
      </c>
    </row>
    <row r="256" spans="1:5" ht="15">
      <c r="A256" s="5" t="s">
        <v>6</v>
      </c>
      <c r="B256" s="5" t="s">
        <v>324</v>
      </c>
      <c r="C256" s="5">
        <v>3000</v>
      </c>
      <c r="D256" s="5" t="s">
        <v>120</v>
      </c>
      <c r="E256" s="5">
        <v>11.4</v>
      </c>
    </row>
    <row r="257" spans="1:5" ht="15">
      <c r="A257" s="5" t="s">
        <v>8</v>
      </c>
      <c r="B257" s="5" t="s">
        <v>325</v>
      </c>
      <c r="C257" s="5">
        <v>3000</v>
      </c>
      <c r="D257" s="5" t="s">
        <v>127</v>
      </c>
      <c r="E257" s="5">
        <v>7.05</v>
      </c>
    </row>
    <row r="258" spans="1:5" ht="15">
      <c r="A258" s="5" t="s">
        <v>9</v>
      </c>
      <c r="B258" s="5" t="s">
        <v>326</v>
      </c>
      <c r="C258" s="5">
        <v>3000</v>
      </c>
      <c r="D258" s="5" t="s">
        <v>123</v>
      </c>
      <c r="E258" s="5">
        <v>0</v>
      </c>
    </row>
    <row r="259" spans="1:5" ht="15">
      <c r="A259" s="5" t="s">
        <v>7</v>
      </c>
      <c r="B259" s="5" t="s">
        <v>327</v>
      </c>
      <c r="C259" s="5">
        <v>3000</v>
      </c>
      <c r="D259" s="5" t="s">
        <v>132</v>
      </c>
      <c r="E259" s="5">
        <v>14.063000000000001</v>
      </c>
    </row>
    <row r="260" spans="1:5" ht="15">
      <c r="A260" s="5" t="s">
        <v>7</v>
      </c>
      <c r="B260" s="5" t="s">
        <v>328</v>
      </c>
      <c r="C260" s="5">
        <v>3000</v>
      </c>
      <c r="D260" s="5" t="s">
        <v>130</v>
      </c>
      <c r="E260" s="5">
        <v>0</v>
      </c>
    </row>
    <row r="261" spans="1:5" ht="15">
      <c r="A261" s="5" t="s">
        <v>7</v>
      </c>
      <c r="B261" s="5" t="s">
        <v>329</v>
      </c>
      <c r="C261" s="5">
        <v>3000</v>
      </c>
      <c r="D261" s="5" t="s">
        <v>132</v>
      </c>
      <c r="E261" s="5">
        <v>10.8</v>
      </c>
    </row>
    <row r="262" spans="1:5" ht="15">
      <c r="A262" s="5" t="s">
        <v>6</v>
      </c>
      <c r="B262" s="5" t="s">
        <v>103</v>
      </c>
      <c r="C262" s="5">
        <v>3000</v>
      </c>
      <c r="D262" s="5" t="s">
        <v>127</v>
      </c>
      <c r="E262" s="5">
        <v>11.563000000000001</v>
      </c>
    </row>
    <row r="263" spans="1:5" ht="15">
      <c r="A263" s="5" t="s">
        <v>5</v>
      </c>
      <c r="B263" s="5" t="s">
        <v>330</v>
      </c>
      <c r="C263" s="5">
        <v>3000</v>
      </c>
      <c r="D263" s="5" t="s">
        <v>136</v>
      </c>
      <c r="E263" s="5">
        <v>3.875</v>
      </c>
    </row>
    <row r="264" spans="1:5" ht="15">
      <c r="A264" s="5" t="s">
        <v>9</v>
      </c>
      <c r="B264" s="5" t="s">
        <v>331</v>
      </c>
      <c r="C264" s="5">
        <v>3000</v>
      </c>
      <c r="D264" s="5" t="s">
        <v>130</v>
      </c>
      <c r="E264" s="5">
        <v>9.25</v>
      </c>
    </row>
    <row r="265" spans="1:5" ht="15">
      <c r="A265" s="5" t="s">
        <v>7</v>
      </c>
      <c r="B265" s="5" t="s">
        <v>332</v>
      </c>
      <c r="C265" s="5">
        <v>3000</v>
      </c>
      <c r="D265" s="5" t="s">
        <v>123</v>
      </c>
      <c r="E265" s="5">
        <v>12.95</v>
      </c>
    </row>
    <row r="266" spans="1:5" ht="15">
      <c r="A266" s="5" t="s">
        <v>6</v>
      </c>
      <c r="B266" s="5" t="s">
        <v>333</v>
      </c>
      <c r="C266" s="5">
        <v>3000</v>
      </c>
      <c r="D266" s="5" t="s">
        <v>120</v>
      </c>
      <c r="E266" s="5">
        <v>4.75</v>
      </c>
    </row>
    <row r="267" spans="1:5" ht="15">
      <c r="A267" s="5" t="s">
        <v>6</v>
      </c>
      <c r="B267" s="5" t="s">
        <v>334</v>
      </c>
      <c r="C267" s="5">
        <v>3000</v>
      </c>
      <c r="D267" s="5" t="s">
        <v>125</v>
      </c>
      <c r="E267" s="5">
        <v>7.5</v>
      </c>
    </row>
  </sheetData>
  <conditionalFormatting sqref="F2:P235">
    <cfRule type="expression" dxfId="0" priority="1">
      <formula>$I2=1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4" sqref="B4"/>
    </sheetView>
  </sheetViews>
  <sheetFormatPr baseColWidth="10" defaultColWidth="8.83203125" defaultRowHeight="14" x14ac:dyDescent="0"/>
  <cols>
    <col min="1" max="1" width="19.6640625" bestFit="1" customWidth="1"/>
    <col min="2" max="2" width="10.5" bestFit="1" customWidth="1"/>
    <col min="3" max="4" width="11.6640625" bestFit="1" customWidth="1"/>
  </cols>
  <sheetData>
    <row r="1" spans="1:4">
      <c r="A1" s="1" t="s">
        <v>30</v>
      </c>
      <c r="B1" s="1" t="s">
        <v>28</v>
      </c>
      <c r="C1" s="1" t="s">
        <v>29</v>
      </c>
      <c r="D1" s="1" t="s">
        <v>27</v>
      </c>
    </row>
    <row r="2" spans="1:4">
      <c r="A2" t="s">
        <v>118</v>
      </c>
      <c r="B2" s="4">
        <v>211</v>
      </c>
      <c r="C2" s="6">
        <f t="shared" ref="C2:C13" si="0">B2/$D$2</f>
        <v>1.0582334912231819</v>
      </c>
      <c r="D2" s="6">
        <f>AVERAGE(B2:B62)</f>
        <v>199.38888888888889</v>
      </c>
    </row>
    <row r="3" spans="1:4">
      <c r="A3" t="s">
        <v>120</v>
      </c>
      <c r="B3" s="4">
        <v>203</v>
      </c>
      <c r="C3" s="6">
        <f t="shared" si="0"/>
        <v>1.0181108943995543</v>
      </c>
      <c r="D3" s="6"/>
    </row>
    <row r="4" spans="1:4">
      <c r="A4" t="s">
        <v>122</v>
      </c>
      <c r="B4" s="4">
        <v>192</v>
      </c>
      <c r="C4" s="6">
        <f t="shared" si="0"/>
        <v>0.96294232376706601</v>
      </c>
      <c r="D4" s="6"/>
    </row>
    <row r="5" spans="1:4">
      <c r="A5" t="s">
        <v>123</v>
      </c>
      <c r="B5" s="4">
        <v>209</v>
      </c>
      <c r="C5" s="6">
        <f t="shared" si="0"/>
        <v>1.0482028420172751</v>
      </c>
      <c r="D5" s="6"/>
    </row>
    <row r="6" spans="1:4">
      <c r="A6" t="s">
        <v>125</v>
      </c>
      <c r="B6" s="4">
        <v>187.5</v>
      </c>
      <c r="C6" s="6">
        <f t="shared" si="0"/>
        <v>0.94037336305377539</v>
      </c>
      <c r="D6" s="6"/>
    </row>
    <row r="7" spans="1:4">
      <c r="A7" t="s">
        <v>127</v>
      </c>
      <c r="B7" s="4">
        <v>192.5</v>
      </c>
      <c r="C7" s="6">
        <f t="shared" si="0"/>
        <v>0.96544998606854282</v>
      </c>
      <c r="D7" s="6"/>
    </row>
    <row r="8" spans="1:4">
      <c r="A8" t="s">
        <v>130</v>
      </c>
      <c r="B8" s="4">
        <v>196.5</v>
      </c>
      <c r="C8" s="6">
        <f t="shared" si="0"/>
        <v>0.98551128448035663</v>
      </c>
      <c r="D8" s="6"/>
    </row>
    <row r="9" spans="1:4">
      <c r="A9" t="s">
        <v>132</v>
      </c>
      <c r="B9" s="4">
        <v>198</v>
      </c>
      <c r="C9" s="6">
        <f t="shared" si="0"/>
        <v>0.99303427138478684</v>
      </c>
      <c r="D9" s="6"/>
    </row>
    <row r="10" spans="1:4">
      <c r="A10" t="s">
        <v>136</v>
      </c>
      <c r="B10" s="4">
        <v>205</v>
      </c>
      <c r="C10" s="6">
        <f t="shared" si="0"/>
        <v>1.0281415436054611</v>
      </c>
      <c r="D10" s="6"/>
    </row>
    <row r="11" spans="1:4">
      <c r="B11" s="4"/>
      <c r="C11" s="6">
        <f t="shared" si="0"/>
        <v>0</v>
      </c>
      <c r="D11" s="6"/>
    </row>
    <row r="12" spans="1:4">
      <c r="A12" s="7"/>
      <c r="B12" s="4"/>
      <c r="C12" s="6">
        <f t="shared" si="0"/>
        <v>0</v>
      </c>
      <c r="D12" s="6"/>
    </row>
    <row r="13" spans="1:4">
      <c r="A13" s="7"/>
      <c r="B13" s="4"/>
      <c r="C13" s="6">
        <f t="shared" si="0"/>
        <v>0</v>
      </c>
      <c r="D13" s="6"/>
    </row>
    <row r="14" spans="1:4" ht="15">
      <c r="A14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23" sqref="D23"/>
    </sheetView>
  </sheetViews>
  <sheetFormatPr baseColWidth="10" defaultRowHeight="14" x14ac:dyDescent="0"/>
  <sheetData>
    <row r="1" spans="1:2">
      <c r="A1" t="s">
        <v>45</v>
      </c>
      <c r="B1" t="s">
        <v>46</v>
      </c>
    </row>
    <row r="2" spans="1:2">
      <c r="A2" t="s">
        <v>104</v>
      </c>
      <c r="B2" t="s">
        <v>43</v>
      </c>
    </row>
    <row r="3" spans="1:2">
      <c r="A3" t="s">
        <v>105</v>
      </c>
      <c r="B3" t="s">
        <v>44</v>
      </c>
    </row>
    <row r="4" spans="1:2">
      <c r="A4" t="s">
        <v>106</v>
      </c>
      <c r="B4" t="s">
        <v>107</v>
      </c>
    </row>
    <row r="5" spans="1:2">
      <c r="A5" t="s">
        <v>108</v>
      </c>
      <c r="B5" t="s">
        <v>109</v>
      </c>
    </row>
    <row r="6" spans="1:2">
      <c r="A6" t="s">
        <v>110</v>
      </c>
      <c r="B6" t="s">
        <v>38</v>
      </c>
    </row>
    <row r="7" spans="1:2">
      <c r="A7" t="s">
        <v>111</v>
      </c>
      <c r="B7" t="s">
        <v>40</v>
      </c>
    </row>
    <row r="8" spans="1:2">
      <c r="A8" t="s">
        <v>112</v>
      </c>
      <c r="B8" t="s">
        <v>39</v>
      </c>
    </row>
    <row r="9" spans="1:2">
      <c r="A9" t="s">
        <v>113</v>
      </c>
      <c r="B9" t="s">
        <v>41</v>
      </c>
    </row>
    <row r="10" spans="1:2">
      <c r="A10" t="s">
        <v>114</v>
      </c>
      <c r="B10" t="s">
        <v>42</v>
      </c>
    </row>
    <row r="11" spans="1:2">
      <c r="A11" t="s">
        <v>115</v>
      </c>
      <c r="B11" t="s">
        <v>36</v>
      </c>
    </row>
    <row r="12" spans="1:2">
      <c r="A12" t="s">
        <v>116</v>
      </c>
      <c r="B12" t="s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DKSalaries</vt:lpstr>
      <vt:lpstr>OverUnder</vt:lpstr>
      <vt:lpstr>Teams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Alex Wang</cp:lastModifiedBy>
  <dcterms:created xsi:type="dcterms:W3CDTF">2014-11-02T19:16:42Z</dcterms:created>
  <dcterms:modified xsi:type="dcterms:W3CDTF">2014-11-12T21:14:31Z</dcterms:modified>
</cp:coreProperties>
</file>