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5840" yWindow="240" windowWidth="25040" windowHeight="15500"/>
  </bookViews>
  <sheets>
    <sheet name="DKSalaries" sheetId="1" r:id="rId1"/>
    <sheet name="OverUnder" sheetId="2" r:id="rId2"/>
    <sheet name="Teams" sheetId="4" r:id="rId3"/>
    <sheet name="Model" sheetId="6" r:id="rId4"/>
  </sheets>
  <definedNames>
    <definedName name="solver_adj" localSheetId="0" hidden="1">DKSalaries!$K$2:$K$200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DKSalaries!$K$2:$K$200</definedName>
    <definedName name="solver_lhs10" localSheetId="0" hidden="1">DKSalaries!$W$4</definedName>
    <definedName name="solver_lhs11" localSheetId="0" hidden="1">DKSalaries!$W$5</definedName>
    <definedName name="solver_lhs12" localSheetId="0" hidden="1">DKSalaries!$W$5</definedName>
    <definedName name="solver_lhs13" localSheetId="0" hidden="1">DKSalaries!$W$9</definedName>
    <definedName name="solver_lhs14" localSheetId="0" hidden="1">DKSalaries!$W$7</definedName>
    <definedName name="solver_lhs15" localSheetId="0" hidden="1">DKSalaries!$W$8</definedName>
    <definedName name="solver_lhs16" localSheetId="0" hidden="1">DKSalaries!$W$8</definedName>
    <definedName name="solver_lhs17" localSheetId="0" hidden="1">DKSalaries!$W$9</definedName>
    <definedName name="solver_lhs2" localSheetId="0" hidden="1">DKSalaries!$U$2</definedName>
    <definedName name="solver_lhs3" localSheetId="0" hidden="1">DKSalaries!$W$1</definedName>
    <definedName name="solver_lhs4" localSheetId="0" hidden="1">DKSalaries!$W$2</definedName>
    <definedName name="solver_lhs5" localSheetId="0" hidden="1">DKSalaries!$W$3</definedName>
    <definedName name="solver_lhs6" localSheetId="0" hidden="1">DKSalaries!$W$4</definedName>
    <definedName name="solver_lhs7" localSheetId="0" hidden="1">DKSalaries!$W$5</definedName>
    <definedName name="solver_lhs8" localSheetId="0" hidden="1">DKSalaries!$W$9</definedName>
    <definedName name="solver_lhs9" localSheetId="0" hidden="1">DKSalaries!$W$4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DKSalaries!$U$1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2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9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DKSalaries!$U$3</definedName>
    <definedName name="solver_rhs3" localSheetId="0" hidden="1">2</definedName>
    <definedName name="solver_rhs4" localSheetId="0" hidden="1">2</definedName>
    <definedName name="solver_rhs5" localSheetId="0" hidden="1">2</definedName>
    <definedName name="solver_rhs6" localSheetId="0" hidden="1">2</definedName>
    <definedName name="solver_rhs7" localSheetId="0" hidden="1">1</definedName>
    <definedName name="solver_rhs8" localSheetId="0" hidden="1">9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L3" i="1"/>
  <c r="H4" i="1"/>
  <c r="I4" i="1"/>
  <c r="L4" i="1"/>
  <c r="H5" i="1"/>
  <c r="I5" i="1"/>
  <c r="L5" i="1"/>
  <c r="H6" i="1"/>
  <c r="I6" i="1"/>
  <c r="L6" i="1"/>
  <c r="H7" i="1"/>
  <c r="I7" i="1"/>
  <c r="L7" i="1"/>
  <c r="H8" i="1"/>
  <c r="I8" i="1"/>
  <c r="L8" i="1"/>
  <c r="H9" i="1"/>
  <c r="I9" i="1"/>
  <c r="L9" i="1"/>
  <c r="H10" i="1"/>
  <c r="I10" i="1"/>
  <c r="L10" i="1"/>
  <c r="H11" i="1"/>
  <c r="I11" i="1"/>
  <c r="L11" i="1"/>
  <c r="H12" i="1"/>
  <c r="I12" i="1"/>
  <c r="L12" i="1"/>
  <c r="H13" i="1"/>
  <c r="I13" i="1"/>
  <c r="L13" i="1"/>
  <c r="H14" i="1"/>
  <c r="I14" i="1"/>
  <c r="L14" i="1"/>
  <c r="H15" i="1"/>
  <c r="I15" i="1"/>
  <c r="L15" i="1"/>
  <c r="H16" i="1"/>
  <c r="I16" i="1"/>
  <c r="L16" i="1"/>
  <c r="H17" i="1"/>
  <c r="I17" i="1"/>
  <c r="L17" i="1"/>
  <c r="H18" i="1"/>
  <c r="I18" i="1"/>
  <c r="L18" i="1"/>
  <c r="H19" i="1"/>
  <c r="I19" i="1"/>
  <c r="L19" i="1"/>
  <c r="H20" i="1"/>
  <c r="I20" i="1"/>
  <c r="L20" i="1"/>
  <c r="H21" i="1"/>
  <c r="I21" i="1"/>
  <c r="L21" i="1"/>
  <c r="H22" i="1"/>
  <c r="I22" i="1"/>
  <c r="L22" i="1"/>
  <c r="H23" i="1"/>
  <c r="I23" i="1"/>
  <c r="L23" i="1"/>
  <c r="H24" i="1"/>
  <c r="I24" i="1"/>
  <c r="L24" i="1"/>
  <c r="H25" i="1"/>
  <c r="I25" i="1"/>
  <c r="L25" i="1"/>
  <c r="H26" i="1"/>
  <c r="I26" i="1"/>
  <c r="L26" i="1"/>
  <c r="H27" i="1"/>
  <c r="I27" i="1"/>
  <c r="L27" i="1"/>
  <c r="H28" i="1"/>
  <c r="I28" i="1"/>
  <c r="L28" i="1"/>
  <c r="H29" i="1"/>
  <c r="I29" i="1"/>
  <c r="L29" i="1"/>
  <c r="H30" i="1"/>
  <c r="I30" i="1"/>
  <c r="L30" i="1"/>
  <c r="H31" i="1"/>
  <c r="I31" i="1"/>
  <c r="L31" i="1"/>
  <c r="H32" i="1"/>
  <c r="I32" i="1"/>
  <c r="L32" i="1"/>
  <c r="H33" i="1"/>
  <c r="I33" i="1"/>
  <c r="L33" i="1"/>
  <c r="H34" i="1"/>
  <c r="I34" i="1"/>
  <c r="L34" i="1"/>
  <c r="H35" i="1"/>
  <c r="I35" i="1"/>
  <c r="L35" i="1"/>
  <c r="H36" i="1"/>
  <c r="I36" i="1"/>
  <c r="L36" i="1"/>
  <c r="H37" i="1"/>
  <c r="I37" i="1"/>
  <c r="L37" i="1"/>
  <c r="I38" i="1"/>
  <c r="L38" i="1"/>
  <c r="H39" i="1"/>
  <c r="I39" i="1"/>
  <c r="L39" i="1"/>
  <c r="H40" i="1"/>
  <c r="I40" i="1"/>
  <c r="L40" i="1"/>
  <c r="H41" i="1"/>
  <c r="I41" i="1"/>
  <c r="L41" i="1"/>
  <c r="H42" i="1"/>
  <c r="I42" i="1"/>
  <c r="L42" i="1"/>
  <c r="H43" i="1"/>
  <c r="I43" i="1"/>
  <c r="L43" i="1"/>
  <c r="H44" i="1"/>
  <c r="I44" i="1"/>
  <c r="L44" i="1"/>
  <c r="H45" i="1"/>
  <c r="I45" i="1"/>
  <c r="L45" i="1"/>
  <c r="H46" i="1"/>
  <c r="I46" i="1"/>
  <c r="L46" i="1"/>
  <c r="H47" i="1"/>
  <c r="I47" i="1"/>
  <c r="L47" i="1"/>
  <c r="H48" i="1"/>
  <c r="I48" i="1"/>
  <c r="L48" i="1"/>
  <c r="H49" i="1"/>
  <c r="I49" i="1"/>
  <c r="L49" i="1"/>
  <c r="H50" i="1"/>
  <c r="I50" i="1"/>
  <c r="L50" i="1"/>
  <c r="H51" i="1"/>
  <c r="I51" i="1"/>
  <c r="L51" i="1"/>
  <c r="H52" i="1"/>
  <c r="I52" i="1"/>
  <c r="L52" i="1"/>
  <c r="H53" i="1"/>
  <c r="I53" i="1"/>
  <c r="L53" i="1"/>
  <c r="H54" i="1"/>
  <c r="I54" i="1"/>
  <c r="L54" i="1"/>
  <c r="H55" i="1"/>
  <c r="I55" i="1"/>
  <c r="L55" i="1"/>
  <c r="H56" i="1"/>
  <c r="I56" i="1"/>
  <c r="L56" i="1"/>
  <c r="H57" i="1"/>
  <c r="I57" i="1"/>
  <c r="L57" i="1"/>
  <c r="I58" i="1"/>
  <c r="L58" i="1"/>
  <c r="H59" i="1"/>
  <c r="I59" i="1"/>
  <c r="L59" i="1"/>
  <c r="H60" i="1"/>
  <c r="I60" i="1"/>
  <c r="L60" i="1"/>
  <c r="H61" i="1"/>
  <c r="I61" i="1"/>
  <c r="L61" i="1"/>
  <c r="H62" i="1"/>
  <c r="I62" i="1"/>
  <c r="L62" i="1"/>
  <c r="H63" i="1"/>
  <c r="I63" i="1"/>
  <c r="L63" i="1"/>
  <c r="H64" i="1"/>
  <c r="I64" i="1"/>
  <c r="L64" i="1"/>
  <c r="I65" i="1"/>
  <c r="L65" i="1"/>
  <c r="H66" i="1"/>
  <c r="I66" i="1"/>
  <c r="L66" i="1"/>
  <c r="H67" i="1"/>
  <c r="I67" i="1"/>
  <c r="L67" i="1"/>
  <c r="H68" i="1"/>
  <c r="I68" i="1"/>
  <c r="L68" i="1"/>
  <c r="H69" i="1"/>
  <c r="I69" i="1"/>
  <c r="L69" i="1"/>
  <c r="H70" i="1"/>
  <c r="I70" i="1"/>
  <c r="L70" i="1"/>
  <c r="H71" i="1"/>
  <c r="I71" i="1"/>
  <c r="L71" i="1"/>
  <c r="H72" i="1"/>
  <c r="I72" i="1"/>
  <c r="L72" i="1"/>
  <c r="H73" i="1"/>
  <c r="I73" i="1"/>
  <c r="L73" i="1"/>
  <c r="I74" i="1"/>
  <c r="L74" i="1"/>
  <c r="H75" i="1"/>
  <c r="I75" i="1"/>
  <c r="L75" i="1"/>
  <c r="H76" i="1"/>
  <c r="I76" i="1"/>
  <c r="L76" i="1"/>
  <c r="H77" i="1"/>
  <c r="I77" i="1"/>
  <c r="L77" i="1"/>
  <c r="H78" i="1"/>
  <c r="I78" i="1"/>
  <c r="L78" i="1"/>
  <c r="H79" i="1"/>
  <c r="I79" i="1"/>
  <c r="L79" i="1"/>
  <c r="H80" i="1"/>
  <c r="I80" i="1"/>
  <c r="L80" i="1"/>
  <c r="H81" i="1"/>
  <c r="I81" i="1"/>
  <c r="L81" i="1"/>
  <c r="H82" i="1"/>
  <c r="I82" i="1"/>
  <c r="L82" i="1"/>
  <c r="H83" i="1"/>
  <c r="I83" i="1"/>
  <c r="L83" i="1"/>
  <c r="H84" i="1"/>
  <c r="I84" i="1"/>
  <c r="L84" i="1"/>
  <c r="H85" i="1"/>
  <c r="I85" i="1"/>
  <c r="L85" i="1"/>
  <c r="H86" i="1"/>
  <c r="I86" i="1"/>
  <c r="L86" i="1"/>
  <c r="H87" i="1"/>
  <c r="I87" i="1"/>
  <c r="L87" i="1"/>
  <c r="H88" i="1"/>
  <c r="I88" i="1"/>
  <c r="L88" i="1"/>
  <c r="H89" i="1"/>
  <c r="I89" i="1"/>
  <c r="L89" i="1"/>
  <c r="H90" i="1"/>
  <c r="I90" i="1"/>
  <c r="L90" i="1"/>
  <c r="H91" i="1"/>
  <c r="I91" i="1"/>
  <c r="L91" i="1"/>
  <c r="H92" i="1"/>
  <c r="I92" i="1"/>
  <c r="L92" i="1"/>
  <c r="H93" i="1"/>
  <c r="I93" i="1"/>
  <c r="L93" i="1"/>
  <c r="H94" i="1"/>
  <c r="I94" i="1"/>
  <c r="L94" i="1"/>
  <c r="H95" i="1"/>
  <c r="I95" i="1"/>
  <c r="L95" i="1"/>
  <c r="H96" i="1"/>
  <c r="I96" i="1"/>
  <c r="L96" i="1"/>
  <c r="H97" i="1"/>
  <c r="I97" i="1"/>
  <c r="L97" i="1"/>
  <c r="H98" i="1"/>
  <c r="I98" i="1"/>
  <c r="L98" i="1"/>
  <c r="H99" i="1"/>
  <c r="I99" i="1"/>
  <c r="L99" i="1"/>
  <c r="H100" i="1"/>
  <c r="I100" i="1"/>
  <c r="L100" i="1"/>
  <c r="H101" i="1"/>
  <c r="I101" i="1"/>
  <c r="L101" i="1"/>
  <c r="H102" i="1"/>
  <c r="I102" i="1"/>
  <c r="L102" i="1"/>
  <c r="H103" i="1"/>
  <c r="I103" i="1"/>
  <c r="L103" i="1"/>
  <c r="H104" i="1"/>
  <c r="I104" i="1"/>
  <c r="L104" i="1"/>
  <c r="H105" i="1"/>
  <c r="I105" i="1"/>
  <c r="L105" i="1"/>
  <c r="H106" i="1"/>
  <c r="I106" i="1"/>
  <c r="L106" i="1"/>
  <c r="H107" i="1"/>
  <c r="I107" i="1"/>
  <c r="L107" i="1"/>
  <c r="H108" i="1"/>
  <c r="I108" i="1"/>
  <c r="L108" i="1"/>
  <c r="H109" i="1"/>
  <c r="I109" i="1"/>
  <c r="L109" i="1"/>
  <c r="H110" i="1"/>
  <c r="I110" i="1"/>
  <c r="L110" i="1"/>
  <c r="H111" i="1"/>
  <c r="I111" i="1"/>
  <c r="L111" i="1"/>
  <c r="H112" i="1"/>
  <c r="I112" i="1"/>
  <c r="L112" i="1"/>
  <c r="H113" i="1"/>
  <c r="I113" i="1"/>
  <c r="L113" i="1"/>
  <c r="H114" i="1"/>
  <c r="I114" i="1"/>
  <c r="L114" i="1"/>
  <c r="H115" i="1"/>
  <c r="I115" i="1"/>
  <c r="L115" i="1"/>
  <c r="H116" i="1"/>
  <c r="I116" i="1"/>
  <c r="L116" i="1"/>
  <c r="H117" i="1"/>
  <c r="I117" i="1"/>
  <c r="L117" i="1"/>
  <c r="H118" i="1"/>
  <c r="I118" i="1"/>
  <c r="L118" i="1"/>
  <c r="H119" i="1"/>
  <c r="I119" i="1"/>
  <c r="L119" i="1"/>
  <c r="H120" i="1"/>
  <c r="I120" i="1"/>
  <c r="L120" i="1"/>
  <c r="H121" i="1"/>
  <c r="I121" i="1"/>
  <c r="L121" i="1"/>
  <c r="H122" i="1"/>
  <c r="I122" i="1"/>
  <c r="L122" i="1"/>
  <c r="H123" i="1"/>
  <c r="I123" i="1"/>
  <c r="L123" i="1"/>
  <c r="H124" i="1"/>
  <c r="I124" i="1"/>
  <c r="L124" i="1"/>
  <c r="H125" i="1"/>
  <c r="I125" i="1"/>
  <c r="L125" i="1"/>
  <c r="H126" i="1"/>
  <c r="I126" i="1"/>
  <c r="L126" i="1"/>
  <c r="H127" i="1"/>
  <c r="I127" i="1"/>
  <c r="L127" i="1"/>
  <c r="H128" i="1"/>
  <c r="I128" i="1"/>
  <c r="L128" i="1"/>
  <c r="H129" i="1"/>
  <c r="I129" i="1"/>
  <c r="L129" i="1"/>
  <c r="H130" i="1"/>
  <c r="I130" i="1"/>
  <c r="L130" i="1"/>
  <c r="H131" i="1"/>
  <c r="I131" i="1"/>
  <c r="L131" i="1"/>
  <c r="H132" i="1"/>
  <c r="I132" i="1"/>
  <c r="L132" i="1"/>
  <c r="H133" i="1"/>
  <c r="I133" i="1"/>
  <c r="L133" i="1"/>
  <c r="H134" i="1"/>
  <c r="I134" i="1"/>
  <c r="L134" i="1"/>
  <c r="H135" i="1"/>
  <c r="I135" i="1"/>
  <c r="L135" i="1"/>
  <c r="H136" i="1"/>
  <c r="I136" i="1"/>
  <c r="L136" i="1"/>
  <c r="H137" i="1"/>
  <c r="I137" i="1"/>
  <c r="L137" i="1"/>
  <c r="H138" i="1"/>
  <c r="I138" i="1"/>
  <c r="L138" i="1"/>
  <c r="H139" i="1"/>
  <c r="I139" i="1"/>
  <c r="L139" i="1"/>
  <c r="H140" i="1"/>
  <c r="I140" i="1"/>
  <c r="L140" i="1"/>
  <c r="H141" i="1"/>
  <c r="I141" i="1"/>
  <c r="L141" i="1"/>
  <c r="H142" i="1"/>
  <c r="I142" i="1"/>
  <c r="L142" i="1"/>
  <c r="H143" i="1"/>
  <c r="I143" i="1"/>
  <c r="L143" i="1"/>
  <c r="H144" i="1"/>
  <c r="I144" i="1"/>
  <c r="L144" i="1"/>
  <c r="H145" i="1"/>
  <c r="I145" i="1"/>
  <c r="L145" i="1"/>
  <c r="H146" i="1"/>
  <c r="I146" i="1"/>
  <c r="L146" i="1"/>
  <c r="H147" i="1"/>
  <c r="I147" i="1"/>
  <c r="L147" i="1"/>
  <c r="H148" i="1"/>
  <c r="I148" i="1"/>
  <c r="L148" i="1"/>
  <c r="H149" i="1"/>
  <c r="I149" i="1"/>
  <c r="L149" i="1"/>
  <c r="H150" i="1"/>
  <c r="I150" i="1"/>
  <c r="L150" i="1"/>
  <c r="H151" i="1"/>
  <c r="I151" i="1"/>
  <c r="L151" i="1"/>
  <c r="H152" i="1"/>
  <c r="I152" i="1"/>
  <c r="L152" i="1"/>
  <c r="H153" i="1"/>
  <c r="I153" i="1"/>
  <c r="L153" i="1"/>
  <c r="H154" i="1"/>
  <c r="I154" i="1"/>
  <c r="L154" i="1"/>
  <c r="H155" i="1"/>
  <c r="I155" i="1"/>
  <c r="L155" i="1"/>
  <c r="H156" i="1"/>
  <c r="I156" i="1"/>
  <c r="L156" i="1"/>
  <c r="H157" i="1"/>
  <c r="I157" i="1"/>
  <c r="L157" i="1"/>
  <c r="H158" i="1"/>
  <c r="I158" i="1"/>
  <c r="L158" i="1"/>
  <c r="H159" i="1"/>
  <c r="I159" i="1"/>
  <c r="L159" i="1"/>
  <c r="H160" i="1"/>
  <c r="I160" i="1"/>
  <c r="L160" i="1"/>
  <c r="H161" i="1"/>
  <c r="I161" i="1"/>
  <c r="L161" i="1"/>
  <c r="H162" i="1"/>
  <c r="I162" i="1"/>
  <c r="L162" i="1"/>
  <c r="H163" i="1"/>
  <c r="I163" i="1"/>
  <c r="L163" i="1"/>
  <c r="H164" i="1"/>
  <c r="I164" i="1"/>
  <c r="L164" i="1"/>
  <c r="H165" i="1"/>
  <c r="I165" i="1"/>
  <c r="L165" i="1"/>
  <c r="H166" i="1"/>
  <c r="I166" i="1"/>
  <c r="L166" i="1"/>
  <c r="H167" i="1"/>
  <c r="I167" i="1"/>
  <c r="L167" i="1"/>
  <c r="H168" i="1"/>
  <c r="I168" i="1"/>
  <c r="L168" i="1"/>
  <c r="H169" i="1"/>
  <c r="I169" i="1"/>
  <c r="L169" i="1"/>
  <c r="H170" i="1"/>
  <c r="I170" i="1"/>
  <c r="L170" i="1"/>
  <c r="H171" i="1"/>
  <c r="I171" i="1"/>
  <c r="L171" i="1"/>
  <c r="H172" i="1"/>
  <c r="I172" i="1"/>
  <c r="L172" i="1"/>
  <c r="H173" i="1"/>
  <c r="I173" i="1"/>
  <c r="L173" i="1"/>
  <c r="H174" i="1"/>
  <c r="I174" i="1"/>
  <c r="L174" i="1"/>
  <c r="H175" i="1"/>
  <c r="I175" i="1"/>
  <c r="L175" i="1"/>
  <c r="H176" i="1"/>
  <c r="I176" i="1"/>
  <c r="L176" i="1"/>
  <c r="H177" i="1"/>
  <c r="I177" i="1"/>
  <c r="L177" i="1"/>
  <c r="H178" i="1"/>
  <c r="I178" i="1"/>
  <c r="L178" i="1"/>
  <c r="H179" i="1"/>
  <c r="I179" i="1"/>
  <c r="L179" i="1"/>
  <c r="H180" i="1"/>
  <c r="I180" i="1"/>
  <c r="L180" i="1"/>
  <c r="H181" i="1"/>
  <c r="I181" i="1"/>
  <c r="L181" i="1"/>
  <c r="H182" i="1"/>
  <c r="I182" i="1"/>
  <c r="L182" i="1"/>
  <c r="H183" i="1"/>
  <c r="I183" i="1"/>
  <c r="L183" i="1"/>
  <c r="H184" i="1"/>
  <c r="I184" i="1"/>
  <c r="L184" i="1"/>
  <c r="H185" i="1"/>
  <c r="I185" i="1"/>
  <c r="L185" i="1"/>
  <c r="H186" i="1"/>
  <c r="I186" i="1"/>
  <c r="L186" i="1"/>
  <c r="H187" i="1"/>
  <c r="I187" i="1"/>
  <c r="L187" i="1"/>
  <c r="H188" i="1"/>
  <c r="I188" i="1"/>
  <c r="L188" i="1"/>
  <c r="H189" i="1"/>
  <c r="I189" i="1"/>
  <c r="L189" i="1"/>
  <c r="H190" i="1"/>
  <c r="I190" i="1"/>
  <c r="L190" i="1"/>
  <c r="H191" i="1"/>
  <c r="I191" i="1"/>
  <c r="L191" i="1"/>
  <c r="H192" i="1"/>
  <c r="I192" i="1"/>
  <c r="L192" i="1"/>
  <c r="H193" i="1"/>
  <c r="I193" i="1"/>
  <c r="L193" i="1"/>
  <c r="H194" i="1"/>
  <c r="I194" i="1"/>
  <c r="L194" i="1"/>
  <c r="H195" i="1"/>
  <c r="I195" i="1"/>
  <c r="L195" i="1"/>
  <c r="H196" i="1"/>
  <c r="I196" i="1"/>
  <c r="L196" i="1"/>
  <c r="H197" i="1"/>
  <c r="I197" i="1"/>
  <c r="L197" i="1"/>
  <c r="H198" i="1"/>
  <c r="I198" i="1"/>
  <c r="L198" i="1"/>
  <c r="H199" i="1"/>
  <c r="I199" i="1"/>
  <c r="L199" i="1"/>
  <c r="H200" i="1"/>
  <c r="I200" i="1"/>
  <c r="L200" i="1"/>
  <c r="H201" i="1"/>
  <c r="I201" i="1"/>
  <c r="L201" i="1"/>
  <c r="H202" i="1"/>
  <c r="I202" i="1"/>
  <c r="L202" i="1"/>
  <c r="H203" i="1"/>
  <c r="I203" i="1"/>
  <c r="L203" i="1"/>
  <c r="H204" i="1"/>
  <c r="I204" i="1"/>
  <c r="L204" i="1"/>
  <c r="H205" i="1"/>
  <c r="I205" i="1"/>
  <c r="L205" i="1"/>
  <c r="H206" i="1"/>
  <c r="I206" i="1"/>
  <c r="L206" i="1"/>
  <c r="H207" i="1"/>
  <c r="I207" i="1"/>
  <c r="L207" i="1"/>
  <c r="H208" i="1"/>
  <c r="I208" i="1"/>
  <c r="L208" i="1"/>
  <c r="H209" i="1"/>
  <c r="I209" i="1"/>
  <c r="L209" i="1"/>
  <c r="H210" i="1"/>
  <c r="I210" i="1"/>
  <c r="L210" i="1"/>
  <c r="H211" i="1"/>
  <c r="I211" i="1"/>
  <c r="L211" i="1"/>
  <c r="H212" i="1"/>
  <c r="I212" i="1"/>
  <c r="L212" i="1"/>
  <c r="H213" i="1"/>
  <c r="I213" i="1"/>
  <c r="L213" i="1"/>
  <c r="H214" i="1"/>
  <c r="I214" i="1"/>
  <c r="L214" i="1"/>
  <c r="H215" i="1"/>
  <c r="I215" i="1"/>
  <c r="L215" i="1"/>
  <c r="H216" i="1"/>
  <c r="I216" i="1"/>
  <c r="L216" i="1"/>
  <c r="H217" i="1"/>
  <c r="I217" i="1"/>
  <c r="L217" i="1"/>
  <c r="H218" i="1"/>
  <c r="I218" i="1"/>
  <c r="L218" i="1"/>
  <c r="H219" i="1"/>
  <c r="I219" i="1"/>
  <c r="L219" i="1"/>
  <c r="H220" i="1"/>
  <c r="I220" i="1"/>
  <c r="L220" i="1"/>
  <c r="H221" i="1"/>
  <c r="I221" i="1"/>
  <c r="L221" i="1"/>
  <c r="H222" i="1"/>
  <c r="I222" i="1"/>
  <c r="L222" i="1"/>
  <c r="H223" i="1"/>
  <c r="I223" i="1"/>
  <c r="L223" i="1"/>
  <c r="H224" i="1"/>
  <c r="I224" i="1"/>
  <c r="L224" i="1"/>
  <c r="H225" i="1"/>
  <c r="I225" i="1"/>
  <c r="L225" i="1"/>
  <c r="H226" i="1"/>
  <c r="I226" i="1"/>
  <c r="L226" i="1"/>
  <c r="H227" i="1"/>
  <c r="I227" i="1"/>
  <c r="L227" i="1"/>
  <c r="H228" i="1"/>
  <c r="I228" i="1"/>
  <c r="L228" i="1"/>
  <c r="H229" i="1"/>
  <c r="I229" i="1"/>
  <c r="L229" i="1"/>
  <c r="H230" i="1"/>
  <c r="I230" i="1"/>
  <c r="L230" i="1"/>
  <c r="H231" i="1"/>
  <c r="I231" i="1"/>
  <c r="L231" i="1"/>
  <c r="H232" i="1"/>
  <c r="I232" i="1"/>
  <c r="L232" i="1"/>
  <c r="H233" i="1"/>
  <c r="I233" i="1"/>
  <c r="L233" i="1"/>
  <c r="H234" i="1"/>
  <c r="I234" i="1"/>
  <c r="L234" i="1"/>
  <c r="H235" i="1"/>
  <c r="I235" i="1"/>
  <c r="L235" i="1"/>
  <c r="H236" i="1"/>
  <c r="I236" i="1"/>
  <c r="L236" i="1"/>
  <c r="H237" i="1"/>
  <c r="I237" i="1"/>
  <c r="L237" i="1"/>
  <c r="H238" i="1"/>
  <c r="I238" i="1"/>
  <c r="L238" i="1"/>
  <c r="H239" i="1"/>
  <c r="I239" i="1"/>
  <c r="L239" i="1"/>
  <c r="H240" i="1"/>
  <c r="I240" i="1"/>
  <c r="L240" i="1"/>
  <c r="H241" i="1"/>
  <c r="I241" i="1"/>
  <c r="L241" i="1"/>
  <c r="H242" i="1"/>
  <c r="I242" i="1"/>
  <c r="L242" i="1"/>
  <c r="H243" i="1"/>
  <c r="I243" i="1"/>
  <c r="L243" i="1"/>
  <c r="H244" i="1"/>
  <c r="I244" i="1"/>
  <c r="L244" i="1"/>
  <c r="H245" i="1"/>
  <c r="I245" i="1"/>
  <c r="L245" i="1"/>
  <c r="H246" i="1"/>
  <c r="I246" i="1"/>
  <c r="L246" i="1"/>
  <c r="H247" i="1"/>
  <c r="I247" i="1"/>
  <c r="L247" i="1"/>
  <c r="H248" i="1"/>
  <c r="I248" i="1"/>
  <c r="L248" i="1"/>
  <c r="H249" i="1"/>
  <c r="I249" i="1"/>
  <c r="L249" i="1"/>
  <c r="H250" i="1"/>
  <c r="I250" i="1"/>
  <c r="L250" i="1"/>
  <c r="H251" i="1"/>
  <c r="I251" i="1"/>
  <c r="L251" i="1"/>
  <c r="H252" i="1"/>
  <c r="I252" i="1"/>
  <c r="L252" i="1"/>
  <c r="H253" i="1"/>
  <c r="I253" i="1"/>
  <c r="L253" i="1"/>
  <c r="H254" i="1"/>
  <c r="I254" i="1"/>
  <c r="L254" i="1"/>
  <c r="H255" i="1"/>
  <c r="I255" i="1"/>
  <c r="L255" i="1"/>
  <c r="H256" i="1"/>
  <c r="I256" i="1"/>
  <c r="L256" i="1"/>
  <c r="H257" i="1"/>
  <c r="I257" i="1"/>
  <c r="L257" i="1"/>
  <c r="H258" i="1"/>
  <c r="I258" i="1"/>
  <c r="L258" i="1"/>
  <c r="H259" i="1"/>
  <c r="I259" i="1"/>
  <c r="L259" i="1"/>
  <c r="H260" i="1"/>
  <c r="I260" i="1"/>
  <c r="L260" i="1"/>
  <c r="H261" i="1"/>
  <c r="I261" i="1"/>
  <c r="L261" i="1"/>
  <c r="H262" i="1"/>
  <c r="I262" i="1"/>
  <c r="L262" i="1"/>
  <c r="H263" i="1"/>
  <c r="I263" i="1"/>
  <c r="L263" i="1"/>
  <c r="H264" i="1"/>
  <c r="I264" i="1"/>
  <c r="L264" i="1"/>
  <c r="H265" i="1"/>
  <c r="I265" i="1"/>
  <c r="L265" i="1"/>
  <c r="H266" i="1"/>
  <c r="I266" i="1"/>
  <c r="L266" i="1"/>
  <c r="H267" i="1"/>
  <c r="I267" i="1"/>
  <c r="L267" i="1"/>
  <c r="H268" i="1"/>
  <c r="I268" i="1"/>
  <c r="L268" i="1"/>
  <c r="H269" i="1"/>
  <c r="I269" i="1"/>
  <c r="L269" i="1"/>
  <c r="H270" i="1"/>
  <c r="I270" i="1"/>
  <c r="L270" i="1"/>
  <c r="H271" i="1"/>
  <c r="I271" i="1"/>
  <c r="L271" i="1"/>
  <c r="H272" i="1"/>
  <c r="I272" i="1"/>
  <c r="L272" i="1"/>
  <c r="H273" i="1"/>
  <c r="I273" i="1"/>
  <c r="L273" i="1"/>
  <c r="H274" i="1"/>
  <c r="I274" i="1"/>
  <c r="L274" i="1"/>
  <c r="H275" i="1"/>
  <c r="I275" i="1"/>
  <c r="L275" i="1"/>
  <c r="H276" i="1"/>
  <c r="I276" i="1"/>
  <c r="L276" i="1"/>
  <c r="H277" i="1"/>
  <c r="I277" i="1"/>
  <c r="L277" i="1"/>
  <c r="H278" i="1"/>
  <c r="I278" i="1"/>
  <c r="L278" i="1"/>
  <c r="H279" i="1"/>
  <c r="I279" i="1"/>
  <c r="L279" i="1"/>
  <c r="H280" i="1"/>
  <c r="I280" i="1"/>
  <c r="L280" i="1"/>
  <c r="H281" i="1"/>
  <c r="I281" i="1"/>
  <c r="L281" i="1"/>
  <c r="H282" i="1"/>
  <c r="I282" i="1"/>
  <c r="L282" i="1"/>
  <c r="H283" i="1"/>
  <c r="I283" i="1"/>
  <c r="L283" i="1"/>
  <c r="H284" i="1"/>
  <c r="I284" i="1"/>
  <c r="L284" i="1"/>
  <c r="H285" i="1"/>
  <c r="I285" i="1"/>
  <c r="L285" i="1"/>
  <c r="H286" i="1"/>
  <c r="I286" i="1"/>
  <c r="L286" i="1"/>
  <c r="H287" i="1"/>
  <c r="I287" i="1"/>
  <c r="L287" i="1"/>
  <c r="H288" i="1"/>
  <c r="I288" i="1"/>
  <c r="L288" i="1"/>
  <c r="H289" i="1"/>
  <c r="I289" i="1"/>
  <c r="L289" i="1"/>
  <c r="H290" i="1"/>
  <c r="I290" i="1"/>
  <c r="L290" i="1"/>
  <c r="H291" i="1"/>
  <c r="I291" i="1"/>
  <c r="L291" i="1"/>
  <c r="H292" i="1"/>
  <c r="I292" i="1"/>
  <c r="L292" i="1"/>
  <c r="H293" i="1"/>
  <c r="I293" i="1"/>
  <c r="L293" i="1"/>
  <c r="H294" i="1"/>
  <c r="I294" i="1"/>
  <c r="L294" i="1"/>
  <c r="H295" i="1"/>
  <c r="I295" i="1"/>
  <c r="L295" i="1"/>
  <c r="H296" i="1"/>
  <c r="I296" i="1"/>
  <c r="L296" i="1"/>
  <c r="H297" i="1"/>
  <c r="I297" i="1"/>
  <c r="L297" i="1"/>
  <c r="H298" i="1"/>
  <c r="I298" i="1"/>
  <c r="L298" i="1"/>
  <c r="H299" i="1"/>
  <c r="I299" i="1"/>
  <c r="L299" i="1"/>
  <c r="H300" i="1"/>
  <c r="I300" i="1"/>
  <c r="L300" i="1"/>
  <c r="H301" i="1"/>
  <c r="I301" i="1"/>
  <c r="L301" i="1"/>
  <c r="H302" i="1"/>
  <c r="I302" i="1"/>
  <c r="L302" i="1"/>
  <c r="H303" i="1"/>
  <c r="I303" i="1"/>
  <c r="L303" i="1"/>
  <c r="H304" i="1"/>
  <c r="I304" i="1"/>
  <c r="L304" i="1"/>
  <c r="H305" i="1"/>
  <c r="I305" i="1"/>
  <c r="L305" i="1"/>
  <c r="H306" i="1"/>
  <c r="I306" i="1"/>
  <c r="L306" i="1"/>
  <c r="H307" i="1"/>
  <c r="I307" i="1"/>
  <c r="L307" i="1"/>
  <c r="H308" i="1"/>
  <c r="I308" i="1"/>
  <c r="L308" i="1"/>
  <c r="H309" i="1"/>
  <c r="I309" i="1"/>
  <c r="L309" i="1"/>
  <c r="H310" i="1"/>
  <c r="I310" i="1"/>
  <c r="L310" i="1"/>
  <c r="H311" i="1"/>
  <c r="I311" i="1"/>
  <c r="L311" i="1"/>
  <c r="H312" i="1"/>
  <c r="I312" i="1"/>
  <c r="L312" i="1"/>
  <c r="H313" i="1"/>
  <c r="I313" i="1"/>
  <c r="L313" i="1"/>
  <c r="H314" i="1"/>
  <c r="I314" i="1"/>
  <c r="L314" i="1"/>
  <c r="H315" i="1"/>
  <c r="I315" i="1"/>
  <c r="L315" i="1"/>
  <c r="H316" i="1"/>
  <c r="I316" i="1"/>
  <c r="L316" i="1"/>
  <c r="H317" i="1"/>
  <c r="I317" i="1"/>
  <c r="L317" i="1"/>
  <c r="H318" i="1"/>
  <c r="I318" i="1"/>
  <c r="L318" i="1"/>
  <c r="H319" i="1"/>
  <c r="I319" i="1"/>
  <c r="L319" i="1"/>
  <c r="H320" i="1"/>
  <c r="I320" i="1"/>
  <c r="L320" i="1"/>
  <c r="H321" i="1"/>
  <c r="I321" i="1"/>
  <c r="L321" i="1"/>
  <c r="H322" i="1"/>
  <c r="I322" i="1"/>
  <c r="L322" i="1"/>
  <c r="H323" i="1"/>
  <c r="I323" i="1"/>
  <c r="L323" i="1"/>
  <c r="H324" i="1"/>
  <c r="I324" i="1"/>
  <c r="L324" i="1"/>
  <c r="H325" i="1"/>
  <c r="I325" i="1"/>
  <c r="L325" i="1"/>
  <c r="H326" i="1"/>
  <c r="I326" i="1"/>
  <c r="L326" i="1"/>
  <c r="H327" i="1"/>
  <c r="I327" i="1"/>
  <c r="L327" i="1"/>
  <c r="H328" i="1"/>
  <c r="I328" i="1"/>
  <c r="L328" i="1"/>
  <c r="H329" i="1"/>
  <c r="I329" i="1"/>
  <c r="L329" i="1"/>
  <c r="H330" i="1"/>
  <c r="I330" i="1"/>
  <c r="L330" i="1"/>
  <c r="H331" i="1"/>
  <c r="I331" i="1"/>
  <c r="L331" i="1"/>
  <c r="H332" i="1"/>
  <c r="I332" i="1"/>
  <c r="L332" i="1"/>
  <c r="H333" i="1"/>
  <c r="I333" i="1"/>
  <c r="L333" i="1"/>
  <c r="H334" i="1"/>
  <c r="I334" i="1"/>
  <c r="L334" i="1"/>
  <c r="L335" i="1"/>
  <c r="L336" i="1"/>
  <c r="L337" i="1"/>
  <c r="L338" i="1"/>
  <c r="L339" i="1"/>
  <c r="L340" i="1"/>
  <c r="L341" i="1"/>
  <c r="H2" i="1"/>
  <c r="I2" i="1"/>
  <c r="L2" i="1"/>
  <c r="U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H38" i="1"/>
  <c r="H58" i="1"/>
  <c r="H65" i="1"/>
  <c r="H7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2" i="1"/>
  <c r="D2" i="2"/>
  <c r="C3" i="2"/>
  <c r="G3" i="1"/>
  <c r="C4" i="2"/>
  <c r="G4" i="1"/>
  <c r="G5" i="1"/>
  <c r="C6" i="2"/>
  <c r="G6" i="1"/>
  <c r="C7" i="2"/>
  <c r="G7" i="1"/>
  <c r="C9" i="2"/>
  <c r="G9" i="1"/>
  <c r="C10" i="2"/>
  <c r="G10" i="1"/>
  <c r="C11" i="2"/>
  <c r="G11" i="1"/>
  <c r="G12" i="1"/>
  <c r="C13" i="2"/>
  <c r="G13" i="1"/>
  <c r="G14" i="1"/>
  <c r="G15" i="1"/>
  <c r="G16" i="1"/>
  <c r="G17" i="1"/>
  <c r="G19" i="1"/>
  <c r="G20" i="1"/>
  <c r="G21" i="1"/>
  <c r="C2" i="2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7" i="1"/>
  <c r="G38" i="1"/>
  <c r="G40" i="1"/>
  <c r="G43" i="1"/>
  <c r="G44" i="1"/>
  <c r="G45" i="1"/>
  <c r="G47" i="1"/>
  <c r="G48" i="1"/>
  <c r="G49" i="1"/>
  <c r="G50" i="1"/>
  <c r="G51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C5" i="2"/>
  <c r="G8" i="1"/>
  <c r="G18" i="1"/>
  <c r="G33" i="1"/>
  <c r="G39" i="1"/>
  <c r="G41" i="1"/>
  <c r="G42" i="1"/>
  <c r="G46" i="1"/>
  <c r="G52" i="1"/>
  <c r="G2" i="1"/>
  <c r="G36" i="1"/>
  <c r="G114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C8" i="2"/>
  <c r="G58" i="1"/>
  <c r="C12" i="2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2" i="1"/>
  <c r="P2" i="1"/>
  <c r="Q2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W3" i="1"/>
  <c r="W1" i="1"/>
  <c r="W5" i="1"/>
  <c r="W4" i="1"/>
  <c r="W2" i="1"/>
  <c r="U2" i="1"/>
  <c r="W9" i="1"/>
  <c r="W8" i="1"/>
  <c r="W7" i="1"/>
</calcChain>
</file>

<file path=xl/sharedStrings.xml><?xml version="1.0" encoding="utf-8"?>
<sst xmlns="http://schemas.openxmlformats.org/spreadsheetml/2006/main" count="1406" uniqueCount="577">
  <si>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</si>
  <si>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</si>
  <si>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</si>
  <si>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</si>
  <si>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</si>
  <si>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</si>
  <si>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</si>
  <si>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</si>
  <si>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</si>
  <si>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</si>
  <si>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</si>
  <si>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</si>
  <si>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</si>
  <si>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</si>
  <si>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</si>
  <si>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</si>
  <si>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</si>
  <si>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</si>
  <si>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</si>
  <si>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</si>
  <si>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</si>
  <si>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</si>
  <si>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</si>
  <si>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</si>
  <si>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</si>
  <si>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</si>
  <si>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</si>
  <si>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</si>
  <si>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</si>
  <si>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</si>
  <si>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</si>
  <si>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</si>
  <si>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</si>
  <si>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</si>
  <si>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</si>
  <si>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</si>
  <si>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Orlando</t>
  </si>
  <si>
    <t>Milwaukee</t>
  </si>
  <si>
    <t>Memphis</t>
  </si>
  <si>
    <t>Sacramento</t>
  </si>
  <si>
    <t>Dallas</t>
  </si>
  <si>
    <t>Charlotte</t>
  </si>
  <si>
    <t>Portland</t>
  </si>
  <si>
    <t>San Antonio</t>
  </si>
  <si>
    <t>Golden State</t>
  </si>
  <si>
    <t>Det</t>
  </si>
  <si>
    <t>Detroit</t>
  </si>
  <si>
    <t>LaMarcus Aldridge</t>
  </si>
  <si>
    <t>Kobe Bryant</t>
  </si>
  <si>
    <t>Nikola Vucevic</t>
  </si>
  <si>
    <t>Damian Lillard</t>
  </si>
  <si>
    <t>Serge Ibaka</t>
  </si>
  <si>
    <t>Tobias Harris</t>
  </si>
  <si>
    <t>Nicolas Batum</t>
  </si>
  <si>
    <t>Jordan Hill</t>
  </si>
  <si>
    <t>Reggie Jackson</t>
  </si>
  <si>
    <t>Wesley Matthews</t>
  </si>
  <si>
    <t>Robin Lopez</t>
  </si>
  <si>
    <t>Jeremy Lin</t>
  </si>
  <si>
    <t>Victor Oladipo</t>
  </si>
  <si>
    <t>Elfrid Payton</t>
  </si>
  <si>
    <t>Carlos Boozer</t>
  </si>
  <si>
    <t>Channing Frye</t>
  </si>
  <si>
    <t>Evan Fournier</t>
  </si>
  <si>
    <t>Ed Davis</t>
  </si>
  <si>
    <t>Perry Jones</t>
  </si>
  <si>
    <t>Steven Adams</t>
  </si>
  <si>
    <t>Jeremy Lamb</t>
  </si>
  <si>
    <t>Kyle O'Quinn</t>
  </si>
  <si>
    <t>Chris Kaman</t>
  </si>
  <si>
    <t>Wesley Johnson</t>
  </si>
  <si>
    <t>Lance Thomas</t>
  </si>
  <si>
    <t>Andre Roberson</t>
  </si>
  <si>
    <t>Sebastian Telfair</t>
  </si>
  <si>
    <t>Nick Collison</t>
  </si>
  <si>
    <t>Steve Blake</t>
  </si>
  <si>
    <t>Willie Green</t>
  </si>
  <si>
    <t>Luke Ridnour</t>
  </si>
  <si>
    <t>Ben Gordon</t>
  </si>
  <si>
    <t>Ronnie Price</t>
  </si>
  <si>
    <t>Kendrick Perkins</t>
  </si>
  <si>
    <t>Dorell Wright</t>
  </si>
  <si>
    <t>Anthony Morrow</t>
  </si>
  <si>
    <t>Joel Freeland</t>
  </si>
  <si>
    <t>Wayne Ellington</t>
  </si>
  <si>
    <t>Ish Smith</t>
  </si>
  <si>
    <t>Robert Sacre</t>
  </si>
  <si>
    <t>Andrew Nicholson</t>
  </si>
  <si>
    <t>Victor Claver</t>
  </si>
  <si>
    <t>Ryan Kelly</t>
  </si>
  <si>
    <t>Thomas Robinson</t>
  </si>
  <si>
    <t>Xavier Henry</t>
  </si>
  <si>
    <t>C.J. McCollum</t>
  </si>
  <si>
    <t>Allen Crabbe</t>
  </si>
  <si>
    <t>Meyers Leonard</t>
  </si>
  <si>
    <t>Will Barton</t>
  </si>
  <si>
    <t>Jordan Clarkson</t>
  </si>
  <si>
    <t>Dewayne Dedmon</t>
  </si>
  <si>
    <t>Maurice Harkless</t>
  </si>
  <si>
    <t>Aaron Gordon</t>
  </si>
  <si>
    <t>SA</t>
  </si>
  <si>
    <t>GS</t>
  </si>
  <si>
    <t>LAC</t>
  </si>
  <si>
    <t>L. A. Clippers</t>
  </si>
  <si>
    <t>LAL</t>
  </si>
  <si>
    <t>L. A. Lakers</t>
  </si>
  <si>
    <t>Mem</t>
  </si>
  <si>
    <t>Dal</t>
  </si>
  <si>
    <t>Sac</t>
  </si>
  <si>
    <t>Cha</t>
  </si>
  <si>
    <t>Por</t>
  </si>
  <si>
    <t>Orl</t>
  </si>
  <si>
    <t>Mil</t>
  </si>
  <si>
    <t>Anthony Davis</t>
  </si>
  <si>
    <t>James Harden</t>
  </si>
  <si>
    <t>John Wall</t>
  </si>
  <si>
    <t>Chris Bosh</t>
  </si>
  <si>
    <t>Carmelo Anthony</t>
  </si>
  <si>
    <t>Dwight Howard</t>
  </si>
  <si>
    <t>Rajon Rondo</t>
  </si>
  <si>
    <t>Gordon Hayward</t>
  </si>
  <si>
    <t>Dwyane Wade</t>
  </si>
  <si>
    <t>Josh Smith</t>
  </si>
  <si>
    <t>Deron Williams</t>
  </si>
  <si>
    <t>Tyreke Evans</t>
  </si>
  <si>
    <t>Paul Millsap</t>
  </si>
  <si>
    <t>Jrue Holiday</t>
  </si>
  <si>
    <t>Al Horford</t>
  </si>
  <si>
    <t>Greg Monroe</t>
  </si>
  <si>
    <t>Jeff Green</t>
  </si>
  <si>
    <t>Roy Hibbert</t>
  </si>
  <si>
    <t>Ty Lawson</t>
  </si>
  <si>
    <t>Jeff Teague</t>
  </si>
  <si>
    <t>Andre Drummond</t>
  </si>
  <si>
    <t>Joe Johnson</t>
  </si>
  <si>
    <t>Brook Lopez</t>
  </si>
  <si>
    <t>Derrick Favors</t>
  </si>
  <si>
    <t>Jared Sullinger</t>
  </si>
  <si>
    <t>Markieff Morris</t>
  </si>
  <si>
    <t>Eric Bledsoe</t>
  </si>
  <si>
    <t>Trevor Ariza</t>
  </si>
  <si>
    <t>Thaddeus Young</t>
  </si>
  <si>
    <t>Chris Copeland</t>
  </si>
  <si>
    <t>Marcin Gortat</t>
  </si>
  <si>
    <t>Kenneth Faried</t>
  </si>
  <si>
    <t>Goran Dragic</t>
  </si>
  <si>
    <t>Nikola Pekovic</t>
  </si>
  <si>
    <t>Brandon Jennings</t>
  </si>
  <si>
    <t>Kevin Martin</t>
  </si>
  <si>
    <t>Omer Asik</t>
  </si>
  <si>
    <t>Isaiah Thomas</t>
  </si>
  <si>
    <t>David West</t>
  </si>
  <si>
    <t>Kyle Korver</t>
  </si>
  <si>
    <t>Ryan Anderson</t>
  </si>
  <si>
    <t>Ricky Rubio</t>
  </si>
  <si>
    <t>Terrence Jones</t>
  </si>
  <si>
    <t>Luol Deng</t>
  </si>
  <si>
    <t>Kelly Olynyk</t>
  </si>
  <si>
    <t>Paul Pierce</t>
  </si>
  <si>
    <t>Donald Sloan</t>
  </si>
  <si>
    <t>Enes Kanter</t>
  </si>
  <si>
    <t>Kevin Garnett</t>
  </si>
  <si>
    <t>Amar'e Stoudemire</t>
  </si>
  <si>
    <t>DeMarre Carroll</t>
  </si>
  <si>
    <t>Iman Shumpert</t>
  </si>
  <si>
    <t>Alec Burks</t>
  </si>
  <si>
    <t>Avery Bradley</t>
  </si>
  <si>
    <t>Trey Burke</t>
  </si>
  <si>
    <t>Arron Afflalo</t>
  </si>
  <si>
    <t>Solomon Hill</t>
  </si>
  <si>
    <t>Andrew Wiggins</t>
  </si>
  <si>
    <t>Mario Chalmers</t>
  </si>
  <si>
    <t>Timofey Mozgov</t>
  </si>
  <si>
    <t>Gorgui Dieng</t>
  </si>
  <si>
    <t>Luis Scola</t>
  </si>
  <si>
    <t>P.J. Tucker</t>
  </si>
  <si>
    <t>Shawne Williams</t>
  </si>
  <si>
    <t>Gerald Green</t>
  </si>
  <si>
    <t>Lavoy Allen</t>
  </si>
  <si>
    <t>Miles Plumlee</t>
  </si>
  <si>
    <t>Mo Williams</t>
  </si>
  <si>
    <t>Wilson Chandler</t>
  </si>
  <si>
    <t>Evan Turner</t>
  </si>
  <si>
    <t>Eric Gordon</t>
  </si>
  <si>
    <t>Marcus Morris</t>
  </si>
  <si>
    <t>Kentavious Caldwell-Pope</t>
  </si>
  <si>
    <t>Mirza Teletovic</t>
  </si>
  <si>
    <t>Randy Foye</t>
  </si>
  <si>
    <t>Jarrett Jack</t>
  </si>
  <si>
    <t>J.R. Smith</t>
  </si>
  <si>
    <t>Patrick Beverley</t>
  </si>
  <si>
    <t>Tim Hardaway Jr.</t>
  </si>
  <si>
    <t>Bojan Bogdanovic</t>
  </si>
  <si>
    <t>Garrett Temple</t>
  </si>
  <si>
    <t>D.J. Augustin</t>
  </si>
  <si>
    <t>Mason Plumlee</t>
  </si>
  <si>
    <t>Kostas Papanikolaou</t>
  </si>
  <si>
    <t>Caron Butler</t>
  </si>
  <si>
    <t>Isaiah Canaan</t>
  </si>
  <si>
    <t>Marcus Smart</t>
  </si>
  <si>
    <t>Jason Terry</t>
  </si>
  <si>
    <t>Corey Brewer</t>
  </si>
  <si>
    <t>Danilo Gallinari</t>
  </si>
  <si>
    <t>Samuel Dalembert</t>
  </si>
  <si>
    <t>Donatas Motiejunas</t>
  </si>
  <si>
    <t>JaVale McGee</t>
  </si>
  <si>
    <t>J.J. Hickson</t>
  </si>
  <si>
    <t>Dennis Schroder</t>
  </si>
  <si>
    <t>Elton Brand</t>
  </si>
  <si>
    <t>Kris Humphries</t>
  </si>
  <si>
    <t>Trevor Booker</t>
  </si>
  <si>
    <t>Zach LaVine</t>
  </si>
  <si>
    <t>Norris Cole</t>
  </si>
  <si>
    <t>Otto Porter</t>
  </si>
  <si>
    <t>Shane Larkin</t>
  </si>
  <si>
    <t>Dante Exum</t>
  </si>
  <si>
    <t>Andre Miller</t>
  </si>
  <si>
    <t>Andrei Kirilenko</t>
  </si>
  <si>
    <t>Gerald Wallace</t>
  </si>
  <si>
    <t>Danny Granger</t>
  </si>
  <si>
    <t>Alan Anderson</t>
  </si>
  <si>
    <t>Chris Andersen</t>
  </si>
  <si>
    <t>Ronny Turiaf</t>
  </si>
  <si>
    <t>Drew Gooden</t>
  </si>
  <si>
    <t>John Salmons</t>
  </si>
  <si>
    <t>Rasual Butler</t>
  </si>
  <si>
    <t>Steve Novak</t>
  </si>
  <si>
    <t>Shavlik Randolph</t>
  </si>
  <si>
    <t>Nate Robinson</t>
  </si>
  <si>
    <t>Francisco Garcia</t>
  </si>
  <si>
    <t>Udonis Haslem</t>
  </si>
  <si>
    <t>Brandon Bass</t>
  </si>
  <si>
    <t>Anthony Tolliver</t>
  </si>
  <si>
    <t>Shannon Brown</t>
  </si>
  <si>
    <t>Jason Smith</t>
  </si>
  <si>
    <t>Joey Dorsey</t>
  </si>
  <si>
    <t>Joel Anthony</t>
  </si>
  <si>
    <t>Rodney Stuckey</t>
  </si>
  <si>
    <t>Ian Mahinmi</t>
  </si>
  <si>
    <t>Josh McRoberts</t>
  </si>
  <si>
    <t>Alonzo Gee</t>
  </si>
  <si>
    <t>Thabo Sefolosha</t>
  </si>
  <si>
    <t>A.J. Price</t>
  </si>
  <si>
    <t>Jerome Jordan</t>
  </si>
  <si>
    <t>Chase Budinger</t>
  </si>
  <si>
    <t>Darrell Arthur</t>
  </si>
  <si>
    <t>Jeremy Evans</t>
  </si>
  <si>
    <t>Mike Scott</t>
  </si>
  <si>
    <t>Robbie Hummel</t>
  </si>
  <si>
    <t>Kyle Singler</t>
  </si>
  <si>
    <t>Cole Aldrich</t>
  </si>
  <si>
    <t>Marcus Thornton</t>
  </si>
  <si>
    <t>Jimmer Fredette</t>
  </si>
  <si>
    <t>DeJuan Blair</t>
  </si>
  <si>
    <t>Kent Bazemore</t>
  </si>
  <si>
    <t>Alexis Ajinca</t>
  </si>
  <si>
    <t>Jeff Withey</t>
  </si>
  <si>
    <t>Jorge Gutierrez</t>
  </si>
  <si>
    <t>Justin Hamilton</t>
  </si>
  <si>
    <t>Luke Babbitt</t>
  </si>
  <si>
    <t>Tyler Zeller</t>
  </si>
  <si>
    <t>Quincy Acy</t>
  </si>
  <si>
    <t>Darius Miller</t>
  </si>
  <si>
    <t>Shelvin Mack</t>
  </si>
  <si>
    <t>Travis Wear</t>
  </si>
  <si>
    <t>Jonas Jerebko</t>
  </si>
  <si>
    <t>Ian Clark</t>
  </si>
  <si>
    <t>Shayne Whittington</t>
  </si>
  <si>
    <t>John Jenkins</t>
  </si>
  <si>
    <t>Erick Green</t>
  </si>
  <si>
    <t>Cory Jefferson</t>
  </si>
  <si>
    <t>Troy Daniels</t>
  </si>
  <si>
    <t>Andre Dawkins</t>
  </si>
  <si>
    <t>Mike Muscala</t>
  </si>
  <si>
    <t>Kevin Seraphin</t>
  </si>
  <si>
    <t>Tarik Black</t>
  </si>
  <si>
    <t>Patric Young</t>
  </si>
  <si>
    <t>Phil Pressey</t>
  </si>
  <si>
    <t>Dwight Powell</t>
  </si>
  <si>
    <t>Pablo Prigioni</t>
  </si>
  <si>
    <t>Shabazz Napier</t>
  </si>
  <si>
    <t>Russ Smith</t>
  </si>
  <si>
    <t>Joe Ingles</t>
  </si>
  <si>
    <t>Adreian Payne</t>
  </si>
  <si>
    <t>Zoran Dragic</t>
  </si>
  <si>
    <t>Austin Rivers</t>
  </si>
  <si>
    <t>James Ennis</t>
  </si>
  <si>
    <t>Spencer Dinwiddie</t>
  </si>
  <si>
    <t>Nick Johnson</t>
  </si>
  <si>
    <t>Rodney Hood</t>
  </si>
  <si>
    <t>Tony Mitchell</t>
  </si>
  <si>
    <t>Alex Len</t>
  </si>
  <si>
    <t>T.J. Warren</t>
  </si>
  <si>
    <t>Sergey Karasev</t>
  </si>
  <si>
    <t>Shabazz Muhammad</t>
  </si>
  <si>
    <t>Archie Goodwin</t>
  </si>
  <si>
    <t>Anthony Bennett</t>
  </si>
  <si>
    <t>Cleanthony Early</t>
  </si>
  <si>
    <t>Gary Harris</t>
  </si>
  <si>
    <t>Rudy Gobert</t>
  </si>
  <si>
    <t>Pero Antic</t>
  </si>
  <si>
    <t>Tyler Ennis</t>
  </si>
  <si>
    <t>James Young</t>
  </si>
  <si>
    <t>Jusuf Nurkic</t>
  </si>
  <si>
    <t>Clint Capela</t>
  </si>
  <si>
    <t>Damjan Rudez</t>
  </si>
  <si>
    <t>Danny Green</t>
  </si>
  <si>
    <t>Lance Stephenson</t>
  </si>
  <si>
    <t>Gary Neal</t>
  </si>
  <si>
    <t>Jannero Pargo</t>
  </si>
  <si>
    <t>Manu Ginobili</t>
  </si>
  <si>
    <t>Ramon Sessions</t>
  </si>
  <si>
    <t>Tony Parker</t>
  </si>
  <si>
    <t>Greivis Vasquez</t>
  </si>
  <si>
    <t>Gerald Henderson</t>
  </si>
  <si>
    <t>Jerryd Bayless</t>
  </si>
  <si>
    <t>Courtney Lee</t>
  </si>
  <si>
    <t>J.J. Redick</t>
  </si>
  <si>
    <t>Marco Belinelli</t>
  </si>
  <si>
    <t>Leandro Barbosa</t>
  </si>
  <si>
    <t>Aaron Brooks</t>
  </si>
  <si>
    <t>Jameer Nelson</t>
  </si>
  <si>
    <t>Beno Udrih</t>
  </si>
  <si>
    <t>DeMar DeRozan</t>
  </si>
  <si>
    <t>O.J. Mayo</t>
  </si>
  <si>
    <t>Kyle Lowry</t>
  </si>
  <si>
    <t>Kirk Hinrich</t>
  </si>
  <si>
    <t>Darren Collison</t>
  </si>
  <si>
    <t>Mike Conley</t>
  </si>
  <si>
    <t>Vince Carter</t>
  </si>
  <si>
    <t>Jamal Crawford</t>
  </si>
  <si>
    <t>Devin Harris</t>
  </si>
  <si>
    <t>Stephen Curry</t>
  </si>
  <si>
    <t>Russell Westbrook</t>
  </si>
  <si>
    <t>Derrick Rose</t>
  </si>
  <si>
    <t>Chris Paul</t>
  </si>
  <si>
    <t>Monta Ellis</t>
  </si>
  <si>
    <t>Tim Duncan</t>
  </si>
  <si>
    <t>Brandan Wright</t>
  </si>
  <si>
    <t>Mike Miller</t>
  </si>
  <si>
    <t>Reggie Evans</t>
  </si>
  <si>
    <t>Matt Barnes</t>
  </si>
  <si>
    <t>Richard Jefferson</t>
  </si>
  <si>
    <t>James Johnson</t>
  </si>
  <si>
    <t>LeBron James</t>
  </si>
  <si>
    <t>Marreese Speights</t>
  </si>
  <si>
    <t>Quincy Pondexter</t>
  </si>
  <si>
    <t>Larry Sanders</t>
  </si>
  <si>
    <t>Patrick Patterson</t>
  </si>
  <si>
    <t>Austin Daye</t>
  </si>
  <si>
    <t>Omri Casspi</t>
  </si>
  <si>
    <t>Taj Gibson</t>
  </si>
  <si>
    <t>Al-Farouq Aminu</t>
  </si>
  <si>
    <t>Tony Allen</t>
  </si>
  <si>
    <t>Amir Johnson</t>
  </si>
  <si>
    <t>Tyler Hansbrough</t>
  </si>
  <si>
    <t>Mike Dunleavy</t>
  </si>
  <si>
    <t>Ersan Ilyasova</t>
  </si>
  <si>
    <t>Carl Landry</t>
  </si>
  <si>
    <t>Charlie Villanueva</t>
  </si>
  <si>
    <t>Boris Diaw</t>
  </si>
  <si>
    <t>Landry Fields</t>
  </si>
  <si>
    <t>Marvin Williams</t>
  </si>
  <si>
    <t>Jared Dudley</t>
  </si>
  <si>
    <t>Tayshaun Prince</t>
  </si>
  <si>
    <t>Hedo Turkoglu</t>
  </si>
  <si>
    <t>Shawn Marion</t>
  </si>
  <si>
    <t>Andre Iguodala</t>
  </si>
  <si>
    <t>Rudy Gay</t>
  </si>
  <si>
    <t>Dirk Nowitzki</t>
  </si>
  <si>
    <t>Kevin Love</t>
  </si>
  <si>
    <t>Greg Stiemsma</t>
  </si>
  <si>
    <t>Kosta Koufos</t>
  </si>
  <si>
    <t>Joakim Noah</t>
  </si>
  <si>
    <t>Anderson Varejao</t>
  </si>
  <si>
    <t>Matt Bonner</t>
  </si>
  <si>
    <t>Tiago Splitter</t>
  </si>
  <si>
    <t>Jason Maxiell</t>
  </si>
  <si>
    <t>Zaza Pachulia</t>
  </si>
  <si>
    <t>Jason Thompson</t>
  </si>
  <si>
    <t>Spencer Hawes</t>
  </si>
  <si>
    <t>Tyson Chandler</t>
  </si>
  <si>
    <t>Glen Davis</t>
  </si>
  <si>
    <t>DeAndre Jordan</t>
  </si>
  <si>
    <t>DeMarcus Cousins</t>
  </si>
  <si>
    <t>Marc Gasol</t>
  </si>
  <si>
    <t>Andrew Bogut</t>
  </si>
  <si>
    <t>Al Jefferson</t>
  </si>
  <si>
    <t>David Lee</t>
  </si>
  <si>
    <t>Pau Gasol</t>
  </si>
  <si>
    <t>Blake Griffin</t>
  </si>
  <si>
    <t>Zach Randolph</t>
  </si>
  <si>
    <t>Jonas Valanciunas</t>
  </si>
  <si>
    <t>Derrick Williams</t>
  </si>
  <si>
    <t>Tristan Thompson</t>
  </si>
  <si>
    <t>Kawhi Leonard</t>
  </si>
  <si>
    <t>Klay Thompson</t>
  </si>
  <si>
    <t>Jon Leuer</t>
  </si>
  <si>
    <t>Chandler Parsons</t>
  </si>
  <si>
    <t>Jimmy Butler</t>
  </si>
  <si>
    <t>Kyrie Irving</t>
  </si>
  <si>
    <t>Kemba Walker</t>
  </si>
  <si>
    <t>Brandon Knight</t>
  </si>
  <si>
    <t>Cory Joseph</t>
  </si>
  <si>
    <t>Greg Smith</t>
  </si>
  <si>
    <t>Michael Kidd-Gilchrist</t>
  </si>
  <si>
    <t>Dion Waiters</t>
  </si>
  <si>
    <t>Harrison Barnes</t>
  </si>
  <si>
    <t>Terrence Ross</t>
  </si>
  <si>
    <t>Kendall Marshall</t>
  </si>
  <si>
    <t>John Henson</t>
  </si>
  <si>
    <t>Jared Cunningham</t>
  </si>
  <si>
    <t>Festus Ezeli</t>
  </si>
  <si>
    <t>Ryan Hollins</t>
  </si>
  <si>
    <t>Jae Crowder</t>
  </si>
  <si>
    <t>Alexey Shved</t>
  </si>
  <si>
    <t>Brian Roberts</t>
  </si>
  <si>
    <t>Tony Wroten</t>
  </si>
  <si>
    <t>Draymond Green</t>
  </si>
  <si>
    <t>Khris Middleton</t>
  </si>
  <si>
    <t>Shaun Livingston</t>
  </si>
  <si>
    <t>Luc Mbah a Moute</t>
  </si>
  <si>
    <t>Chris Douglas-Roberts</t>
  </si>
  <si>
    <t>Chris Johnson</t>
  </si>
  <si>
    <t>Aron Baynes</t>
  </si>
  <si>
    <t>Henry Sims</t>
  </si>
  <si>
    <t>Malcolm Thomas</t>
  </si>
  <si>
    <t>Justin Holiday</t>
  </si>
  <si>
    <t>Hollis Thompson</t>
  </si>
  <si>
    <t>Gal Mekel</t>
  </si>
  <si>
    <t>Ricky Ledo</t>
  </si>
  <si>
    <t>Brandon Davies</t>
  </si>
  <si>
    <t>Ben McLemore</t>
  </si>
  <si>
    <t>Ray McCallum</t>
  </si>
  <si>
    <t>Cody Zeller</t>
  </si>
  <si>
    <t>Matthew Dellavedova</t>
  </si>
  <si>
    <t>Giannis Antetokounmpo</t>
  </si>
  <si>
    <t>Tony Snell</t>
  </si>
  <si>
    <t>Jordan Farmar</t>
  </si>
  <si>
    <t>Ognjen Kuzmic</t>
  </si>
  <si>
    <t>Nate Wolters</t>
  </si>
  <si>
    <t>Reggie Bullock</t>
  </si>
  <si>
    <t>Brandon Rush</t>
  </si>
  <si>
    <t>Nerlens Noel</t>
  </si>
  <si>
    <t>JaKarr Sampson</t>
  </si>
  <si>
    <t>K.J. McDaniels</t>
  </si>
  <si>
    <t>Doug McDermott</t>
  </si>
  <si>
    <t>Nikola Mirotic</t>
  </si>
  <si>
    <t>Alex Kirk</t>
  </si>
  <si>
    <t>Joe Harris</t>
  </si>
  <si>
    <t>Jabari Parker</t>
  </si>
  <si>
    <t>P.J. Hairston</t>
  </si>
  <si>
    <t>Devyn Marble</t>
  </si>
  <si>
    <t>Kyle Anderson</t>
  </si>
  <si>
    <t>Jeff Ayres</t>
  </si>
  <si>
    <t>Julius Randle</t>
  </si>
  <si>
    <t>Nik Stauskas</t>
  </si>
  <si>
    <t>Will Cherry</t>
  </si>
  <si>
    <t>Michael Carter-Williams</t>
  </si>
  <si>
    <t>Luc Richard Mbah a Moute</t>
  </si>
  <si>
    <t>Nazr Mohammed</t>
  </si>
  <si>
    <t>E'Twaun Moore</t>
  </si>
  <si>
    <t>Drew Gordon</t>
  </si>
  <si>
    <t>Cameron Bairstow</t>
  </si>
  <si>
    <t>Jakarr Sampson</t>
  </si>
  <si>
    <t>Ekpe Udoh</t>
  </si>
  <si>
    <t>Nemanja Nedovic</t>
  </si>
  <si>
    <t>Glenn Robinson</t>
  </si>
  <si>
    <t>C.J. Wilcox</t>
  </si>
  <si>
    <t>Kalin Lucas</t>
  </si>
  <si>
    <r>
      <t>MIN@</t>
    </r>
    <r>
      <rPr>
        <b/>
        <sz val="13"/>
        <color rgb="FF5F5F5F"/>
        <rFont val="Helvetica"/>
      </rPr>
      <t>NO</t>
    </r>
  </si>
  <si>
    <r>
      <t>CLE</t>
    </r>
    <r>
      <rPr>
        <sz val="13"/>
        <color rgb="FF5F5F5F"/>
        <rFont val="Helvetica"/>
      </rPr>
      <t>@BOS</t>
    </r>
  </si>
  <si>
    <r>
      <t>PHI@</t>
    </r>
    <r>
      <rPr>
        <b/>
        <sz val="13"/>
        <color rgb="FF5F5F5F"/>
        <rFont val="Helvetica"/>
      </rPr>
      <t>HOU</t>
    </r>
  </si>
  <si>
    <r>
      <t>SA@</t>
    </r>
    <r>
      <rPr>
        <b/>
        <sz val="13"/>
        <color rgb="FF5F5F5F"/>
        <rFont val="Helvetica"/>
      </rPr>
      <t>LAL</t>
    </r>
  </si>
  <si>
    <r>
      <t>CHA</t>
    </r>
    <r>
      <rPr>
        <sz val="13"/>
        <color rgb="FF5F5F5F"/>
        <rFont val="Helvetica"/>
      </rPr>
      <t>@PHO</t>
    </r>
  </si>
  <si>
    <r>
      <t>UTA@</t>
    </r>
    <r>
      <rPr>
        <b/>
        <sz val="13"/>
        <color rgb="FF5F5F5F"/>
        <rFont val="Helvetica"/>
      </rPr>
      <t>NY</t>
    </r>
  </si>
  <si>
    <r>
      <t>MIA</t>
    </r>
    <r>
      <rPr>
        <sz val="13"/>
        <color rgb="FF5F5F5F"/>
        <rFont val="Helvetica"/>
      </rPr>
      <t>@ATL</t>
    </r>
  </si>
  <si>
    <r>
      <t>MIL@</t>
    </r>
    <r>
      <rPr>
        <b/>
        <sz val="13"/>
        <color rgb="FF5F5F5F"/>
        <rFont val="Helvetica"/>
      </rPr>
      <t>ORL</t>
    </r>
  </si>
  <si>
    <r>
      <t>PHI</t>
    </r>
    <r>
      <rPr>
        <sz val="13"/>
        <color rgb="FF5F5F5F"/>
        <rFont val="Helvetica"/>
      </rPr>
      <t>@HOU</t>
    </r>
  </si>
  <si>
    <r>
      <t>DET@</t>
    </r>
    <r>
      <rPr>
        <b/>
        <sz val="13"/>
        <color rgb="FF5F5F5F"/>
        <rFont val="Helvetica"/>
      </rPr>
      <t>OKC</t>
    </r>
  </si>
  <si>
    <r>
      <t>CLE@</t>
    </r>
    <r>
      <rPr>
        <b/>
        <sz val="13"/>
        <color rgb="FF5F5F5F"/>
        <rFont val="Helvetica"/>
      </rPr>
      <t>BOS</t>
    </r>
  </si>
  <si>
    <r>
      <t>MIA@</t>
    </r>
    <r>
      <rPr>
        <b/>
        <sz val="13"/>
        <color rgb="FF5F5F5F"/>
        <rFont val="Helvetica"/>
      </rPr>
      <t>ATL</t>
    </r>
  </si>
  <si>
    <r>
      <t>DEN</t>
    </r>
    <r>
      <rPr>
        <sz val="13"/>
        <color rgb="FF5F5F5F"/>
        <rFont val="Helvetica"/>
      </rPr>
      <t>@IND</t>
    </r>
  </si>
  <si>
    <r>
      <t>DET</t>
    </r>
    <r>
      <rPr>
        <sz val="13"/>
        <color rgb="FF5F5F5F"/>
        <rFont val="Helvetica"/>
      </rPr>
      <t>@OKC</t>
    </r>
  </si>
  <si>
    <r>
      <t>UTA</t>
    </r>
    <r>
      <rPr>
        <sz val="13"/>
        <color rgb="FF5F5F5F"/>
        <rFont val="Helvetica"/>
      </rPr>
      <t>@NY</t>
    </r>
  </si>
  <si>
    <r>
      <t>MIL</t>
    </r>
    <r>
      <rPr>
        <sz val="13"/>
        <color rgb="FF5F5F5F"/>
        <rFont val="Helvetica"/>
      </rPr>
      <t>@ORL</t>
    </r>
  </si>
  <si>
    <r>
      <t>CHA@</t>
    </r>
    <r>
      <rPr>
        <b/>
        <sz val="13"/>
        <color rgb="FF5F5F5F"/>
        <rFont val="Helvetica"/>
      </rPr>
      <t>PHO</t>
    </r>
  </si>
  <si>
    <r>
      <t>Terrence Jones</t>
    </r>
    <r>
      <rPr>
        <sz val="8"/>
        <color rgb="FF9B1010"/>
        <rFont val="Helvetica"/>
      </rPr>
      <t>O</t>
    </r>
  </si>
  <si>
    <r>
      <t>Jodie Meeks</t>
    </r>
    <r>
      <rPr>
        <sz val="8"/>
        <color rgb="FF9B1010"/>
        <rFont val="Helvetica"/>
      </rPr>
      <t>O</t>
    </r>
  </si>
  <si>
    <r>
      <t>Randy Foye</t>
    </r>
    <r>
      <rPr>
        <sz val="8"/>
        <color rgb="FF9B1010"/>
        <rFont val="Helvetica"/>
      </rPr>
      <t>O</t>
    </r>
  </si>
  <si>
    <r>
      <t>Tiago Splitter</t>
    </r>
    <r>
      <rPr>
        <sz val="8"/>
        <color rgb="FF9B1010"/>
        <rFont val="Helvetica"/>
      </rPr>
      <t>O</t>
    </r>
  </si>
  <si>
    <r>
      <t>Marcus Smart</t>
    </r>
    <r>
      <rPr>
        <sz val="8"/>
        <color rgb="FF9B1010"/>
        <rFont val="Helvetica"/>
      </rPr>
      <t>O</t>
    </r>
  </si>
  <si>
    <r>
      <t>Patrick Beverley</t>
    </r>
    <r>
      <rPr>
        <sz val="8"/>
        <color rgb="FF9B1010"/>
        <rFont val="Helvetica"/>
      </rPr>
      <t>O</t>
    </r>
  </si>
  <si>
    <r>
      <t>Kyle O'Quinn</t>
    </r>
    <r>
      <rPr>
        <sz val="8"/>
        <color rgb="FF9B1010"/>
        <rFont val="Helvetica"/>
      </rPr>
      <t>O</t>
    </r>
  </si>
  <si>
    <r>
      <t>Patrick Mills</t>
    </r>
    <r>
      <rPr>
        <sz val="8"/>
        <color rgb="FF9B1010"/>
        <rFont val="Helvetica"/>
      </rPr>
      <t>O</t>
    </r>
  </si>
  <si>
    <r>
      <t>Danny Granger</t>
    </r>
    <r>
      <rPr>
        <sz val="8"/>
        <color rgb="FF9B1010"/>
        <rFont val="Helvetica"/>
      </rPr>
      <t>O</t>
    </r>
  </si>
  <si>
    <r>
      <t>Marco Belinelli</t>
    </r>
    <r>
      <rPr>
        <sz val="8"/>
        <color rgb="FF9B1010"/>
        <rFont val="Helvetica"/>
      </rPr>
      <t>O</t>
    </r>
  </si>
  <si>
    <r>
      <t>Alexey Shved</t>
    </r>
    <r>
      <rPr>
        <sz val="8"/>
        <color rgb="FF9B1010"/>
        <rFont val="Helvetica"/>
      </rPr>
      <t>O</t>
    </r>
  </si>
  <si>
    <r>
      <t>Jason Richardson</t>
    </r>
    <r>
      <rPr>
        <sz val="8"/>
        <color rgb="FF9B1010"/>
        <rFont val="Helvetica"/>
      </rPr>
      <t>O</t>
    </r>
  </si>
  <si>
    <r>
      <t>Vitor Faverani</t>
    </r>
    <r>
      <rPr>
        <sz val="8"/>
        <color rgb="FF9B1010"/>
        <rFont val="Helvetica"/>
      </rPr>
      <t>O</t>
    </r>
  </si>
  <si>
    <r>
      <t>Justin Hamilton</t>
    </r>
    <r>
      <rPr>
        <sz val="8"/>
        <color rgb="FF9B1010"/>
        <rFont val="Helvetica"/>
      </rPr>
      <t>O</t>
    </r>
  </si>
  <si>
    <t>Phil (Flip) Pressey</t>
  </si>
  <si>
    <r>
      <t>Matthew Dellavedova</t>
    </r>
    <r>
      <rPr>
        <sz val="8"/>
        <color rgb="FF9B1010"/>
        <rFont val="Helvetica"/>
      </rPr>
      <t>O</t>
    </r>
  </si>
  <si>
    <r>
      <t>Joel Embiid</t>
    </r>
    <r>
      <rPr>
        <sz val="8"/>
        <color rgb="FF9B1010"/>
        <rFont val="Helvetica"/>
      </rPr>
      <t>O</t>
    </r>
  </si>
  <si>
    <r>
      <t>Jerami Grant</t>
    </r>
    <r>
      <rPr>
        <sz val="8"/>
        <color rgb="FF9B1010"/>
        <rFont val="Helvetica"/>
      </rPr>
      <t>O</t>
    </r>
  </si>
  <si>
    <t>Bismack Biyombo</t>
  </si>
  <si>
    <t>Brendan Haywood</t>
  </si>
  <si>
    <t>James Jones</t>
  </si>
  <si>
    <r>
      <t>Cartier Martin</t>
    </r>
    <r>
      <rPr>
        <sz val="8"/>
        <color rgb="FF9B1010"/>
        <rFont val="Helvetica"/>
      </rPr>
      <t>O</t>
    </r>
  </si>
  <si>
    <r>
      <t>Mike Scott</t>
    </r>
    <r>
      <rPr>
        <sz val="8"/>
        <color rgb="FF9B1010"/>
        <rFont val="Helvetica"/>
      </rPr>
      <t>O</t>
    </r>
  </si>
  <si>
    <r>
      <t>Jeffery Taylor</t>
    </r>
    <r>
      <rPr>
        <sz val="8"/>
        <color rgb="FF9B1010"/>
        <rFont val="Helvetica"/>
      </rPr>
      <t>O</t>
    </r>
  </si>
  <si>
    <r>
      <t>Johnny O'Bryant</t>
    </r>
    <r>
      <rPr>
        <sz val="8"/>
        <color rgb="FF9B1010"/>
        <rFont val="Helvetica"/>
      </rPr>
      <t>O</t>
    </r>
  </si>
  <si>
    <t>Jordan Hamilton</t>
  </si>
  <si>
    <t>Louis Amundson</t>
  </si>
  <si>
    <r>
      <t>Roy Devyn Marble</t>
    </r>
    <r>
      <rPr>
        <sz val="8"/>
        <color rgb="FF9B1010"/>
        <rFont val="Helvetica"/>
      </rPr>
      <t>O</t>
    </r>
  </si>
  <si>
    <r>
      <t>Ryan Kelly</t>
    </r>
    <r>
      <rPr>
        <sz val="8"/>
        <color rgb="FF9B1010"/>
        <rFont val="Helvetica"/>
      </rPr>
      <t>O</t>
    </r>
  </si>
  <si>
    <t>TJ Warren</t>
  </si>
  <si>
    <t>Toure Murry</t>
  </si>
  <si>
    <t>PJ Hairston</t>
  </si>
  <si>
    <t>Lucas Nogueira</t>
  </si>
  <si>
    <t>Noah Vonleh</t>
  </si>
  <si>
    <t>JJ Hickson</t>
  </si>
  <si>
    <t>Jordan Adams</t>
  </si>
  <si>
    <t>Nene</t>
  </si>
  <si>
    <t>Charles Hayes</t>
  </si>
  <si>
    <t>CJ McCollum</t>
  </si>
  <si>
    <t>PJ Tucker</t>
  </si>
  <si>
    <t>Gigi Datome</t>
  </si>
  <si>
    <t>Jarnell Stokes</t>
  </si>
  <si>
    <t>Glen Rice Jr.</t>
  </si>
  <si>
    <t>KJ McDaniels</t>
  </si>
  <si>
    <t>JJ Redick</t>
  </si>
  <si>
    <t>Markel Brown</t>
  </si>
  <si>
    <t>Bruno Caboclo</t>
  </si>
  <si>
    <t>CJ Watson</t>
  </si>
  <si>
    <t>Lou Williams</t>
  </si>
  <si>
    <t>Lou Amundson</t>
  </si>
  <si>
    <t>Jose Juan Barea</t>
  </si>
  <si>
    <t>CJ Miles</t>
  </si>
  <si>
    <t>Model</t>
  </si>
  <si>
    <t>Fades</t>
  </si>
  <si>
    <t>Fade Value</t>
  </si>
  <si>
    <t>AvgMult</t>
  </si>
  <si>
    <r>
      <t>NO</t>
    </r>
    <r>
      <rPr>
        <sz val="13"/>
        <color rgb="FF5F5F5F"/>
        <rFont val="Helvetica"/>
      </rPr>
      <t>@POR</t>
    </r>
  </si>
  <si>
    <r>
      <t>DEN@</t>
    </r>
    <r>
      <rPr>
        <b/>
        <sz val="13"/>
        <color rgb="FF5F5F5F"/>
        <rFont val="Helvetica"/>
      </rPr>
      <t>CLE</t>
    </r>
  </si>
  <si>
    <r>
      <t>CHI@</t>
    </r>
    <r>
      <rPr>
        <b/>
        <sz val="13"/>
        <color rgb="FF5F5F5F"/>
        <rFont val="Helvetica"/>
      </rPr>
      <t>LAC</t>
    </r>
  </si>
  <si>
    <r>
      <t>HOU</t>
    </r>
    <r>
      <rPr>
        <sz val="13"/>
        <color rgb="FF5F5F5F"/>
        <rFont val="Helvetica"/>
      </rPr>
      <t>@MEM</t>
    </r>
  </si>
  <si>
    <r>
      <t>LaMarcus Aldridge</t>
    </r>
    <r>
      <rPr>
        <sz val="8"/>
        <color rgb="FF9B1010"/>
        <rFont val="Helvetica"/>
      </rPr>
      <t>O</t>
    </r>
  </si>
  <si>
    <r>
      <t>NO@</t>
    </r>
    <r>
      <rPr>
        <b/>
        <sz val="13"/>
        <color rgb="FF5F5F5F"/>
        <rFont val="Helvetica"/>
      </rPr>
      <t>POR</t>
    </r>
  </si>
  <si>
    <r>
      <t>MIA</t>
    </r>
    <r>
      <rPr>
        <sz val="13"/>
        <color rgb="FF5F5F5F"/>
        <rFont val="Helvetica"/>
      </rPr>
      <t>@BKN</t>
    </r>
  </si>
  <si>
    <r>
      <t>DAL@</t>
    </r>
    <r>
      <rPr>
        <b/>
        <sz val="13"/>
        <color rgb="FF5F5F5F"/>
        <rFont val="Helvetica"/>
      </rPr>
      <t>CHA</t>
    </r>
  </si>
  <si>
    <r>
      <t>PHI</t>
    </r>
    <r>
      <rPr>
        <sz val="13"/>
        <color rgb="FF5F5F5F"/>
        <rFont val="Helvetica"/>
      </rPr>
      <t>@SA</t>
    </r>
  </si>
  <si>
    <r>
      <t>CHI</t>
    </r>
    <r>
      <rPr>
        <sz val="13"/>
        <color rgb="FF5F5F5F"/>
        <rFont val="Helvetica"/>
      </rPr>
      <t>@LAC</t>
    </r>
  </si>
  <si>
    <r>
      <t>PHO@</t>
    </r>
    <r>
      <rPr>
        <b/>
        <sz val="13"/>
        <color rgb="FF5F5F5F"/>
        <rFont val="Helvetica"/>
      </rPr>
      <t>BOS</t>
    </r>
  </si>
  <si>
    <r>
      <t>ORL</t>
    </r>
    <r>
      <rPr>
        <sz val="13"/>
        <color rgb="FF5F5F5F"/>
        <rFont val="Helvetica"/>
      </rPr>
      <t>@DET</t>
    </r>
  </si>
  <si>
    <r>
      <t>Dwyane Wade</t>
    </r>
    <r>
      <rPr>
        <sz val="8"/>
        <color rgb="FF9B1010"/>
        <rFont val="Helvetica"/>
      </rPr>
      <t>O</t>
    </r>
  </si>
  <si>
    <r>
      <t>HOU@</t>
    </r>
    <r>
      <rPr>
        <b/>
        <sz val="13"/>
        <color rgb="FF5F5F5F"/>
        <rFont val="Helvetica"/>
      </rPr>
      <t>MEM</t>
    </r>
  </si>
  <si>
    <r>
      <t>DEN</t>
    </r>
    <r>
      <rPr>
        <sz val="13"/>
        <color rgb="FF5F5F5F"/>
        <rFont val="Helvetica"/>
      </rPr>
      <t>@CLE</t>
    </r>
  </si>
  <si>
    <r>
      <t>PHI@</t>
    </r>
    <r>
      <rPr>
        <b/>
        <sz val="13"/>
        <color rgb="FF5F5F5F"/>
        <rFont val="Helvetica"/>
      </rPr>
      <t>SA</t>
    </r>
  </si>
  <si>
    <r>
      <t>ORL@</t>
    </r>
    <r>
      <rPr>
        <b/>
        <sz val="13"/>
        <color rgb="FF5F5F5F"/>
        <rFont val="Helvetica"/>
      </rPr>
      <t>DET</t>
    </r>
  </si>
  <si>
    <r>
      <t>DAL</t>
    </r>
    <r>
      <rPr>
        <sz val="13"/>
        <color rgb="FF5F5F5F"/>
        <rFont val="Helvetica"/>
      </rPr>
      <t>@CHA</t>
    </r>
  </si>
  <si>
    <r>
      <t>MIA@</t>
    </r>
    <r>
      <rPr>
        <b/>
        <sz val="13"/>
        <color rgb="FF5F5F5F"/>
        <rFont val="Helvetica"/>
      </rPr>
      <t>BKN</t>
    </r>
  </si>
  <si>
    <r>
      <t>Derrick Rose</t>
    </r>
    <r>
      <rPr>
        <sz val="8"/>
        <color rgb="FF9B1010"/>
        <rFont val="Helvetica"/>
      </rPr>
      <t>O</t>
    </r>
  </si>
  <si>
    <r>
      <t>Nicolas Batum</t>
    </r>
    <r>
      <rPr>
        <sz val="8"/>
        <color rgb="FF9B1010"/>
        <rFont val="Helvetica"/>
      </rPr>
      <t>O</t>
    </r>
  </si>
  <si>
    <r>
      <t>PHO</t>
    </r>
    <r>
      <rPr>
        <sz val="13"/>
        <color rgb="FF5F5F5F"/>
        <rFont val="Helvetica"/>
      </rPr>
      <t>@BOS</t>
    </r>
  </si>
  <si>
    <r>
      <t>Michael Kidd-Gilchrist</t>
    </r>
    <r>
      <rPr>
        <sz val="8"/>
        <color rgb="FF9B1010"/>
        <rFont val="Helvetica"/>
      </rPr>
      <t>O</t>
    </r>
  </si>
  <si>
    <r>
      <t>Nate Robinson</t>
    </r>
    <r>
      <rPr>
        <sz val="8"/>
        <color rgb="FF9B1010"/>
        <rFont val="Helvetica"/>
      </rPr>
      <t>O</t>
    </r>
  </si>
  <si>
    <r>
      <t>Raymond Felton</t>
    </r>
    <r>
      <rPr>
        <sz val="8"/>
        <color rgb="FF9B1010"/>
        <rFont val="Helvetica"/>
      </rPr>
      <t>O</t>
    </r>
  </si>
  <si>
    <r>
      <t>Danilo Gallinari</t>
    </r>
    <r>
      <rPr>
        <sz val="8"/>
        <color rgb="FF9B1010"/>
        <rFont val="Helvetica"/>
      </rPr>
      <t>O</t>
    </r>
  </si>
  <si>
    <r>
      <t>Josh McRoberts</t>
    </r>
    <r>
      <rPr>
        <sz val="8"/>
        <color rgb="FF9B1010"/>
        <rFont val="Helvetica"/>
      </rPr>
      <t>O</t>
    </r>
  </si>
  <si>
    <r>
      <t>Gary Neal</t>
    </r>
    <r>
      <rPr>
        <sz val="8"/>
        <color rgb="FF9B1010"/>
        <rFont val="Helvetica"/>
      </rPr>
      <t>O</t>
    </r>
  </si>
  <si>
    <r>
      <t>Luke Ridnour</t>
    </r>
    <r>
      <rPr>
        <sz val="8"/>
        <color rgb="FF9B1010"/>
        <rFont val="Helvetica"/>
      </rPr>
      <t>O</t>
    </r>
  </si>
  <si>
    <t>Luigi Datome</t>
  </si>
  <si>
    <t>Robert Covington</t>
  </si>
  <si>
    <r>
      <t>Nick Calathes</t>
    </r>
    <r>
      <rPr>
        <sz val="8"/>
        <color rgb="FF9B1010"/>
        <rFont val="Helvetica"/>
      </rPr>
      <t>O</t>
    </r>
  </si>
  <si>
    <r>
      <t>Aaron Gordon</t>
    </r>
    <r>
      <rPr>
        <sz val="8"/>
        <color rgb="FF9B1010"/>
        <rFont val="Helvetica"/>
      </rPr>
      <t>O</t>
    </r>
  </si>
  <si>
    <r>
      <t>Chris Douglas-Roberts</t>
    </r>
    <r>
      <rPr>
        <sz val="8"/>
        <color rgb="FF9B1010"/>
        <rFont val="Helvetica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</si>
</sst>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 ;[Red]\-#,##0.0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3"/>
      <color rgb="FF5F5F5F"/>
      <name val="Helvetica"/>
    </font>
    <font>
      <sz val="13"/>
      <color rgb="FF3F96CB"/>
      <name val="Helvetica"/>
    </font>
    <font>
      <b/>
      <sz val="13"/>
      <color rgb="FF5F5F5F"/>
      <name val="Helvetica"/>
    </font>
    <font>
      <sz val="8"/>
      <color rgb="FF9B1010"/>
      <name val="Helvetica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0" fillId="0" borderId="0" xfId="0" applyFont="1"/>
    <xf numFmtId="0" fontId="18" fillId="5" borderId="4" xfId="9" applyFont="1"/>
    <xf numFmtId="0" fontId="9" fillId="34" borderId="4" xfId="9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1" fillId="0" borderId="0" xfId="0" applyNumberFormat="1" applyFont="1"/>
    <xf numFmtId="164" fontId="9" fillId="5" borderId="4" xfId="9" applyNumberFormat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7"/>
  <sheetViews>
    <sheetView tabSelected="1" workbookViewId="0">
      <selection activeCell="I5" sqref="I5"/>
    </sheetView>
  </sheetViews>
  <sheetFormatPr baseColWidth="10" defaultColWidth="8.83203125" defaultRowHeight="14" x14ac:dyDescent="0"/>
  <cols>
    <col min="1" max="1" width="7.33203125" style="7" bestFit="1" customWidth="1"/>
    <col min="2" max="2" width="26.5" style="7" bestFit="1" customWidth="1"/>
    <col min="3" max="3" width="8.83203125" style="7" bestFit="1" customWidth="1"/>
    <col min="4" max="4" width="19.6640625" style="7" bestFit="1" customWidth="1"/>
    <col min="5" max="5" width="16.33203125" style="7" bestFit="1" customWidth="1"/>
    <col min="6" max="6" width="9.6640625" bestFit="1" customWidth="1"/>
    <col min="7" max="7" width="11.33203125" bestFit="1" customWidth="1"/>
    <col min="8" max="9" width="11.33203125" customWidth="1"/>
    <col min="10" max="10" width="10" style="4" customWidth="1"/>
    <col min="11" max="11" width="6.6640625" customWidth="1"/>
    <col min="12" max="12" width="6" customWidth="1"/>
    <col min="13" max="13" width="9" customWidth="1"/>
    <col min="14" max="14" width="4.33203125" customWidth="1"/>
    <col min="15" max="15" width="6.33203125" customWidth="1"/>
    <col min="16" max="16" width="4.33203125" customWidth="1"/>
    <col min="17" max="17" width="12.6640625" customWidth="1"/>
    <col min="18" max="18" width="11.33203125" customWidth="1"/>
    <col min="19" max="19" width="10.5" customWidth="1"/>
    <col min="25" max="25" width="12.83203125" bestFit="1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33</v>
      </c>
      <c r="G1" s="1" t="s">
        <v>35</v>
      </c>
      <c r="H1" s="1" t="s">
        <v>539</v>
      </c>
      <c r="I1" s="1" t="s">
        <v>23</v>
      </c>
      <c r="J1" s="6" t="s">
        <v>542</v>
      </c>
      <c r="K1" s="1" t="s">
        <v>10</v>
      </c>
      <c r="L1" s="1" t="s">
        <v>13</v>
      </c>
      <c r="M1" s="1" t="s">
        <v>12</v>
      </c>
      <c r="N1" t="s">
        <v>5</v>
      </c>
      <c r="O1" t="s">
        <v>9</v>
      </c>
      <c r="P1" t="s">
        <v>8</v>
      </c>
      <c r="Q1" t="s">
        <v>6</v>
      </c>
      <c r="R1" s="3" t="s">
        <v>7</v>
      </c>
      <c r="T1" s="1" t="s">
        <v>11</v>
      </c>
      <c r="U1" s="2">
        <f>SUM(L2:L120)</f>
        <v>292.85191403088714</v>
      </c>
      <c r="V1" t="s">
        <v>15</v>
      </c>
      <c r="W1">
        <f>SUM(N:N)</f>
        <v>2</v>
      </c>
      <c r="Y1" s="1" t="s">
        <v>540</v>
      </c>
      <c r="Z1" s="1" t="s">
        <v>541</v>
      </c>
    </row>
    <row r="2" spans="1:26">
      <c r="A2" s="8" t="s">
        <v>6</v>
      </c>
      <c r="B2" s="9" t="s">
        <v>113</v>
      </c>
      <c r="C2" s="11">
        <v>11600</v>
      </c>
      <c r="D2" s="10" t="s">
        <v>543</v>
      </c>
      <c r="E2" s="8">
        <v>53.3</v>
      </c>
      <c r="F2">
        <f>IF(ISNA(VLOOKUP(DKSalaries!D2,OverUnder!$A$2:$C$13,3,FALSE)),0,VLOOKUP(DKSalaries!D2,OverUnder!$A$2:$C$13,3,FALSE))</f>
        <v>0</v>
      </c>
      <c r="G2">
        <f>E2*F2</f>
        <v>0</v>
      </c>
      <c r="H2">
        <f>IF(ISNA(VLOOKUP(B2,Model!A:B,2,FALSE)),0,VLOOKUP(B2,Model!A:B,2,FALSE))</f>
        <v>50.088155988936698</v>
      </c>
      <c r="I2">
        <f>IF(ISNA(VLOOKUP(B2,$Y$2:$Z$12,2,FALSE)),H2,VLOOKUP(B2,$Y$2:$Z$12,2,FALSE))</f>
        <v>50.088155988936698</v>
      </c>
      <c r="J2" s="12">
        <f>I2/C2 * 1000</f>
        <v>4.3179444818048873</v>
      </c>
      <c r="K2">
        <v>0</v>
      </c>
      <c r="L2">
        <f>K2*I2</f>
        <v>0</v>
      </c>
      <c r="M2">
        <f>K2*C2</f>
        <v>0</v>
      </c>
      <c r="N2">
        <f>$K2*IF($A2=N$1,1,0)</f>
        <v>0</v>
      </c>
      <c r="O2">
        <f>$K2*IF($A2=O$1,1,0)</f>
        <v>0</v>
      </c>
      <c r="P2">
        <f>$K2*IF($A2=P$1,1,0)</f>
        <v>0</v>
      </c>
      <c r="Q2">
        <f>$K2*IF($A2=Q$1,1,0)</f>
        <v>0</v>
      </c>
      <c r="R2">
        <f>$K2*IF($A2=R$1,1,0)</f>
        <v>0</v>
      </c>
      <c r="T2" s="1" t="s">
        <v>2</v>
      </c>
      <c r="U2">
        <f>SUM(M2:M120)</f>
        <v>59700</v>
      </c>
      <c r="V2" t="s">
        <v>19</v>
      </c>
      <c r="W2">
        <f>SUM(O:O)</f>
        <v>2</v>
      </c>
      <c r="Y2" t="s">
        <v>417</v>
      </c>
      <c r="Z2">
        <v>0</v>
      </c>
    </row>
    <row r="3" spans="1:26">
      <c r="A3" s="8" t="s">
        <v>8</v>
      </c>
      <c r="B3" s="9" t="s">
        <v>344</v>
      </c>
      <c r="C3" s="11">
        <v>10700</v>
      </c>
      <c r="D3" s="8" t="s">
        <v>544</v>
      </c>
      <c r="E3" s="8">
        <v>45.4</v>
      </c>
      <c r="F3">
        <f>IF(ISNA(VLOOKUP(DKSalaries!D3,OverUnder!$A$2:$C$13,3,FALSE)),0,VLOOKUP(DKSalaries!D3,OverUnder!$A$2:$C$13,3,FALSE))</f>
        <v>0</v>
      </c>
      <c r="G3">
        <f t="shared" ref="G3:G66" si="0">E3*F3</f>
        <v>0</v>
      </c>
      <c r="H3">
        <f>IF(ISNA(VLOOKUP(B3,Model!A:B,2,FALSE)),0,VLOOKUP(B3,Model!A:B,2,FALSE))</f>
        <v>49.662870214894298</v>
      </c>
      <c r="I3">
        <f>IF(ISNA(VLOOKUP(B3,$Y$2:$Z$12,2,FALSE)),H3,VLOOKUP(B3,$Y$2:$Z$12,2,FALSE))</f>
        <v>49.662870214894298</v>
      </c>
      <c r="J3" s="12">
        <f t="shared" ref="J3:J66" si="1">I3/C3 * 1000</f>
        <v>4.6413897397097479</v>
      </c>
      <c r="K3">
        <v>1</v>
      </c>
      <c r="L3">
        <f t="shared" ref="L3:L66" si="2">K3*I3</f>
        <v>49.662870214894298</v>
      </c>
      <c r="M3">
        <f>K3*C3</f>
        <v>10700</v>
      </c>
      <c r="N3">
        <f>$K3*IF($A3=N$1,1,0)</f>
        <v>0</v>
      </c>
      <c r="O3">
        <f>$K3*IF($A3=O$1,1,0)</f>
        <v>0</v>
      </c>
      <c r="P3">
        <f>$K3*IF($A3=P$1,1,0)</f>
        <v>1</v>
      </c>
      <c r="Q3">
        <f>$K3*IF($A3=Q$1,1,0)</f>
        <v>0</v>
      </c>
      <c r="R3">
        <f>$K3*IF($A3=R$1,1,0)</f>
        <v>0</v>
      </c>
      <c r="T3" s="1" t="s">
        <v>14</v>
      </c>
      <c r="U3">
        <v>60000</v>
      </c>
      <c r="V3" t="s">
        <v>17</v>
      </c>
      <c r="W3">
        <f>SUM(P:P)</f>
        <v>2</v>
      </c>
      <c r="Y3" t="s">
        <v>65</v>
      </c>
      <c r="Z3">
        <v>0</v>
      </c>
    </row>
    <row r="4" spans="1:26">
      <c r="A4" s="8" t="s">
        <v>5</v>
      </c>
      <c r="B4" s="9" t="s">
        <v>335</v>
      </c>
      <c r="C4" s="11">
        <v>10200</v>
      </c>
      <c r="D4" s="8" t="s">
        <v>545</v>
      </c>
      <c r="E4" s="8">
        <v>43.7</v>
      </c>
      <c r="F4">
        <f>IF(ISNA(VLOOKUP(DKSalaries!D4,OverUnder!$A$2:$C$13,3,FALSE)),0,VLOOKUP(DKSalaries!D4,OverUnder!$A$2:$C$13,3,FALSE))</f>
        <v>0</v>
      </c>
      <c r="G4">
        <f t="shared" si="0"/>
        <v>0</v>
      </c>
      <c r="H4">
        <f>IF(ISNA(VLOOKUP(B4,Model!A:B,2,FALSE)),0,VLOOKUP(B4,Model!A:B,2,FALSE))</f>
        <v>45.031334105916798</v>
      </c>
      <c r="I4">
        <f>IF(ISNA(VLOOKUP(B4,$Y$2:$Z$12,2,FALSE)),H4,VLOOKUP(B4,$Y$2:$Z$12,2,FALSE))</f>
        <v>45.031334105916798</v>
      </c>
      <c r="J4" s="12">
        <f t="shared" si="1"/>
        <v>4.4148366770506664</v>
      </c>
      <c r="K4">
        <v>0</v>
      </c>
      <c r="L4">
        <f t="shared" si="2"/>
        <v>0</v>
      </c>
      <c r="M4">
        <f>K4*C4</f>
        <v>0</v>
      </c>
      <c r="N4">
        <f>$K4*IF($A4=N$1,1,0)</f>
        <v>0</v>
      </c>
      <c r="O4">
        <f>$K4*IF($A4=O$1,1,0)</f>
        <v>0</v>
      </c>
      <c r="P4">
        <f>$K4*IF($A4=P$1,1,0)</f>
        <v>0</v>
      </c>
      <c r="Q4">
        <f>$K4*IF($A4=Q$1,1,0)</f>
        <v>0</v>
      </c>
      <c r="R4">
        <f>$K4*IF($A4=R$1,1,0)</f>
        <v>0</v>
      </c>
      <c r="V4" t="s">
        <v>18</v>
      </c>
      <c r="W4">
        <f>SUM(Q:Q)</f>
        <v>2</v>
      </c>
      <c r="Y4" t="s">
        <v>68</v>
      </c>
      <c r="Z4">
        <v>0</v>
      </c>
    </row>
    <row r="5" spans="1:26">
      <c r="A5" s="8" t="s">
        <v>9</v>
      </c>
      <c r="B5" s="9" t="s">
        <v>114</v>
      </c>
      <c r="C5" s="11">
        <v>10200</v>
      </c>
      <c r="D5" s="10" t="s">
        <v>546</v>
      </c>
      <c r="E5" s="8">
        <v>45.5</v>
      </c>
      <c r="F5">
        <f>IF(ISNA(VLOOKUP(DKSalaries!D5,OverUnder!$A$2:$C$13,3,FALSE)),0,VLOOKUP(DKSalaries!D5,OverUnder!$A$2:$C$13,3,FALSE))</f>
        <v>0</v>
      </c>
      <c r="G5">
        <f t="shared" si="0"/>
        <v>0</v>
      </c>
      <c r="H5">
        <f>IF(ISNA(VLOOKUP(B5,Model!A:B,2,FALSE)),0,VLOOKUP(B5,Model!A:B,2,FALSE))</f>
        <v>44.899734302006102</v>
      </c>
      <c r="I5">
        <f>IF(ISNA(VLOOKUP(B5,$Y$2:$Z$12,2,FALSE)),H5,VLOOKUP(B5,$Y$2:$Z$12,2,FALSE))</f>
        <v>44.899734302006102</v>
      </c>
      <c r="J5" s="12">
        <f t="shared" si="1"/>
        <v>4.4019347354907943</v>
      </c>
      <c r="K5">
        <v>0</v>
      </c>
      <c r="L5">
        <f t="shared" si="2"/>
        <v>0</v>
      </c>
      <c r="M5">
        <f>K5*C5</f>
        <v>0</v>
      </c>
      <c r="N5">
        <f>$K5*IF($A5=N$1,1,0)</f>
        <v>0</v>
      </c>
      <c r="O5">
        <f>$K5*IF($A5=O$1,1,0)</f>
        <v>0</v>
      </c>
      <c r="P5">
        <f>$K5*IF($A5=P$1,1,0)</f>
        <v>0</v>
      </c>
      <c r="Q5">
        <f>$K5*IF($A5=Q$1,1,0)</f>
        <v>0</v>
      </c>
      <c r="R5">
        <f>$K5*IF($A5=R$1,1,0)</f>
        <v>0</v>
      </c>
      <c r="V5" t="s">
        <v>16</v>
      </c>
      <c r="W5">
        <f>SUM(R:R)</f>
        <v>1</v>
      </c>
      <c r="Y5" t="s">
        <v>177</v>
      </c>
      <c r="Z5">
        <v>0</v>
      </c>
    </row>
    <row r="6" spans="1:26">
      <c r="A6" s="8" t="s">
        <v>7</v>
      </c>
      <c r="B6" s="9" t="s">
        <v>118</v>
      </c>
      <c r="C6" s="11">
        <v>9500</v>
      </c>
      <c r="D6" s="10" t="s">
        <v>546</v>
      </c>
      <c r="E6" s="8">
        <v>38.6</v>
      </c>
      <c r="F6">
        <f>IF(ISNA(VLOOKUP(DKSalaries!D6,OverUnder!$A$2:$C$13,3,FALSE)),0,VLOOKUP(DKSalaries!D6,OverUnder!$A$2:$C$13,3,FALSE))</f>
        <v>0</v>
      </c>
      <c r="G6">
        <f t="shared" si="0"/>
        <v>0</v>
      </c>
      <c r="H6">
        <f>IF(ISNA(VLOOKUP(B6,Model!A:B,2,FALSE)),0,VLOOKUP(B6,Model!A:B,2,FALSE))</f>
        <v>38.7569723890444</v>
      </c>
      <c r="I6">
        <f>IF(ISNA(VLOOKUP(B6,$Y$2:$Z$12,2,FALSE)),H6,VLOOKUP(B6,$Y$2:$Z$12,2,FALSE))</f>
        <v>38.7569723890444</v>
      </c>
      <c r="J6" s="12">
        <f t="shared" si="1"/>
        <v>4.0796813041099371</v>
      </c>
      <c r="K6">
        <v>0</v>
      </c>
      <c r="L6">
        <f t="shared" si="2"/>
        <v>0</v>
      </c>
      <c r="M6">
        <f>K6*C6</f>
        <v>0</v>
      </c>
      <c r="N6">
        <f>$K6*IF($A6=N$1,1,0)</f>
        <v>0</v>
      </c>
      <c r="O6">
        <f>$K6*IF($A6=O$1,1,0)</f>
        <v>0</v>
      </c>
      <c r="P6">
        <f>$K6*IF($A6=P$1,1,0)</f>
        <v>0</v>
      </c>
      <c r="Q6">
        <f>$K6*IF($A6=Q$1,1,0)</f>
        <v>0</v>
      </c>
      <c r="R6">
        <f>$K6*IF($A6=R$1,1,0)</f>
        <v>0</v>
      </c>
      <c r="Y6" t="s">
        <v>310</v>
      </c>
      <c r="Z6">
        <v>0</v>
      </c>
    </row>
    <row r="7" spans="1:26">
      <c r="A7" s="8" t="s">
        <v>6</v>
      </c>
      <c r="B7" s="9" t="s">
        <v>547</v>
      </c>
      <c r="C7" s="11">
        <v>9300</v>
      </c>
      <c r="D7" s="8" t="s">
        <v>548</v>
      </c>
      <c r="E7" s="8">
        <v>37</v>
      </c>
      <c r="F7">
        <f>IF(ISNA(VLOOKUP(DKSalaries!D7,OverUnder!$A$2:$C$13,3,FALSE)),0,VLOOKUP(DKSalaries!D7,OverUnder!$A$2:$C$13,3,FALSE))</f>
        <v>0</v>
      </c>
      <c r="G7">
        <f t="shared" si="0"/>
        <v>0</v>
      </c>
      <c r="H7">
        <f>IF(ISNA(VLOOKUP(B7,Model!A:B,2,FALSE)),0,VLOOKUP(B7,Model!A:B,2,FALSE))</f>
        <v>0</v>
      </c>
      <c r="I7">
        <f>IF(ISNA(VLOOKUP(B7,$Y$2:$Z$12,2,FALSE)),H7,VLOOKUP(B7,$Y$2:$Z$12,2,FALSE))</f>
        <v>0</v>
      </c>
      <c r="J7" s="12">
        <f t="shared" si="1"/>
        <v>0</v>
      </c>
      <c r="K7">
        <v>0</v>
      </c>
      <c r="L7">
        <f t="shared" si="2"/>
        <v>0</v>
      </c>
      <c r="M7">
        <f>K7*C7</f>
        <v>0</v>
      </c>
      <c r="N7">
        <f>$K7*IF($A7=N$1,1,0)</f>
        <v>0</v>
      </c>
      <c r="O7">
        <f>$K7*IF($A7=O$1,1,0)</f>
        <v>0</v>
      </c>
      <c r="P7">
        <f>$K7*IF($A7=P$1,1,0)</f>
        <v>0</v>
      </c>
      <c r="Q7">
        <f>$K7*IF($A7=Q$1,1,0)</f>
        <v>0</v>
      </c>
      <c r="R7">
        <f>$K7*IF($A7=R$1,1,0)</f>
        <v>0</v>
      </c>
      <c r="V7" t="s">
        <v>20</v>
      </c>
      <c r="W7">
        <f>W1+W2+W5</f>
        <v>5</v>
      </c>
      <c r="Y7" t="s">
        <v>381</v>
      </c>
      <c r="Z7">
        <v>0</v>
      </c>
    </row>
    <row r="8" spans="1:26">
      <c r="A8" s="8" t="s">
        <v>6</v>
      </c>
      <c r="B8" s="9" t="s">
        <v>390</v>
      </c>
      <c r="C8" s="11">
        <v>9100</v>
      </c>
      <c r="D8" s="8" t="s">
        <v>545</v>
      </c>
      <c r="E8" s="8">
        <v>36.6</v>
      </c>
      <c r="F8">
        <f>IF(ISNA(VLOOKUP(DKSalaries!D8,OverUnder!$A$2:$C$13,3,FALSE)),0,VLOOKUP(DKSalaries!D8,OverUnder!$A$2:$C$13,3,FALSE))</f>
        <v>0</v>
      </c>
      <c r="G8">
        <f t="shared" si="0"/>
        <v>0</v>
      </c>
      <c r="H8">
        <f>IF(ISNA(VLOOKUP(B8,Model!A:B,2,FALSE)),0,VLOOKUP(B8,Model!A:B,2,FALSE))</f>
        <v>35.824392539432999</v>
      </c>
      <c r="I8">
        <f>IF(ISNA(VLOOKUP(B8,$Y$2:$Z$12,2,FALSE)),H8,VLOOKUP(B8,$Y$2:$Z$12,2,FALSE))</f>
        <v>35.824392539432999</v>
      </c>
      <c r="J8" s="12">
        <f t="shared" si="1"/>
        <v>3.9367464329047257</v>
      </c>
      <c r="K8">
        <v>0</v>
      </c>
      <c r="L8">
        <f t="shared" si="2"/>
        <v>0</v>
      </c>
      <c r="M8">
        <f>K8*C8</f>
        <v>0</v>
      </c>
      <c r="N8">
        <f>$K8*IF($A8=N$1,1,0)</f>
        <v>0</v>
      </c>
      <c r="O8">
        <f>$K8*IF($A8=O$1,1,0)</f>
        <v>0</v>
      </c>
      <c r="P8">
        <f>$K8*IF($A8=P$1,1,0)</f>
        <v>0</v>
      </c>
      <c r="Q8">
        <f>$K8*IF($A8=Q$1,1,0)</f>
        <v>0</v>
      </c>
      <c r="R8">
        <f>$K8*IF($A8=R$1,1,0)</f>
        <v>0</v>
      </c>
      <c r="V8" t="s">
        <v>21</v>
      </c>
      <c r="W8">
        <f>W3+W4+W5</f>
        <v>5</v>
      </c>
    </row>
    <row r="9" spans="1:26">
      <c r="A9" s="8" t="s">
        <v>7</v>
      </c>
      <c r="B9" s="9" t="s">
        <v>116</v>
      </c>
      <c r="C9" s="11">
        <v>9000</v>
      </c>
      <c r="D9" s="10" t="s">
        <v>549</v>
      </c>
      <c r="E9" s="8">
        <v>37.5</v>
      </c>
      <c r="F9">
        <f>IF(ISNA(VLOOKUP(DKSalaries!D9,OverUnder!$A$2:$C$13,3,FALSE)),0,VLOOKUP(DKSalaries!D9,OverUnder!$A$2:$C$13,3,FALSE))</f>
        <v>0</v>
      </c>
      <c r="G9">
        <f t="shared" si="0"/>
        <v>0</v>
      </c>
      <c r="H9">
        <f>IF(ISNA(VLOOKUP(B9,Model!A:B,2,FALSE)),0,VLOOKUP(B9,Model!A:B,2,FALSE))</f>
        <v>33.7267938699515</v>
      </c>
      <c r="I9">
        <f>IF(ISNA(VLOOKUP(B9,$Y$2:$Z$12,2,FALSE)),H9,VLOOKUP(B9,$Y$2:$Z$12,2,FALSE))</f>
        <v>33.7267938699515</v>
      </c>
      <c r="J9" s="12">
        <f t="shared" si="1"/>
        <v>3.7474215411057221</v>
      </c>
      <c r="K9">
        <v>0</v>
      </c>
      <c r="L9">
        <f t="shared" si="2"/>
        <v>0</v>
      </c>
      <c r="M9">
        <f>K9*C9</f>
        <v>0</v>
      </c>
      <c r="N9">
        <f>$K9*IF($A9=N$1,1,0)</f>
        <v>0</v>
      </c>
      <c r="O9">
        <f>$K9*IF($A9=O$1,1,0)</f>
        <v>0</v>
      </c>
      <c r="P9">
        <f>$K9*IF($A9=P$1,1,0)</f>
        <v>0</v>
      </c>
      <c r="Q9">
        <f>$K9*IF($A9=Q$1,1,0)</f>
        <v>0</v>
      </c>
      <c r="R9">
        <f>$K9*IF($A9=R$1,1,0)</f>
        <v>0</v>
      </c>
      <c r="V9" t="s">
        <v>22</v>
      </c>
      <c r="W9">
        <f>SUM(W1:W5)</f>
        <v>9</v>
      </c>
    </row>
    <row r="10" spans="1:26">
      <c r="A10" s="8" t="s">
        <v>7</v>
      </c>
      <c r="B10" s="9" t="s">
        <v>387</v>
      </c>
      <c r="C10" s="11">
        <v>8800</v>
      </c>
      <c r="D10" s="8" t="s">
        <v>550</v>
      </c>
      <c r="E10" s="8">
        <v>34.5</v>
      </c>
      <c r="F10">
        <f>IF(ISNA(VLOOKUP(DKSalaries!D10,OverUnder!$A$2:$C$13,3,FALSE)),0,VLOOKUP(DKSalaries!D10,OverUnder!$A$2:$C$13,3,FALSE))</f>
        <v>0</v>
      </c>
      <c r="G10">
        <f t="shared" si="0"/>
        <v>0</v>
      </c>
      <c r="H10">
        <f>IF(ISNA(VLOOKUP(B10,Model!A:B,2,FALSE)),0,VLOOKUP(B10,Model!A:B,2,FALSE))</f>
        <v>30.8851411155185</v>
      </c>
      <c r="I10">
        <f>IF(ISNA(VLOOKUP(B10,$Y$2:$Z$12,2,FALSE)),H10,VLOOKUP(B10,$Y$2:$Z$12,2,FALSE))</f>
        <v>30.8851411155185</v>
      </c>
      <c r="J10" s="12">
        <f t="shared" si="1"/>
        <v>3.509675126763466</v>
      </c>
      <c r="K10">
        <v>0</v>
      </c>
      <c r="L10">
        <f t="shared" si="2"/>
        <v>0</v>
      </c>
      <c r="M10">
        <f>K10*C10</f>
        <v>0</v>
      </c>
      <c r="N10">
        <f>$K10*IF($A10=N$1,1,0)</f>
        <v>0</v>
      </c>
      <c r="O10">
        <f>$K10*IF($A10=O$1,1,0)</f>
        <v>0</v>
      </c>
      <c r="P10">
        <f>$K10*IF($A10=P$1,1,0)</f>
        <v>0</v>
      </c>
      <c r="Q10">
        <f>$K10*IF($A10=Q$1,1,0)</f>
        <v>0</v>
      </c>
      <c r="R10">
        <f>$K10*IF($A10=R$1,1,0)</f>
        <v>0</v>
      </c>
    </row>
    <row r="11" spans="1:26">
      <c r="A11" s="8" t="s">
        <v>5</v>
      </c>
      <c r="B11" s="9" t="s">
        <v>50</v>
      </c>
      <c r="C11" s="11">
        <v>8700</v>
      </c>
      <c r="D11" s="8" t="s">
        <v>548</v>
      </c>
      <c r="E11" s="8">
        <v>36.1</v>
      </c>
      <c r="F11">
        <f>IF(ISNA(VLOOKUP(DKSalaries!D11,OverUnder!$A$2:$C$13,3,FALSE)),0,VLOOKUP(DKSalaries!D11,OverUnder!$A$2:$C$13,3,FALSE))</f>
        <v>0</v>
      </c>
      <c r="G11">
        <f t="shared" si="0"/>
        <v>0</v>
      </c>
      <c r="H11">
        <f>IF(ISNA(VLOOKUP(B11,Model!A:B,2,FALSE)),0,VLOOKUP(B11,Model!A:B,2,FALSE))</f>
        <v>41.223194198676303</v>
      </c>
      <c r="I11">
        <f>IF(ISNA(VLOOKUP(B11,$Y$2:$Z$12,2,FALSE)),H11,VLOOKUP(B11,$Y$2:$Z$12,2,FALSE))</f>
        <v>41.223194198676303</v>
      </c>
      <c r="J11" s="12">
        <f t="shared" si="1"/>
        <v>4.7382981837558971</v>
      </c>
      <c r="K11">
        <v>0</v>
      </c>
      <c r="L11">
        <f t="shared" si="2"/>
        <v>0</v>
      </c>
      <c r="M11">
        <f>K11*C11</f>
        <v>0</v>
      </c>
      <c r="N11">
        <f>$K11*IF($A11=N$1,1,0)</f>
        <v>0</v>
      </c>
      <c r="O11">
        <f>$K11*IF($A11=O$1,1,0)</f>
        <v>0</v>
      </c>
      <c r="P11">
        <f>$K11*IF($A11=P$1,1,0)</f>
        <v>0</v>
      </c>
      <c r="Q11">
        <f>$K11*IF($A11=Q$1,1,0)</f>
        <v>0</v>
      </c>
      <c r="R11">
        <f>$K11*IF($A11=R$1,1,0)</f>
        <v>0</v>
      </c>
    </row>
    <row r="12" spans="1:26">
      <c r="A12" s="8" t="s">
        <v>6</v>
      </c>
      <c r="B12" s="9" t="s">
        <v>370</v>
      </c>
      <c r="C12" s="11">
        <v>8700</v>
      </c>
      <c r="D12" s="8" t="s">
        <v>544</v>
      </c>
      <c r="E12" s="8">
        <v>34.1</v>
      </c>
      <c r="F12">
        <f>IF(ISNA(VLOOKUP(DKSalaries!D12,OverUnder!$A$2:$C$13,3,FALSE)),0,VLOOKUP(DKSalaries!D12,OverUnder!$A$2:$C$13,3,FALSE))</f>
        <v>0</v>
      </c>
      <c r="G12">
        <f t="shared" si="0"/>
        <v>0</v>
      </c>
      <c r="H12">
        <f>IF(ISNA(VLOOKUP(B12,Model!A:B,2,FALSE)),0,VLOOKUP(B12,Model!A:B,2,FALSE))</f>
        <v>31.758971272991399</v>
      </c>
      <c r="I12">
        <f>IF(ISNA(VLOOKUP(B12,$Y$2:$Z$12,2,FALSE)),H12,VLOOKUP(B12,$Y$2:$Z$12,2,FALSE))</f>
        <v>31.758971272991399</v>
      </c>
      <c r="J12" s="12">
        <f t="shared" si="1"/>
        <v>3.650456468159931</v>
      </c>
      <c r="K12">
        <v>0</v>
      </c>
      <c r="L12">
        <f t="shared" si="2"/>
        <v>0</v>
      </c>
      <c r="M12">
        <f>K12*C12</f>
        <v>0</v>
      </c>
      <c r="N12">
        <f>$K12*IF($A12=N$1,1,0)</f>
        <v>0</v>
      </c>
      <c r="O12">
        <f>$K12*IF($A12=O$1,1,0)</f>
        <v>0</v>
      </c>
      <c r="P12">
        <f>$K12*IF($A12=P$1,1,0)</f>
        <v>0</v>
      </c>
      <c r="Q12">
        <f>$K12*IF($A12=Q$1,1,0)</f>
        <v>0</v>
      </c>
      <c r="R12">
        <f>$K12*IF($A12=R$1,1,0)</f>
        <v>0</v>
      </c>
    </row>
    <row r="13" spans="1:26">
      <c r="A13" s="8" t="s">
        <v>5</v>
      </c>
      <c r="B13" s="9" t="s">
        <v>458</v>
      </c>
      <c r="C13" s="11">
        <v>8600</v>
      </c>
      <c r="D13" s="10" t="s">
        <v>551</v>
      </c>
      <c r="E13" s="8">
        <v>27.8</v>
      </c>
      <c r="F13">
        <f>IF(ISNA(VLOOKUP(DKSalaries!D13,OverUnder!$A$2:$C$13,3,FALSE)),0,VLOOKUP(DKSalaries!D13,OverUnder!$A$2:$C$13,3,FALSE))</f>
        <v>0</v>
      </c>
      <c r="G13">
        <f t="shared" si="0"/>
        <v>0</v>
      </c>
      <c r="H13">
        <f>IF(ISNA(VLOOKUP(B13,Model!A:B,2,FALSE)),0,VLOOKUP(B13,Model!A:B,2,FALSE))</f>
        <v>27.4166666666666</v>
      </c>
      <c r="I13">
        <f>IF(ISNA(VLOOKUP(B13,$Y$2:$Z$12,2,FALSE)),H13,VLOOKUP(B13,$Y$2:$Z$12,2,FALSE))</f>
        <v>27.4166666666666</v>
      </c>
      <c r="J13" s="12">
        <f t="shared" si="1"/>
        <v>3.1879844961240233</v>
      </c>
      <c r="K13">
        <v>0</v>
      </c>
      <c r="L13">
        <f t="shared" si="2"/>
        <v>0</v>
      </c>
      <c r="M13">
        <f>K13*C13</f>
        <v>0</v>
      </c>
      <c r="N13">
        <f>$K13*IF($A13=N$1,1,0)</f>
        <v>0</v>
      </c>
      <c r="O13">
        <f>$K13*IF($A13=O$1,1,0)</f>
        <v>0</v>
      </c>
      <c r="P13">
        <f>$K13*IF($A13=P$1,1,0)</f>
        <v>0</v>
      </c>
      <c r="Q13">
        <f>$K13*IF($A13=Q$1,1,0)</f>
        <v>0</v>
      </c>
      <c r="R13">
        <f>$K13*IF($A13=R$1,1,0)</f>
        <v>0</v>
      </c>
      <c r="T13" s="2" t="s">
        <v>24</v>
      </c>
      <c r="U13" s="2"/>
      <c r="V13" s="2"/>
      <c r="W13" s="2"/>
      <c r="X13" s="2" t="s">
        <v>26</v>
      </c>
      <c r="Y13" s="2"/>
      <c r="Z13" s="2"/>
    </row>
    <row r="14" spans="1:26">
      <c r="A14" s="8" t="s">
        <v>6</v>
      </c>
      <c r="B14" s="9" t="s">
        <v>389</v>
      </c>
      <c r="C14" s="11">
        <v>8600</v>
      </c>
      <c r="D14" s="10" t="s">
        <v>552</v>
      </c>
      <c r="E14" s="8">
        <v>37.9</v>
      </c>
      <c r="F14">
        <f>IF(ISNA(VLOOKUP(DKSalaries!D14,OverUnder!$A$2:$C$13,3,FALSE)),0,VLOOKUP(DKSalaries!D14,OverUnder!$A$2:$C$13,3,FALSE))</f>
        <v>0</v>
      </c>
      <c r="G14">
        <f t="shared" si="0"/>
        <v>0</v>
      </c>
      <c r="H14">
        <f>IF(ISNA(VLOOKUP(B14,Model!A:B,2,FALSE)),0,VLOOKUP(B14,Model!A:B,2,FALSE))</f>
        <v>37.993725171209903</v>
      </c>
      <c r="I14">
        <f>IF(ISNA(VLOOKUP(B14,$Y$2:$Z$12,2,FALSE)),H14,VLOOKUP(B14,$Y$2:$Z$12,2,FALSE))</f>
        <v>37.993725171209903</v>
      </c>
      <c r="J14" s="12">
        <f t="shared" si="1"/>
        <v>4.417875019908128</v>
      </c>
      <c r="K14">
        <v>0</v>
      </c>
      <c r="L14">
        <f t="shared" si="2"/>
        <v>0</v>
      </c>
      <c r="M14">
        <f>K14*C14</f>
        <v>0</v>
      </c>
      <c r="N14">
        <f>$K14*IF($A14=N$1,1,0)</f>
        <v>0</v>
      </c>
      <c r="O14">
        <f>$K14*IF($A14=O$1,1,0)</f>
        <v>0</v>
      </c>
      <c r="P14">
        <f>$K14*IF($A14=P$1,1,0)</f>
        <v>0</v>
      </c>
      <c r="Q14">
        <f>$K14*IF($A14=Q$1,1,0)</f>
        <v>0</v>
      </c>
      <c r="R14">
        <f>$K14*IF($A14=R$1,1,0)</f>
        <v>0</v>
      </c>
    </row>
    <row r="15" spans="1:26">
      <c r="A15" s="8" t="s">
        <v>5</v>
      </c>
      <c r="B15" s="9" t="s">
        <v>119</v>
      </c>
      <c r="C15" s="11">
        <v>8500</v>
      </c>
      <c r="D15" s="8" t="s">
        <v>553</v>
      </c>
      <c r="E15" s="8">
        <v>38.6</v>
      </c>
      <c r="F15">
        <f>IF(ISNA(VLOOKUP(DKSalaries!D15,OverUnder!$A$2:$C$13,3,FALSE)),0,VLOOKUP(DKSalaries!D15,OverUnder!$A$2:$C$13,3,FALSE))</f>
        <v>0</v>
      </c>
      <c r="G15">
        <f t="shared" si="0"/>
        <v>0</v>
      </c>
      <c r="H15">
        <f>IF(ISNA(VLOOKUP(B15,Model!A:B,2,FALSE)),0,VLOOKUP(B15,Model!A:B,2,FALSE))</f>
        <v>40.634530961151903</v>
      </c>
      <c r="I15">
        <f>IF(ISNA(VLOOKUP(B15,$Y$2:$Z$12,2,FALSE)),H15,VLOOKUP(B15,$Y$2:$Z$12,2,FALSE))</f>
        <v>40.634530961151903</v>
      </c>
      <c r="J15" s="12">
        <f t="shared" si="1"/>
        <v>4.7805330542531657</v>
      </c>
      <c r="K15">
        <v>1</v>
      </c>
      <c r="L15">
        <f t="shared" si="2"/>
        <v>40.634530961151903</v>
      </c>
      <c r="M15">
        <f>K15*C15</f>
        <v>8500</v>
      </c>
      <c r="N15">
        <f>$K15*IF($A15=N$1,1,0)</f>
        <v>1</v>
      </c>
      <c r="O15">
        <f>$K15*IF($A15=O$1,1,0)</f>
        <v>0</v>
      </c>
      <c r="P15">
        <f>$K15*IF($A15=P$1,1,0)</f>
        <v>0</v>
      </c>
      <c r="Q15">
        <f>$K15*IF($A15=Q$1,1,0)</f>
        <v>0</v>
      </c>
      <c r="R15">
        <f>$K15*IF($A15=R$1,1,0)</f>
        <v>0</v>
      </c>
      <c r="T15" s="1" t="s">
        <v>31</v>
      </c>
    </row>
    <row r="16" spans="1:26">
      <c r="A16" s="8" t="s">
        <v>7</v>
      </c>
      <c r="B16" s="9" t="s">
        <v>49</v>
      </c>
      <c r="C16" s="11">
        <v>8500</v>
      </c>
      <c r="D16" s="10" t="s">
        <v>554</v>
      </c>
      <c r="E16" s="8">
        <v>37.1</v>
      </c>
      <c r="F16">
        <f>IF(ISNA(VLOOKUP(DKSalaries!D16,OverUnder!$A$2:$C$13,3,FALSE)),0,VLOOKUP(DKSalaries!D16,OverUnder!$A$2:$C$13,3,FALSE))</f>
        <v>0</v>
      </c>
      <c r="G16">
        <f t="shared" si="0"/>
        <v>0</v>
      </c>
      <c r="H16">
        <f>IF(ISNA(VLOOKUP(B16,Model!A:B,2,FALSE)),0,VLOOKUP(B16,Model!A:B,2,FALSE))</f>
        <v>34.2712559893574</v>
      </c>
      <c r="I16">
        <f>IF(ISNA(VLOOKUP(B16,$Y$2:$Z$12,2,FALSE)),H16,VLOOKUP(B16,$Y$2:$Z$12,2,FALSE))</f>
        <v>34.2712559893574</v>
      </c>
      <c r="J16" s="12">
        <f t="shared" si="1"/>
        <v>4.0319124693361648</v>
      </c>
      <c r="K16">
        <v>0</v>
      </c>
      <c r="L16">
        <f t="shared" si="2"/>
        <v>0</v>
      </c>
      <c r="M16">
        <f>K16*C16</f>
        <v>0</v>
      </c>
      <c r="N16">
        <f>$K16*IF($A16=N$1,1,0)</f>
        <v>0</v>
      </c>
      <c r="O16">
        <f>$K16*IF($A16=O$1,1,0)</f>
        <v>0</v>
      </c>
      <c r="P16">
        <f>$K16*IF($A16=P$1,1,0)</f>
        <v>0</v>
      </c>
      <c r="Q16">
        <f>$K16*IF($A16=Q$1,1,0)</f>
        <v>0</v>
      </c>
      <c r="R16">
        <f>$K16*IF($A16=R$1,1,0)</f>
        <v>0</v>
      </c>
      <c r="T16" t="s">
        <v>25</v>
      </c>
    </row>
    <row r="17" spans="1:20">
      <c r="A17" s="8" t="s">
        <v>9</v>
      </c>
      <c r="B17" s="9" t="s">
        <v>555</v>
      </c>
      <c r="C17" s="11">
        <v>8100</v>
      </c>
      <c r="D17" s="10" t="s">
        <v>549</v>
      </c>
      <c r="E17" s="8">
        <v>34.4</v>
      </c>
      <c r="F17">
        <f>IF(ISNA(VLOOKUP(DKSalaries!D17,OverUnder!$A$2:$C$13,3,FALSE)),0,VLOOKUP(DKSalaries!D17,OverUnder!$A$2:$C$13,3,FALSE))</f>
        <v>0</v>
      </c>
      <c r="G17">
        <f t="shared" si="0"/>
        <v>0</v>
      </c>
      <c r="H17">
        <f>IF(ISNA(VLOOKUP(B17,Model!A:B,2,FALSE)),0,VLOOKUP(B17,Model!A:B,2,FALSE))</f>
        <v>0</v>
      </c>
      <c r="I17">
        <f>IF(ISNA(VLOOKUP(B17,$Y$2:$Z$12,2,FALSE)),H17,VLOOKUP(B17,$Y$2:$Z$12,2,FALSE))</f>
        <v>0</v>
      </c>
      <c r="J17" s="12">
        <f t="shared" si="1"/>
        <v>0</v>
      </c>
      <c r="K17">
        <v>0</v>
      </c>
      <c r="L17">
        <f t="shared" si="2"/>
        <v>0</v>
      </c>
      <c r="M17">
        <f>K17*C17</f>
        <v>0</v>
      </c>
      <c r="N17">
        <f>$K17*IF($A17=N$1,1,0)</f>
        <v>0</v>
      </c>
      <c r="O17">
        <f>$K17*IF($A17=O$1,1,0)</f>
        <v>0</v>
      </c>
      <c r="P17">
        <f>$K17*IF($A17=P$1,1,0)</f>
        <v>0</v>
      </c>
      <c r="Q17">
        <f>$K17*IF($A17=Q$1,1,0)</f>
        <v>0</v>
      </c>
      <c r="R17">
        <f>$K17*IF($A17=R$1,1,0)</f>
        <v>0</v>
      </c>
      <c r="T17" t="s">
        <v>32</v>
      </c>
    </row>
    <row r="18" spans="1:20">
      <c r="A18" s="8" t="s">
        <v>7</v>
      </c>
      <c r="B18" s="9" t="s">
        <v>385</v>
      </c>
      <c r="C18" s="11">
        <v>8100</v>
      </c>
      <c r="D18" s="8" t="s">
        <v>556</v>
      </c>
      <c r="E18" s="8">
        <v>35.6</v>
      </c>
      <c r="F18">
        <f>IF(ISNA(VLOOKUP(DKSalaries!D18,OverUnder!$A$2:$C$13,3,FALSE)),0,VLOOKUP(DKSalaries!D18,OverUnder!$A$2:$C$13,3,FALSE))</f>
        <v>0</v>
      </c>
      <c r="G18">
        <f t="shared" si="0"/>
        <v>0</v>
      </c>
      <c r="H18">
        <f>IF(ISNA(VLOOKUP(B18,Model!A:B,2,FALSE)),0,VLOOKUP(B18,Model!A:B,2,FALSE))</f>
        <v>35.623500853787199</v>
      </c>
      <c r="I18">
        <f>IF(ISNA(VLOOKUP(B18,$Y$2:$Z$12,2,FALSE)),H18,VLOOKUP(B18,$Y$2:$Z$12,2,FALSE))</f>
        <v>35.623500853787199</v>
      </c>
      <c r="J18" s="12">
        <f t="shared" si="1"/>
        <v>4.3979630683687905</v>
      </c>
      <c r="K18">
        <v>0</v>
      </c>
      <c r="L18">
        <f t="shared" si="2"/>
        <v>0</v>
      </c>
      <c r="M18">
        <f>K18*C18</f>
        <v>0</v>
      </c>
      <c r="N18">
        <f>$K18*IF($A18=N$1,1,0)</f>
        <v>0</v>
      </c>
      <c r="O18">
        <f>$K18*IF($A18=O$1,1,0)</f>
        <v>0</v>
      </c>
      <c r="P18">
        <f>$K18*IF($A18=P$1,1,0)</f>
        <v>0</v>
      </c>
      <c r="Q18">
        <f>$K18*IF($A18=Q$1,1,0)</f>
        <v>0</v>
      </c>
      <c r="R18">
        <f>$K18*IF($A18=R$1,1,0)</f>
        <v>0</v>
      </c>
      <c r="T18" t="s">
        <v>34</v>
      </c>
    </row>
    <row r="19" spans="1:20">
      <c r="A19" s="8" t="s">
        <v>5</v>
      </c>
      <c r="B19" s="9" t="s">
        <v>131</v>
      </c>
      <c r="C19" s="11">
        <v>8100</v>
      </c>
      <c r="D19" s="10" t="s">
        <v>557</v>
      </c>
      <c r="E19" s="8">
        <v>30.3</v>
      </c>
      <c r="F19">
        <f>IF(ISNA(VLOOKUP(DKSalaries!D19,OverUnder!$A$2:$C$13,3,FALSE)),0,VLOOKUP(DKSalaries!D19,OverUnder!$A$2:$C$13,3,FALSE))</f>
        <v>0</v>
      </c>
      <c r="G19">
        <f t="shared" si="0"/>
        <v>0</v>
      </c>
      <c r="H19">
        <f>IF(ISNA(VLOOKUP(B19,Model!A:B,2,FALSE)),0,VLOOKUP(B19,Model!A:B,2,FALSE))</f>
        <v>32.004452850074102</v>
      </c>
      <c r="I19">
        <f>IF(ISNA(VLOOKUP(B19,$Y$2:$Z$12,2,FALSE)),H19,VLOOKUP(B19,$Y$2:$Z$12,2,FALSE))</f>
        <v>32.004452850074102</v>
      </c>
      <c r="J19" s="12">
        <f t="shared" si="1"/>
        <v>3.9511670185276664</v>
      </c>
      <c r="K19">
        <v>0</v>
      </c>
      <c r="L19">
        <f t="shared" si="2"/>
        <v>0</v>
      </c>
      <c r="M19">
        <f>K19*C19</f>
        <v>0</v>
      </c>
      <c r="N19">
        <f>$K19*IF($A19=N$1,1,0)</f>
        <v>0</v>
      </c>
      <c r="O19">
        <f>$K19*IF($A19=O$1,1,0)</f>
        <v>0</v>
      </c>
      <c r="P19">
        <f>$K19*IF($A19=P$1,1,0)</f>
        <v>0</v>
      </c>
      <c r="Q19">
        <f>$K19*IF($A19=Q$1,1,0)</f>
        <v>0</v>
      </c>
      <c r="R19">
        <f>$K19*IF($A19=R$1,1,0)</f>
        <v>0</v>
      </c>
    </row>
    <row r="20" spans="1:20">
      <c r="A20" s="8" t="s">
        <v>6</v>
      </c>
      <c r="B20" s="9" t="s">
        <v>391</v>
      </c>
      <c r="C20" s="11">
        <v>8000</v>
      </c>
      <c r="D20" s="8" t="s">
        <v>556</v>
      </c>
      <c r="E20" s="8">
        <v>33.6</v>
      </c>
      <c r="F20">
        <f>IF(ISNA(VLOOKUP(DKSalaries!D20,OverUnder!$A$2:$C$13,3,FALSE)),0,VLOOKUP(DKSalaries!D20,OverUnder!$A$2:$C$13,3,FALSE))</f>
        <v>0</v>
      </c>
      <c r="G20">
        <f t="shared" si="0"/>
        <v>0</v>
      </c>
      <c r="H20">
        <f>IF(ISNA(VLOOKUP(B20,Model!A:B,2,FALSE)),0,VLOOKUP(B20,Model!A:B,2,FALSE))</f>
        <v>35.133023866440404</v>
      </c>
      <c r="I20">
        <f>IF(ISNA(VLOOKUP(B20,$Y$2:$Z$12,2,FALSE)),H20,VLOOKUP(B20,$Y$2:$Z$12,2,FALSE))</f>
        <v>35.133023866440404</v>
      </c>
      <c r="J20" s="12">
        <f t="shared" si="1"/>
        <v>4.3916279833050504</v>
      </c>
      <c r="K20">
        <v>0</v>
      </c>
      <c r="L20">
        <f t="shared" si="2"/>
        <v>0</v>
      </c>
      <c r="M20">
        <f>K20*C20</f>
        <v>0</v>
      </c>
      <c r="N20">
        <f>$K20*IF($A20=N$1,1,0)</f>
        <v>0</v>
      </c>
      <c r="O20">
        <f>$K20*IF($A20=O$1,1,0)</f>
        <v>0</v>
      </c>
      <c r="P20">
        <f>$K20*IF($A20=P$1,1,0)</f>
        <v>0</v>
      </c>
      <c r="Q20">
        <f>$K20*IF($A20=Q$1,1,0)</f>
        <v>0</v>
      </c>
      <c r="R20">
        <f>$K20*IF($A20=R$1,1,0)</f>
        <v>0</v>
      </c>
    </row>
    <row r="21" spans="1:20">
      <c r="A21" s="8" t="s">
        <v>6</v>
      </c>
      <c r="B21" s="9" t="s">
        <v>337</v>
      </c>
      <c r="C21" s="11">
        <v>8000</v>
      </c>
      <c r="D21" s="8" t="s">
        <v>558</v>
      </c>
      <c r="E21" s="8">
        <v>35.1</v>
      </c>
      <c r="F21">
        <f>IF(ISNA(VLOOKUP(DKSalaries!D21,OverUnder!$A$2:$C$13,3,FALSE)),0,VLOOKUP(DKSalaries!D21,OverUnder!$A$2:$C$13,3,FALSE))</f>
        <v>0</v>
      </c>
      <c r="G21">
        <f t="shared" si="0"/>
        <v>0</v>
      </c>
      <c r="H21">
        <f>IF(ISNA(VLOOKUP(B21,Model!A:B,2,FALSE)),0,VLOOKUP(B21,Model!A:B,2,FALSE))</f>
        <v>34.665440915965497</v>
      </c>
      <c r="I21">
        <f>IF(ISNA(VLOOKUP(B21,$Y$2:$Z$12,2,FALSE)),H21,VLOOKUP(B21,$Y$2:$Z$12,2,FALSE))</f>
        <v>34.665440915965497</v>
      </c>
      <c r="J21" s="12">
        <f t="shared" si="1"/>
        <v>4.3331801144956872</v>
      </c>
      <c r="K21">
        <v>0</v>
      </c>
      <c r="L21">
        <f t="shared" si="2"/>
        <v>0</v>
      </c>
      <c r="M21">
        <f>K21*C21</f>
        <v>0</v>
      </c>
      <c r="N21">
        <f>$K21*IF($A21=N$1,1,0)</f>
        <v>0</v>
      </c>
      <c r="O21">
        <f>$K21*IF($A21=O$1,1,0)</f>
        <v>0</v>
      </c>
      <c r="P21">
        <f>$K21*IF($A21=P$1,1,0)</f>
        <v>0</v>
      </c>
      <c r="Q21">
        <f>$K21*IF($A21=Q$1,1,0)</f>
        <v>0</v>
      </c>
      <c r="R21">
        <f>$K21*IF($A21=R$1,1,0)</f>
        <v>0</v>
      </c>
    </row>
    <row r="22" spans="1:20">
      <c r="A22" s="8" t="s">
        <v>5</v>
      </c>
      <c r="B22" s="9" t="s">
        <v>400</v>
      </c>
      <c r="C22" s="11">
        <v>7900</v>
      </c>
      <c r="D22" s="8" t="s">
        <v>544</v>
      </c>
      <c r="E22" s="8">
        <v>35.200000000000003</v>
      </c>
      <c r="F22">
        <f>IF(ISNA(VLOOKUP(DKSalaries!D22,OverUnder!$A$2:$C$13,3,FALSE)),0,VLOOKUP(DKSalaries!D22,OverUnder!$A$2:$C$13,3,FALSE))</f>
        <v>0</v>
      </c>
      <c r="G22">
        <f t="shared" si="0"/>
        <v>0</v>
      </c>
      <c r="H22">
        <f>IF(ISNA(VLOOKUP(B22,Model!A:B,2,FALSE)),0,VLOOKUP(B22,Model!A:B,2,FALSE))</f>
        <v>38.687813275932797</v>
      </c>
      <c r="I22">
        <f>IF(ISNA(VLOOKUP(B22,$Y$2:$Z$12,2,FALSE)),H22,VLOOKUP(B22,$Y$2:$Z$12,2,FALSE))</f>
        <v>38.687813275932797</v>
      </c>
      <c r="J22" s="12">
        <f t="shared" si="1"/>
        <v>4.8971915539155439</v>
      </c>
      <c r="K22">
        <v>0</v>
      </c>
      <c r="L22">
        <f t="shared" si="2"/>
        <v>0</v>
      </c>
      <c r="M22">
        <f>K22*C22</f>
        <v>0</v>
      </c>
      <c r="N22">
        <f>$K22*IF($A22=N$1,1,0)</f>
        <v>0</v>
      </c>
      <c r="O22">
        <f>$K22*IF($A22=O$1,1,0)</f>
        <v>0</v>
      </c>
      <c r="P22">
        <f>$K22*IF($A22=P$1,1,0)</f>
        <v>0</v>
      </c>
      <c r="Q22">
        <f>$K22*IF($A22=Q$1,1,0)</f>
        <v>0</v>
      </c>
      <c r="R22">
        <f>$K22*IF($A22=R$1,1,0)</f>
        <v>0</v>
      </c>
    </row>
    <row r="23" spans="1:20">
      <c r="A23" s="8" t="s">
        <v>7</v>
      </c>
      <c r="B23" s="9" t="s">
        <v>373</v>
      </c>
      <c r="C23" s="11">
        <v>7900</v>
      </c>
      <c r="D23" s="10" t="s">
        <v>552</v>
      </c>
      <c r="E23" s="8">
        <v>28.2</v>
      </c>
      <c r="F23">
        <f>IF(ISNA(VLOOKUP(DKSalaries!D23,OverUnder!$A$2:$C$13,3,FALSE)),0,VLOOKUP(DKSalaries!D23,OverUnder!$A$2:$C$13,3,FALSE))</f>
        <v>0</v>
      </c>
      <c r="G23">
        <f t="shared" si="0"/>
        <v>0</v>
      </c>
      <c r="H23">
        <f>IF(ISNA(VLOOKUP(B23,Model!A:B,2,FALSE)),0,VLOOKUP(B23,Model!A:B,2,FALSE))</f>
        <v>29.488997345825599</v>
      </c>
      <c r="I23">
        <f>IF(ISNA(VLOOKUP(B23,$Y$2:$Z$12,2,FALSE)),H23,VLOOKUP(B23,$Y$2:$Z$12,2,FALSE))</f>
        <v>29.488997345825599</v>
      </c>
      <c r="J23" s="12">
        <f t="shared" si="1"/>
        <v>3.7327844741551393</v>
      </c>
      <c r="K23">
        <v>0</v>
      </c>
      <c r="L23">
        <f t="shared" si="2"/>
        <v>0</v>
      </c>
      <c r="M23">
        <f>K23*C23</f>
        <v>0</v>
      </c>
      <c r="N23">
        <f>$K23*IF($A23=N$1,1,0)</f>
        <v>0</v>
      </c>
      <c r="O23">
        <f>$K23*IF($A23=O$1,1,0)</f>
        <v>0</v>
      </c>
      <c r="P23">
        <f>$K23*IF($A23=P$1,1,0)</f>
        <v>0</v>
      </c>
      <c r="Q23">
        <f>$K23*IF($A23=Q$1,1,0)</f>
        <v>0</v>
      </c>
      <c r="R23">
        <f>$K23*IF($A23=R$1,1,0)</f>
        <v>0</v>
      </c>
    </row>
    <row r="24" spans="1:20">
      <c r="A24" s="8" t="s">
        <v>9</v>
      </c>
      <c r="B24" s="9" t="s">
        <v>124</v>
      </c>
      <c r="C24" s="11">
        <v>7600</v>
      </c>
      <c r="D24" s="10" t="s">
        <v>543</v>
      </c>
      <c r="E24" s="8">
        <v>35</v>
      </c>
      <c r="F24">
        <f>IF(ISNA(VLOOKUP(DKSalaries!D24,OverUnder!$A$2:$C$13,3,FALSE)),0,VLOOKUP(DKSalaries!D24,OverUnder!$A$2:$C$13,3,FALSE))</f>
        <v>0</v>
      </c>
      <c r="G24">
        <f t="shared" si="0"/>
        <v>0</v>
      </c>
      <c r="H24">
        <f>IF(ISNA(VLOOKUP(B24,Model!A:B,2,FALSE)),0,VLOOKUP(B24,Model!A:B,2,FALSE))</f>
        <v>35.4994559538057</v>
      </c>
      <c r="I24">
        <f>IF(ISNA(VLOOKUP(B24,$Y$2:$Z$12,2,FALSE)),H24,VLOOKUP(B24,$Y$2:$Z$12,2,FALSE))</f>
        <v>35.4994559538057</v>
      </c>
      <c r="J24" s="12">
        <f t="shared" si="1"/>
        <v>4.670981046553381</v>
      </c>
      <c r="K24">
        <v>0</v>
      </c>
      <c r="L24">
        <f t="shared" si="2"/>
        <v>0</v>
      </c>
      <c r="M24">
        <f>K24*C24</f>
        <v>0</v>
      </c>
      <c r="N24">
        <f>$K24*IF($A24=N$1,1,0)</f>
        <v>0</v>
      </c>
      <c r="O24">
        <f>$K24*IF($A24=O$1,1,0)</f>
        <v>0</v>
      </c>
      <c r="P24">
        <f>$K24*IF($A24=P$1,1,0)</f>
        <v>0</v>
      </c>
      <c r="Q24">
        <f>$K24*IF($A24=Q$1,1,0)</f>
        <v>0</v>
      </c>
      <c r="R24">
        <f>$K24*IF($A24=R$1,1,0)</f>
        <v>0</v>
      </c>
    </row>
    <row r="25" spans="1:20">
      <c r="A25" s="8" t="s">
        <v>8</v>
      </c>
      <c r="B25" s="9" t="s">
        <v>122</v>
      </c>
      <c r="C25" s="11">
        <v>7600</v>
      </c>
      <c r="D25" s="8" t="s">
        <v>559</v>
      </c>
      <c r="E25" s="8">
        <v>32</v>
      </c>
      <c r="F25">
        <f>IF(ISNA(VLOOKUP(DKSalaries!D25,OverUnder!$A$2:$C$13,3,FALSE)),0,VLOOKUP(DKSalaries!D25,OverUnder!$A$2:$C$13,3,FALSE))</f>
        <v>0</v>
      </c>
      <c r="G25">
        <f t="shared" si="0"/>
        <v>0</v>
      </c>
      <c r="H25">
        <f>IF(ISNA(VLOOKUP(B25,Model!A:B,2,FALSE)),0,VLOOKUP(B25,Model!A:B,2,FALSE))</f>
        <v>30.389224821049901</v>
      </c>
      <c r="I25">
        <f>IF(ISNA(VLOOKUP(B25,$Y$2:$Z$12,2,FALSE)),H25,VLOOKUP(B25,$Y$2:$Z$12,2,FALSE))</f>
        <v>30.389224821049901</v>
      </c>
      <c r="J25" s="12">
        <f t="shared" si="1"/>
        <v>3.9985822132960394</v>
      </c>
      <c r="K25">
        <v>0</v>
      </c>
      <c r="L25">
        <f t="shared" si="2"/>
        <v>0</v>
      </c>
      <c r="M25">
        <f>K25*C25</f>
        <v>0</v>
      </c>
      <c r="N25">
        <f>$K25*IF($A25=N$1,1,0)</f>
        <v>0</v>
      </c>
      <c r="O25">
        <f>$K25*IF($A25=O$1,1,0)</f>
        <v>0</v>
      </c>
      <c r="P25">
        <f>$K25*IF($A25=P$1,1,0)</f>
        <v>0</v>
      </c>
      <c r="Q25">
        <f>$K25*IF($A25=Q$1,1,0)</f>
        <v>0</v>
      </c>
      <c r="R25">
        <f>$K25*IF($A25=R$1,1,0)</f>
        <v>0</v>
      </c>
    </row>
    <row r="26" spans="1:20">
      <c r="A26" s="8" t="s">
        <v>9</v>
      </c>
      <c r="B26" s="9" t="s">
        <v>336</v>
      </c>
      <c r="C26" s="11">
        <v>7500</v>
      </c>
      <c r="D26" s="10" t="s">
        <v>560</v>
      </c>
      <c r="E26" s="8">
        <v>28.9</v>
      </c>
      <c r="F26">
        <f>IF(ISNA(VLOOKUP(DKSalaries!D26,OverUnder!$A$2:$C$13,3,FALSE)),0,VLOOKUP(DKSalaries!D26,OverUnder!$A$2:$C$13,3,FALSE))</f>
        <v>0</v>
      </c>
      <c r="G26">
        <f t="shared" si="0"/>
        <v>0</v>
      </c>
      <c r="H26">
        <f>IF(ISNA(VLOOKUP(B26,Model!A:B,2,FALSE)),0,VLOOKUP(B26,Model!A:B,2,FALSE))</f>
        <v>30.0471686397103</v>
      </c>
      <c r="I26">
        <f>IF(ISNA(VLOOKUP(B26,$Y$2:$Z$12,2,FALSE)),H26,VLOOKUP(B26,$Y$2:$Z$12,2,FALSE))</f>
        <v>30.0471686397103</v>
      </c>
      <c r="J26" s="12">
        <f t="shared" si="1"/>
        <v>4.0062891519613739</v>
      </c>
      <c r="K26">
        <v>0</v>
      </c>
      <c r="L26">
        <f t="shared" si="2"/>
        <v>0</v>
      </c>
      <c r="M26">
        <f>K26*C26</f>
        <v>0</v>
      </c>
      <c r="N26">
        <f>$K26*IF($A26=N$1,1,0)</f>
        <v>0</v>
      </c>
      <c r="O26">
        <f>$K26*IF($A26=O$1,1,0)</f>
        <v>0</v>
      </c>
      <c r="P26">
        <f>$K26*IF($A26=P$1,1,0)</f>
        <v>0</v>
      </c>
      <c r="Q26">
        <f>$K26*IF($A26=Q$1,1,0)</f>
        <v>0</v>
      </c>
      <c r="R26">
        <f>$K26*IF($A26=R$1,1,0)</f>
        <v>0</v>
      </c>
    </row>
    <row r="27" spans="1:20">
      <c r="A27" s="8" t="s">
        <v>9</v>
      </c>
      <c r="B27" s="9" t="s">
        <v>399</v>
      </c>
      <c r="C27" s="11">
        <v>7500</v>
      </c>
      <c r="D27" s="10" t="s">
        <v>552</v>
      </c>
      <c r="E27" s="8">
        <v>36.6</v>
      </c>
      <c r="F27">
        <f>IF(ISNA(VLOOKUP(DKSalaries!D27,OverUnder!$A$2:$C$13,3,FALSE)),0,VLOOKUP(DKSalaries!D27,OverUnder!$A$2:$C$13,3,FALSE))</f>
        <v>0</v>
      </c>
      <c r="G27">
        <f t="shared" si="0"/>
        <v>0</v>
      </c>
      <c r="H27">
        <f>IF(ISNA(VLOOKUP(B27,Model!A:B,2,FALSE)),0,VLOOKUP(B27,Model!A:B,2,FALSE))</f>
        <v>38.195900580851799</v>
      </c>
      <c r="I27">
        <f>IF(ISNA(VLOOKUP(B27,$Y$2:$Z$12,2,FALSE)),H27,VLOOKUP(B27,$Y$2:$Z$12,2,FALSE))</f>
        <v>38.195900580851799</v>
      </c>
      <c r="J27" s="12">
        <f t="shared" si="1"/>
        <v>5.0927867441135728</v>
      </c>
      <c r="K27">
        <v>1</v>
      </c>
      <c r="L27">
        <f t="shared" si="2"/>
        <v>38.195900580851799</v>
      </c>
      <c r="M27">
        <f>K27*C27</f>
        <v>7500</v>
      </c>
      <c r="N27">
        <f>$K27*IF($A27=N$1,1,0)</f>
        <v>0</v>
      </c>
      <c r="O27">
        <f>$K27*IF($A27=O$1,1,0)</f>
        <v>1</v>
      </c>
      <c r="P27">
        <f>$K27*IF($A27=P$1,1,0)</f>
        <v>0</v>
      </c>
      <c r="Q27">
        <f>$K27*IF($A27=Q$1,1,0)</f>
        <v>0</v>
      </c>
      <c r="R27">
        <f>$K27*IF($A27=R$1,1,0)</f>
        <v>0</v>
      </c>
    </row>
    <row r="28" spans="1:20">
      <c r="A28" s="8" t="s">
        <v>6</v>
      </c>
      <c r="B28" s="9" t="s">
        <v>369</v>
      </c>
      <c r="C28" s="11">
        <v>7500</v>
      </c>
      <c r="D28" s="10" t="s">
        <v>560</v>
      </c>
      <c r="E28" s="8">
        <v>30.7</v>
      </c>
      <c r="F28">
        <f>IF(ISNA(VLOOKUP(DKSalaries!D28,OverUnder!$A$2:$C$13,3,FALSE)),0,VLOOKUP(DKSalaries!D28,OverUnder!$A$2:$C$13,3,FALSE))</f>
        <v>0</v>
      </c>
      <c r="G28">
        <f t="shared" si="0"/>
        <v>0</v>
      </c>
      <c r="H28">
        <f>IF(ISNA(VLOOKUP(B28,Model!A:B,2,FALSE)),0,VLOOKUP(B28,Model!A:B,2,FALSE))</f>
        <v>28.880158744966</v>
      </c>
      <c r="I28">
        <f>IF(ISNA(VLOOKUP(B28,$Y$2:$Z$12,2,FALSE)),H28,VLOOKUP(B28,$Y$2:$Z$12,2,FALSE))</f>
        <v>28.880158744966</v>
      </c>
      <c r="J28" s="12">
        <f t="shared" si="1"/>
        <v>3.8506878326621337</v>
      </c>
      <c r="K28">
        <v>0</v>
      </c>
      <c r="L28">
        <f t="shared" si="2"/>
        <v>0</v>
      </c>
      <c r="M28">
        <f>K28*C28</f>
        <v>0</v>
      </c>
      <c r="N28">
        <f>$K28*IF($A28=N$1,1,0)</f>
        <v>0</v>
      </c>
      <c r="O28">
        <f>$K28*IF($A28=O$1,1,0)</f>
        <v>0</v>
      </c>
      <c r="P28">
        <f>$K28*IF($A28=P$1,1,0)</f>
        <v>0</v>
      </c>
      <c r="Q28">
        <f>$K28*IF($A28=Q$1,1,0)</f>
        <v>0</v>
      </c>
      <c r="R28">
        <f>$K28*IF($A28=R$1,1,0)</f>
        <v>0</v>
      </c>
    </row>
    <row r="29" spans="1:20">
      <c r="A29" s="8" t="s">
        <v>5</v>
      </c>
      <c r="B29" s="9" t="s">
        <v>123</v>
      </c>
      <c r="C29" s="11">
        <v>7400</v>
      </c>
      <c r="D29" s="8" t="s">
        <v>561</v>
      </c>
      <c r="E29" s="8">
        <v>31.6</v>
      </c>
      <c r="F29">
        <f>IF(ISNA(VLOOKUP(DKSalaries!D29,OverUnder!$A$2:$C$13,3,FALSE)),0,VLOOKUP(DKSalaries!D29,OverUnder!$A$2:$C$13,3,FALSE))</f>
        <v>0</v>
      </c>
      <c r="G29">
        <f t="shared" si="0"/>
        <v>0</v>
      </c>
      <c r="H29">
        <f>IF(ISNA(VLOOKUP(B29,Model!A:B,2,FALSE)),0,VLOOKUP(B29,Model!A:B,2,FALSE))</f>
        <v>30.155731920239901</v>
      </c>
      <c r="I29">
        <f>IF(ISNA(VLOOKUP(B29,$Y$2:$Z$12,2,FALSE)),H29,VLOOKUP(B29,$Y$2:$Z$12,2,FALSE))</f>
        <v>30.155731920239901</v>
      </c>
      <c r="J29" s="12">
        <f t="shared" si="1"/>
        <v>4.0750989081405269</v>
      </c>
      <c r="K29">
        <v>0</v>
      </c>
      <c r="L29">
        <f t="shared" si="2"/>
        <v>0</v>
      </c>
      <c r="M29">
        <f>K29*C29</f>
        <v>0</v>
      </c>
      <c r="N29">
        <f>$K29*IF($A29=N$1,1,0)</f>
        <v>0</v>
      </c>
      <c r="O29">
        <f>$K29*IF($A29=O$1,1,0)</f>
        <v>0</v>
      </c>
      <c r="P29">
        <f>$K29*IF($A29=P$1,1,0)</f>
        <v>0</v>
      </c>
      <c r="Q29">
        <f>$K29*IF($A29=Q$1,1,0)</f>
        <v>0</v>
      </c>
      <c r="R29">
        <f>$K29*IF($A29=R$1,1,0)</f>
        <v>0</v>
      </c>
    </row>
    <row r="30" spans="1:20">
      <c r="A30" s="8" t="s">
        <v>5</v>
      </c>
      <c r="B30" s="9" t="s">
        <v>562</v>
      </c>
      <c r="C30" s="11">
        <v>7400</v>
      </c>
      <c r="D30" s="10" t="s">
        <v>552</v>
      </c>
      <c r="E30" s="8">
        <v>28.1</v>
      </c>
      <c r="F30">
        <f>IF(ISNA(VLOOKUP(DKSalaries!D30,OverUnder!$A$2:$C$13,3,FALSE)),0,VLOOKUP(DKSalaries!D30,OverUnder!$A$2:$C$13,3,FALSE))</f>
        <v>0</v>
      </c>
      <c r="G30">
        <f t="shared" si="0"/>
        <v>0</v>
      </c>
      <c r="H30">
        <f>IF(ISNA(VLOOKUP(B30,Model!A:B,2,FALSE)),0,VLOOKUP(B30,Model!A:B,2,FALSE))</f>
        <v>0</v>
      </c>
      <c r="I30">
        <f>IF(ISNA(VLOOKUP(B30,$Y$2:$Z$12,2,FALSE)),H30,VLOOKUP(B30,$Y$2:$Z$12,2,FALSE))</f>
        <v>0</v>
      </c>
      <c r="J30" s="12">
        <f t="shared" si="1"/>
        <v>0</v>
      </c>
      <c r="K30">
        <v>0</v>
      </c>
      <c r="L30">
        <f t="shared" si="2"/>
        <v>0</v>
      </c>
      <c r="M30">
        <f>K30*C30</f>
        <v>0</v>
      </c>
      <c r="N30">
        <f>$K30*IF($A30=N$1,1,0)</f>
        <v>0</v>
      </c>
      <c r="O30">
        <f>$K30*IF($A30=O$1,1,0)</f>
        <v>0</v>
      </c>
      <c r="P30">
        <f>$K30*IF($A30=P$1,1,0)</f>
        <v>0</v>
      </c>
      <c r="Q30">
        <f>$K30*IF($A30=Q$1,1,0)</f>
        <v>0</v>
      </c>
      <c r="R30">
        <f>$K30*IF($A30=R$1,1,0)</f>
        <v>0</v>
      </c>
    </row>
    <row r="31" spans="1:20">
      <c r="A31" s="8" t="s">
        <v>7</v>
      </c>
      <c r="B31" s="9" t="s">
        <v>383</v>
      </c>
      <c r="C31" s="11">
        <v>7400</v>
      </c>
      <c r="D31" s="8" t="s">
        <v>545</v>
      </c>
      <c r="E31" s="8">
        <v>31.9</v>
      </c>
      <c r="F31">
        <f>IF(ISNA(VLOOKUP(DKSalaries!D31,OverUnder!$A$2:$C$13,3,FALSE)),0,VLOOKUP(DKSalaries!D31,OverUnder!$A$2:$C$13,3,FALSE))</f>
        <v>0</v>
      </c>
      <c r="G31">
        <f t="shared" si="0"/>
        <v>0</v>
      </c>
      <c r="H31">
        <f>IF(ISNA(VLOOKUP(B31,Model!A:B,2,FALSE)),0,VLOOKUP(B31,Model!A:B,2,FALSE))</f>
        <v>37.3004243999452</v>
      </c>
      <c r="I31">
        <f>IF(ISNA(VLOOKUP(B31,$Y$2:$Z$12,2,FALSE)),H31,VLOOKUP(B31,$Y$2:$Z$12,2,FALSE))</f>
        <v>37.3004243999452</v>
      </c>
      <c r="J31" s="12">
        <f t="shared" si="1"/>
        <v>5.0405978918844863</v>
      </c>
      <c r="K31">
        <v>0</v>
      </c>
      <c r="L31">
        <f t="shared" si="2"/>
        <v>0</v>
      </c>
      <c r="M31">
        <f>K31*C31</f>
        <v>0</v>
      </c>
      <c r="N31">
        <f>$K31*IF($A31=N$1,1,0)</f>
        <v>0</v>
      </c>
      <c r="O31">
        <f>$K31*IF($A31=O$1,1,0)</f>
        <v>0</v>
      </c>
      <c r="P31">
        <f>$K31*IF($A31=P$1,1,0)</f>
        <v>0</v>
      </c>
      <c r="Q31">
        <f>$K31*IF($A31=Q$1,1,0)</f>
        <v>0</v>
      </c>
      <c r="R31">
        <f>$K31*IF($A31=R$1,1,0)</f>
        <v>0</v>
      </c>
    </row>
    <row r="32" spans="1:20">
      <c r="A32" s="8" t="s">
        <v>6</v>
      </c>
      <c r="B32" s="9" t="s">
        <v>128</v>
      </c>
      <c r="C32" s="11">
        <v>7300</v>
      </c>
      <c r="D32" s="8" t="s">
        <v>559</v>
      </c>
      <c r="E32" s="8">
        <v>33.200000000000003</v>
      </c>
      <c r="F32">
        <f>IF(ISNA(VLOOKUP(DKSalaries!D32,OverUnder!$A$2:$C$13,3,FALSE)),0,VLOOKUP(DKSalaries!D32,OverUnder!$A$2:$C$13,3,FALSE))</f>
        <v>0</v>
      </c>
      <c r="G32">
        <f t="shared" si="0"/>
        <v>0</v>
      </c>
      <c r="H32">
        <f>IF(ISNA(VLOOKUP(B32,Model!A:B,2,FALSE)),0,VLOOKUP(B32,Model!A:B,2,FALSE))</f>
        <v>31.3643738500562</v>
      </c>
      <c r="I32">
        <f>IF(ISNA(VLOOKUP(B32,$Y$2:$Z$12,2,FALSE)),H32,VLOOKUP(B32,$Y$2:$Z$12,2,FALSE))</f>
        <v>31.3643738500562</v>
      </c>
      <c r="J32" s="12">
        <f t="shared" si="1"/>
        <v>4.2964895685008493</v>
      </c>
      <c r="K32">
        <v>0</v>
      </c>
      <c r="L32">
        <f t="shared" si="2"/>
        <v>0</v>
      </c>
      <c r="M32">
        <f>K32*C32</f>
        <v>0</v>
      </c>
      <c r="N32">
        <f>$K32*IF($A32=N$1,1,0)</f>
        <v>0</v>
      </c>
      <c r="O32">
        <f>$K32*IF($A32=O$1,1,0)</f>
        <v>0</v>
      </c>
      <c r="P32">
        <f>$K32*IF($A32=P$1,1,0)</f>
        <v>0</v>
      </c>
      <c r="Q32">
        <f>$K32*IF($A32=Q$1,1,0)</f>
        <v>0</v>
      </c>
      <c r="R32">
        <f>$K32*IF($A32=R$1,1,0)</f>
        <v>0</v>
      </c>
    </row>
    <row r="33" spans="1:18">
      <c r="A33" s="8" t="s">
        <v>9</v>
      </c>
      <c r="B33" s="9" t="s">
        <v>59</v>
      </c>
      <c r="C33" s="11">
        <v>7300</v>
      </c>
      <c r="D33" s="10" t="s">
        <v>554</v>
      </c>
      <c r="E33" s="8">
        <v>27.3</v>
      </c>
      <c r="F33">
        <f>IF(ISNA(VLOOKUP(DKSalaries!D33,OverUnder!$A$2:$C$13,3,FALSE)),0,VLOOKUP(DKSalaries!D33,OverUnder!$A$2:$C$13,3,FALSE))</f>
        <v>0</v>
      </c>
      <c r="G33">
        <f t="shared" si="0"/>
        <v>0</v>
      </c>
      <c r="H33">
        <f>IF(ISNA(VLOOKUP(B33,Model!A:B,2,FALSE)),0,VLOOKUP(B33,Model!A:B,2,FALSE))</f>
        <v>28.691666666666599</v>
      </c>
      <c r="I33">
        <f>IF(ISNA(VLOOKUP(B33,$Y$2:$Z$12,2,FALSE)),H33,VLOOKUP(B33,$Y$2:$Z$12,2,FALSE))</f>
        <v>28.691666666666599</v>
      </c>
      <c r="J33" s="12">
        <f t="shared" si="1"/>
        <v>3.930365296803644</v>
      </c>
      <c r="K33">
        <v>0</v>
      </c>
      <c r="L33">
        <f t="shared" si="2"/>
        <v>0</v>
      </c>
      <c r="M33">
        <f>K33*C33</f>
        <v>0</v>
      </c>
      <c r="N33">
        <f>$K33*IF($A33=N$1,1,0)</f>
        <v>0</v>
      </c>
      <c r="O33">
        <f>$K33*IF($A33=O$1,1,0)</f>
        <v>0</v>
      </c>
      <c r="P33">
        <f>$K33*IF($A33=P$1,1,0)</f>
        <v>0</v>
      </c>
      <c r="Q33">
        <f>$K33*IF($A33=Q$1,1,0)</f>
        <v>0</v>
      </c>
      <c r="R33">
        <f>$K33*IF($A33=R$1,1,0)</f>
        <v>0</v>
      </c>
    </row>
    <row r="34" spans="1:18">
      <c r="A34" s="8" t="s">
        <v>5</v>
      </c>
      <c r="B34" s="9" t="s">
        <v>126</v>
      </c>
      <c r="C34" s="11">
        <v>7200</v>
      </c>
      <c r="D34" s="10" t="s">
        <v>543</v>
      </c>
      <c r="E34" s="8">
        <v>31.6</v>
      </c>
      <c r="F34">
        <f>IF(ISNA(VLOOKUP(DKSalaries!D34,OverUnder!$A$2:$C$13,3,FALSE)),0,VLOOKUP(DKSalaries!D34,OverUnder!$A$2:$C$13,3,FALSE))</f>
        <v>0</v>
      </c>
      <c r="G34">
        <f t="shared" si="0"/>
        <v>0</v>
      </c>
      <c r="H34">
        <f>IF(ISNA(VLOOKUP(B34,Model!A:B,2,FALSE)),0,VLOOKUP(B34,Model!A:B,2,FALSE))</f>
        <v>32.755698175869199</v>
      </c>
      <c r="I34">
        <f>IF(ISNA(VLOOKUP(B34,$Y$2:$Z$12,2,FALSE)),H34,VLOOKUP(B34,$Y$2:$Z$12,2,FALSE))</f>
        <v>32.755698175869199</v>
      </c>
      <c r="J34" s="12">
        <f t="shared" si="1"/>
        <v>4.5494025244262781</v>
      </c>
      <c r="K34">
        <v>0</v>
      </c>
      <c r="L34">
        <f t="shared" si="2"/>
        <v>0</v>
      </c>
      <c r="M34">
        <f>K34*C34</f>
        <v>0</v>
      </c>
      <c r="N34">
        <f>$K34*IF($A34=N$1,1,0)</f>
        <v>0</v>
      </c>
      <c r="O34">
        <f>$K34*IF($A34=O$1,1,0)</f>
        <v>0</v>
      </c>
      <c r="P34">
        <f>$K34*IF($A34=P$1,1,0)</f>
        <v>0</v>
      </c>
      <c r="Q34">
        <f>$K34*IF($A34=Q$1,1,0)</f>
        <v>0</v>
      </c>
      <c r="R34">
        <f>$K34*IF($A34=R$1,1,0)</f>
        <v>0</v>
      </c>
    </row>
    <row r="35" spans="1:18">
      <c r="A35" s="8" t="s">
        <v>7</v>
      </c>
      <c r="B35" s="9" t="s">
        <v>133</v>
      </c>
      <c r="C35" s="11">
        <v>7200</v>
      </c>
      <c r="D35" s="8" t="s">
        <v>559</v>
      </c>
      <c r="E35" s="8">
        <v>24.9</v>
      </c>
      <c r="F35">
        <f>IF(ISNA(VLOOKUP(DKSalaries!D35,OverUnder!$A$2:$C$13,3,FALSE)),0,VLOOKUP(DKSalaries!D35,OverUnder!$A$2:$C$13,3,FALSE))</f>
        <v>0</v>
      </c>
      <c r="G35">
        <f t="shared" si="0"/>
        <v>0</v>
      </c>
      <c r="H35">
        <f>IF(ISNA(VLOOKUP(B35,Model!A:B,2,FALSE)),0,VLOOKUP(B35,Model!A:B,2,FALSE))</f>
        <v>22.851968605259</v>
      </c>
      <c r="I35">
        <f>IF(ISNA(VLOOKUP(B35,$Y$2:$Z$12,2,FALSE)),H35,VLOOKUP(B35,$Y$2:$Z$12,2,FALSE))</f>
        <v>22.851968605259</v>
      </c>
      <c r="J35" s="12">
        <f t="shared" si="1"/>
        <v>3.1738845285081942</v>
      </c>
      <c r="K35">
        <v>0</v>
      </c>
      <c r="L35">
        <f t="shared" si="2"/>
        <v>0</v>
      </c>
      <c r="M35">
        <f>K35*C35</f>
        <v>0</v>
      </c>
      <c r="N35">
        <f>$K35*IF($A35=N$1,1,0)</f>
        <v>0</v>
      </c>
      <c r="O35">
        <f>$K35*IF($A35=O$1,1,0)</f>
        <v>0</v>
      </c>
      <c r="P35">
        <f>$K35*IF($A35=P$1,1,0)</f>
        <v>0</v>
      </c>
      <c r="Q35">
        <f>$K35*IF($A35=Q$1,1,0)</f>
        <v>0</v>
      </c>
      <c r="R35">
        <f>$K35*IF($A35=R$1,1,0)</f>
        <v>0</v>
      </c>
    </row>
    <row r="36" spans="1:18">
      <c r="A36" s="8" t="s">
        <v>5</v>
      </c>
      <c r="B36" s="9" t="s">
        <v>401</v>
      </c>
      <c r="C36" s="11">
        <v>7100</v>
      </c>
      <c r="D36" s="8" t="s">
        <v>550</v>
      </c>
      <c r="E36" s="8">
        <v>29.4</v>
      </c>
      <c r="F36">
        <f>IF(ISNA(VLOOKUP(DKSalaries!D36,OverUnder!$A$2:$C$13,3,FALSE)),0,VLOOKUP(DKSalaries!D36,OverUnder!$A$2:$C$13,3,FALSE))</f>
        <v>0</v>
      </c>
      <c r="G36">
        <f t="shared" si="0"/>
        <v>0</v>
      </c>
      <c r="H36">
        <f>IF(ISNA(VLOOKUP(B36,Model!A:B,2,FALSE)),0,VLOOKUP(B36,Model!A:B,2,FALSE))</f>
        <v>28.064684715343901</v>
      </c>
      <c r="I36">
        <f>IF(ISNA(VLOOKUP(B36,$Y$2:$Z$12,2,FALSE)),H36,VLOOKUP(B36,$Y$2:$Z$12,2,FALSE))</f>
        <v>28.064684715343901</v>
      </c>
      <c r="J36" s="12">
        <f t="shared" si="1"/>
        <v>3.9527724951188592</v>
      </c>
      <c r="K36">
        <v>0</v>
      </c>
      <c r="L36">
        <f t="shared" si="2"/>
        <v>0</v>
      </c>
      <c r="M36">
        <f>K36*C36</f>
        <v>0</v>
      </c>
      <c r="N36">
        <f>$K36*IF($A36=N$1,1,0)</f>
        <v>0</v>
      </c>
      <c r="O36">
        <f>$K36*IF($A36=O$1,1,0)</f>
        <v>0</v>
      </c>
      <c r="P36">
        <f>$K36*IF($A36=P$1,1,0)</f>
        <v>0</v>
      </c>
      <c r="Q36">
        <f>$K36*IF($A36=Q$1,1,0)</f>
        <v>0</v>
      </c>
      <c r="R36">
        <f>$K36*IF($A36=R$1,1,0)</f>
        <v>0</v>
      </c>
    </row>
    <row r="37" spans="1:18">
      <c r="A37" s="8" t="s">
        <v>5</v>
      </c>
      <c r="B37" s="9" t="s">
        <v>328</v>
      </c>
      <c r="C37" s="11">
        <v>7100</v>
      </c>
      <c r="D37" s="8" t="s">
        <v>556</v>
      </c>
      <c r="E37" s="8">
        <v>28.9</v>
      </c>
      <c r="F37">
        <f>IF(ISNA(VLOOKUP(DKSalaries!D37,OverUnder!$A$2:$C$13,3,FALSE)),0,VLOOKUP(DKSalaries!D37,OverUnder!$A$2:$C$13,3,FALSE))</f>
        <v>0</v>
      </c>
      <c r="G37">
        <f t="shared" si="0"/>
        <v>0</v>
      </c>
      <c r="H37">
        <f>IF(ISNA(VLOOKUP(B37,Model!A:B,2,FALSE)),0,VLOOKUP(B37,Model!A:B,2,FALSE))</f>
        <v>29.301159058471601</v>
      </c>
      <c r="I37">
        <f>IF(ISNA(VLOOKUP(B37,$Y$2:$Z$12,2,FALSE)),H37,VLOOKUP(B37,$Y$2:$Z$12,2,FALSE))</f>
        <v>29.301159058471601</v>
      </c>
      <c r="J37" s="12">
        <f t="shared" si="1"/>
        <v>4.1269238110523387</v>
      </c>
      <c r="K37">
        <v>0</v>
      </c>
      <c r="L37">
        <f t="shared" si="2"/>
        <v>0</v>
      </c>
      <c r="M37">
        <f>K37*C37</f>
        <v>0</v>
      </c>
      <c r="N37">
        <f>$K37*IF($A37=N$1,1,0)</f>
        <v>0</v>
      </c>
      <c r="O37">
        <f>$K37*IF($A37=O$1,1,0)</f>
        <v>0</v>
      </c>
      <c r="P37">
        <f>$K37*IF($A37=P$1,1,0)</f>
        <v>0</v>
      </c>
      <c r="Q37">
        <f>$K37*IF($A37=Q$1,1,0)</f>
        <v>0</v>
      </c>
      <c r="R37">
        <f>$K37*IF($A37=R$1,1,0)</f>
        <v>0</v>
      </c>
    </row>
    <row r="38" spans="1:18">
      <c r="A38" s="8" t="s">
        <v>5</v>
      </c>
      <c r="B38" s="9" t="s">
        <v>417</v>
      </c>
      <c r="C38" s="11">
        <v>7000</v>
      </c>
      <c r="D38" s="10" t="s">
        <v>551</v>
      </c>
      <c r="E38" s="8">
        <v>35.6</v>
      </c>
      <c r="F38">
        <f>IF(ISNA(VLOOKUP(DKSalaries!D38,OverUnder!$A$2:$C$13,3,FALSE)),0,VLOOKUP(DKSalaries!D38,OverUnder!$A$2:$C$13,3,FALSE))</f>
        <v>0</v>
      </c>
      <c r="G38">
        <f t="shared" si="0"/>
        <v>0</v>
      </c>
      <c r="H38">
        <f>IF(ISNA(VLOOKUP(B38,Model!A:B,2,FALSE)),0,VLOOKUP(B38,Model!A:B,2,FALSE))</f>
        <v>31.711830507752399</v>
      </c>
      <c r="I38">
        <f>IF(ISNA(VLOOKUP(B38,$Y$2:$Z$12,2,FALSE)),H38,VLOOKUP(B38,$Y$2:$Z$12,2,FALSE))</f>
        <v>0</v>
      </c>
      <c r="J38" s="12">
        <f t="shared" si="1"/>
        <v>0</v>
      </c>
      <c r="K38">
        <v>0</v>
      </c>
      <c r="L38">
        <f t="shared" si="2"/>
        <v>0</v>
      </c>
      <c r="M38">
        <f>K38*C38</f>
        <v>0</v>
      </c>
      <c r="N38">
        <f>$K38*IF($A38=N$1,1,0)</f>
        <v>0</v>
      </c>
      <c r="O38">
        <f>$K38*IF($A38=O$1,1,0)</f>
        <v>0</v>
      </c>
      <c r="P38">
        <f>$K38*IF($A38=P$1,1,0)</f>
        <v>0</v>
      </c>
      <c r="Q38">
        <f>$K38*IF($A38=Q$1,1,0)</f>
        <v>0</v>
      </c>
      <c r="R38">
        <f>$K38*IF($A38=R$1,1,0)</f>
        <v>0</v>
      </c>
    </row>
    <row r="39" spans="1:18">
      <c r="A39" s="8" t="s">
        <v>5</v>
      </c>
      <c r="B39" s="9" t="s">
        <v>147</v>
      </c>
      <c r="C39" s="11">
        <v>7000</v>
      </c>
      <c r="D39" s="8" t="s">
        <v>559</v>
      </c>
      <c r="E39" s="8">
        <v>29.3</v>
      </c>
      <c r="F39">
        <f>IF(ISNA(VLOOKUP(DKSalaries!D39,OverUnder!$A$2:$C$13,3,FALSE)),0,VLOOKUP(DKSalaries!D39,OverUnder!$A$2:$C$13,3,FALSE))</f>
        <v>0</v>
      </c>
      <c r="G39">
        <f t="shared" si="0"/>
        <v>0</v>
      </c>
      <c r="H39">
        <f>IF(ISNA(VLOOKUP(B39,Model!A:B,2,FALSE)),0,VLOOKUP(B39,Model!A:B,2,FALSE))</f>
        <v>34.459393679483703</v>
      </c>
      <c r="I39">
        <f>IF(ISNA(VLOOKUP(B39,$Y$2:$Z$12,2,FALSE)),H39,VLOOKUP(B39,$Y$2:$Z$12,2,FALSE))</f>
        <v>34.459393679483703</v>
      </c>
      <c r="J39" s="12">
        <f t="shared" si="1"/>
        <v>4.9227705256405292</v>
      </c>
      <c r="K39">
        <v>0</v>
      </c>
      <c r="L39">
        <f t="shared" si="2"/>
        <v>0</v>
      </c>
      <c r="M39">
        <f>K39*C39</f>
        <v>0</v>
      </c>
      <c r="N39">
        <f>$K39*IF($A39=N$1,1,0)</f>
        <v>0</v>
      </c>
      <c r="O39">
        <f>$K39*IF($A39=O$1,1,0)</f>
        <v>0</v>
      </c>
      <c r="P39">
        <f>$K39*IF($A39=P$1,1,0)</f>
        <v>0</v>
      </c>
      <c r="Q39">
        <f>$K39*IF($A39=Q$1,1,0)</f>
        <v>0</v>
      </c>
      <c r="R39">
        <f>$K39*IF($A39=R$1,1,0)</f>
        <v>0</v>
      </c>
    </row>
    <row r="40" spans="1:18">
      <c r="A40" s="8" t="s">
        <v>5</v>
      </c>
      <c r="B40" s="9" t="s">
        <v>312</v>
      </c>
      <c r="C40" s="11">
        <v>6900</v>
      </c>
      <c r="D40" s="8" t="s">
        <v>558</v>
      </c>
      <c r="E40" s="8">
        <v>25.4</v>
      </c>
      <c r="F40">
        <f>IF(ISNA(VLOOKUP(DKSalaries!D40,OverUnder!$A$2:$C$13,3,FALSE)),0,VLOOKUP(DKSalaries!D40,OverUnder!$A$2:$C$13,3,FALSE))</f>
        <v>0</v>
      </c>
      <c r="G40">
        <f t="shared" si="0"/>
        <v>0</v>
      </c>
      <c r="H40">
        <f>IF(ISNA(VLOOKUP(B40,Model!A:B,2,FALSE)),0,VLOOKUP(B40,Model!A:B,2,FALSE))</f>
        <v>25.641868943207498</v>
      </c>
      <c r="I40">
        <f>IF(ISNA(VLOOKUP(B40,$Y$2:$Z$12,2,FALSE)),H40,VLOOKUP(B40,$Y$2:$Z$12,2,FALSE))</f>
        <v>25.641868943207498</v>
      </c>
      <c r="J40" s="12">
        <f t="shared" si="1"/>
        <v>3.7162128903199272</v>
      </c>
      <c r="K40">
        <v>0</v>
      </c>
      <c r="L40">
        <f t="shared" si="2"/>
        <v>0</v>
      </c>
      <c r="M40">
        <f>K40*C40</f>
        <v>0</v>
      </c>
      <c r="N40">
        <f>$K40*IF($A40=N$1,1,0)</f>
        <v>0</v>
      </c>
      <c r="O40">
        <f>$K40*IF($A40=O$1,1,0)</f>
        <v>0</v>
      </c>
      <c r="P40">
        <f>$K40*IF($A40=P$1,1,0)</f>
        <v>0</v>
      </c>
      <c r="Q40">
        <f>$K40*IF($A40=Q$1,1,0)</f>
        <v>0</v>
      </c>
      <c r="R40">
        <f>$K40*IF($A40=R$1,1,0)</f>
        <v>0</v>
      </c>
    </row>
    <row r="41" spans="1:18">
      <c r="A41" s="8" t="s">
        <v>8</v>
      </c>
      <c r="B41" s="9" t="s">
        <v>52</v>
      </c>
      <c r="C41" s="11">
        <v>6900</v>
      </c>
      <c r="D41" s="10" t="s">
        <v>554</v>
      </c>
      <c r="E41" s="8">
        <v>31</v>
      </c>
      <c r="F41">
        <f>IF(ISNA(VLOOKUP(DKSalaries!D41,OverUnder!$A$2:$C$13,3,FALSE)),0,VLOOKUP(DKSalaries!D41,OverUnder!$A$2:$C$13,3,FALSE))</f>
        <v>0</v>
      </c>
      <c r="G41">
        <f t="shared" si="0"/>
        <v>0</v>
      </c>
      <c r="H41">
        <f>IF(ISNA(VLOOKUP(B41,Model!A:B,2,FALSE)),0,VLOOKUP(B41,Model!A:B,2,FALSE))</f>
        <v>32.600353949436901</v>
      </c>
      <c r="I41">
        <f>IF(ISNA(VLOOKUP(B41,$Y$2:$Z$12,2,FALSE)),H41,VLOOKUP(B41,$Y$2:$Z$12,2,FALSE))</f>
        <v>32.600353949436901</v>
      </c>
      <c r="J41" s="12">
        <f t="shared" si="1"/>
        <v>4.7246889781792607</v>
      </c>
      <c r="K41">
        <v>0</v>
      </c>
      <c r="L41">
        <f t="shared" si="2"/>
        <v>0</v>
      </c>
      <c r="M41">
        <f>K41*C41</f>
        <v>0</v>
      </c>
      <c r="N41">
        <f>$K41*IF($A41=N$1,1,0)</f>
        <v>0</v>
      </c>
      <c r="O41">
        <f>$K41*IF($A41=O$1,1,0)</f>
        <v>0</v>
      </c>
      <c r="P41">
        <f>$K41*IF($A41=P$1,1,0)</f>
        <v>0</v>
      </c>
      <c r="Q41">
        <f>$K41*IF($A41=Q$1,1,0)</f>
        <v>0</v>
      </c>
      <c r="R41">
        <f>$K41*IF($A41=R$1,1,0)</f>
        <v>0</v>
      </c>
    </row>
    <row r="42" spans="1:18">
      <c r="A42" s="8" t="s">
        <v>8</v>
      </c>
      <c r="B42" s="9" t="s">
        <v>563</v>
      </c>
      <c r="C42" s="11">
        <v>6900</v>
      </c>
      <c r="D42" s="8" t="s">
        <v>548</v>
      </c>
      <c r="E42" s="8">
        <v>28.3</v>
      </c>
      <c r="F42">
        <f>IF(ISNA(VLOOKUP(DKSalaries!D42,OverUnder!$A$2:$C$13,3,FALSE)),0,VLOOKUP(DKSalaries!D42,OverUnder!$A$2:$C$13,3,FALSE))</f>
        <v>0</v>
      </c>
      <c r="G42">
        <f t="shared" si="0"/>
        <v>0</v>
      </c>
      <c r="H42">
        <f>IF(ISNA(VLOOKUP(B42,Model!A:B,2,FALSE)),0,VLOOKUP(B42,Model!A:B,2,FALSE))</f>
        <v>0</v>
      </c>
      <c r="I42">
        <f>IF(ISNA(VLOOKUP(B42,$Y$2:$Z$12,2,FALSE)),H42,VLOOKUP(B42,$Y$2:$Z$12,2,FALSE))</f>
        <v>0</v>
      </c>
      <c r="J42" s="12">
        <f t="shared" si="1"/>
        <v>0</v>
      </c>
      <c r="K42">
        <v>0</v>
      </c>
      <c r="L42">
        <f t="shared" si="2"/>
        <v>0</v>
      </c>
      <c r="M42">
        <f>K42*C42</f>
        <v>0</v>
      </c>
      <c r="N42">
        <f>$K42*IF($A42=N$1,1,0)</f>
        <v>0</v>
      </c>
      <c r="O42">
        <f>$K42*IF($A42=O$1,1,0)</f>
        <v>0</v>
      </c>
      <c r="P42">
        <f>$K42*IF($A42=P$1,1,0)</f>
        <v>0</v>
      </c>
      <c r="Q42">
        <f>$K42*IF($A42=Q$1,1,0)</f>
        <v>0</v>
      </c>
      <c r="R42">
        <f>$K42*IF($A42=R$1,1,0)</f>
        <v>0</v>
      </c>
    </row>
    <row r="43" spans="1:18">
      <c r="A43" s="8" t="s">
        <v>5</v>
      </c>
      <c r="B43" s="9" t="s">
        <v>145</v>
      </c>
      <c r="C43" s="11">
        <v>6900</v>
      </c>
      <c r="D43" s="10" t="s">
        <v>564</v>
      </c>
      <c r="E43" s="8">
        <v>23.2</v>
      </c>
      <c r="F43">
        <f>IF(ISNA(VLOOKUP(DKSalaries!D43,OverUnder!$A$2:$C$13,3,FALSE)),0,VLOOKUP(DKSalaries!D43,OverUnder!$A$2:$C$13,3,FALSE))</f>
        <v>0</v>
      </c>
      <c r="G43">
        <f t="shared" si="0"/>
        <v>0</v>
      </c>
      <c r="H43">
        <f>IF(ISNA(VLOOKUP(B43,Model!A:B,2,FALSE)),0,VLOOKUP(B43,Model!A:B,2,FALSE))</f>
        <v>24.1434504592327</v>
      </c>
      <c r="I43">
        <f>IF(ISNA(VLOOKUP(B43,$Y$2:$Z$12,2,FALSE)),H43,VLOOKUP(B43,$Y$2:$Z$12,2,FALSE))</f>
        <v>24.1434504592327</v>
      </c>
      <c r="J43" s="12">
        <f t="shared" si="1"/>
        <v>3.4990507911931448</v>
      </c>
      <c r="K43">
        <v>0</v>
      </c>
      <c r="L43">
        <f t="shared" si="2"/>
        <v>0</v>
      </c>
      <c r="M43">
        <f>K43*C43</f>
        <v>0</v>
      </c>
      <c r="N43">
        <f>$K43*IF($A43=N$1,1,0)</f>
        <v>0</v>
      </c>
      <c r="O43">
        <f>$K43*IF($A43=O$1,1,0)</f>
        <v>0</v>
      </c>
      <c r="P43">
        <f>$K43*IF($A43=P$1,1,0)</f>
        <v>0</v>
      </c>
      <c r="Q43">
        <f>$K43*IF($A43=Q$1,1,0)</f>
        <v>0</v>
      </c>
      <c r="R43">
        <f>$K43*IF($A43=R$1,1,0)</f>
        <v>0</v>
      </c>
    </row>
    <row r="44" spans="1:18">
      <c r="A44" s="8" t="s">
        <v>7</v>
      </c>
      <c r="B44" s="9" t="s">
        <v>135</v>
      </c>
      <c r="C44" s="11">
        <v>6900</v>
      </c>
      <c r="D44" s="8" t="s">
        <v>561</v>
      </c>
      <c r="E44" s="8">
        <v>27.2</v>
      </c>
      <c r="F44">
        <f>IF(ISNA(VLOOKUP(DKSalaries!D44,OverUnder!$A$2:$C$13,3,FALSE)),0,VLOOKUP(DKSalaries!D44,OverUnder!$A$2:$C$13,3,FALSE))</f>
        <v>0</v>
      </c>
      <c r="G44">
        <f t="shared" si="0"/>
        <v>0</v>
      </c>
      <c r="H44">
        <f>IF(ISNA(VLOOKUP(B44,Model!A:B,2,FALSE)),0,VLOOKUP(B44,Model!A:B,2,FALSE))</f>
        <v>26.885122709674299</v>
      </c>
      <c r="I44">
        <f>IF(ISNA(VLOOKUP(B44,$Y$2:$Z$12,2,FALSE)),H44,VLOOKUP(B44,$Y$2:$Z$12,2,FALSE))</f>
        <v>26.885122709674299</v>
      </c>
      <c r="J44" s="12">
        <f t="shared" si="1"/>
        <v>3.8963945956049706</v>
      </c>
      <c r="K44">
        <v>0</v>
      </c>
      <c r="L44">
        <f t="shared" si="2"/>
        <v>0</v>
      </c>
      <c r="M44">
        <f>K44*C44</f>
        <v>0</v>
      </c>
      <c r="N44">
        <f>$K44*IF($A44=N$1,1,0)</f>
        <v>0</v>
      </c>
      <c r="O44">
        <f>$K44*IF($A44=O$1,1,0)</f>
        <v>0</v>
      </c>
      <c r="P44">
        <f>$K44*IF($A44=P$1,1,0)</f>
        <v>0</v>
      </c>
      <c r="Q44">
        <f>$K44*IF($A44=Q$1,1,0)</f>
        <v>0</v>
      </c>
      <c r="R44">
        <f>$K44*IF($A44=R$1,1,0)</f>
        <v>0</v>
      </c>
    </row>
    <row r="45" spans="1:18">
      <c r="A45" s="8" t="s">
        <v>8</v>
      </c>
      <c r="B45" s="9" t="s">
        <v>395</v>
      </c>
      <c r="C45" s="11">
        <v>6800</v>
      </c>
      <c r="D45" s="8" t="s">
        <v>558</v>
      </c>
      <c r="E45" s="8">
        <v>29.3</v>
      </c>
      <c r="F45">
        <f>IF(ISNA(VLOOKUP(DKSalaries!D45,OverUnder!$A$2:$C$13,3,FALSE)),0,VLOOKUP(DKSalaries!D45,OverUnder!$A$2:$C$13,3,FALSE))</f>
        <v>0</v>
      </c>
      <c r="G45">
        <f t="shared" si="0"/>
        <v>0</v>
      </c>
      <c r="H45">
        <f>IF(ISNA(VLOOKUP(B45,Model!A:B,2,FALSE)),0,VLOOKUP(B45,Model!A:B,2,FALSE))</f>
        <v>30.060963578416398</v>
      </c>
      <c r="I45">
        <f>IF(ISNA(VLOOKUP(B45,$Y$2:$Z$12,2,FALSE)),H45,VLOOKUP(B45,$Y$2:$Z$12,2,FALSE))</f>
        <v>30.060963578416398</v>
      </c>
      <c r="J45" s="12">
        <f t="shared" si="1"/>
        <v>4.4207299380024114</v>
      </c>
      <c r="K45">
        <v>0</v>
      </c>
      <c r="L45">
        <f t="shared" si="2"/>
        <v>0</v>
      </c>
      <c r="M45">
        <f>K45*C45</f>
        <v>0</v>
      </c>
      <c r="N45">
        <f>$K45*IF($A45=N$1,1,0)</f>
        <v>0</v>
      </c>
      <c r="O45">
        <f>$K45*IF($A45=O$1,1,0)</f>
        <v>0</v>
      </c>
      <c r="P45">
        <f>$K45*IF($A45=P$1,1,0)</f>
        <v>0</v>
      </c>
      <c r="Q45">
        <f>$K45*IF($A45=Q$1,1,0)</f>
        <v>0</v>
      </c>
      <c r="R45">
        <f>$K45*IF($A45=R$1,1,0)</f>
        <v>0</v>
      </c>
    </row>
    <row r="46" spans="1:18">
      <c r="A46" s="8" t="s">
        <v>9</v>
      </c>
      <c r="B46" s="9" t="s">
        <v>307</v>
      </c>
      <c r="C46" s="11">
        <v>6800</v>
      </c>
      <c r="D46" s="8" t="s">
        <v>550</v>
      </c>
      <c r="E46" s="8">
        <v>27.9</v>
      </c>
      <c r="F46">
        <f>IF(ISNA(VLOOKUP(DKSalaries!D46,OverUnder!$A$2:$C$13,3,FALSE)),0,VLOOKUP(DKSalaries!D46,OverUnder!$A$2:$C$13,3,FALSE))</f>
        <v>0</v>
      </c>
      <c r="G46">
        <f t="shared" si="0"/>
        <v>0</v>
      </c>
      <c r="H46">
        <f>IF(ISNA(VLOOKUP(B46,Model!A:B,2,FALSE)),0,VLOOKUP(B46,Model!A:B,2,FALSE))</f>
        <v>28.202486432968701</v>
      </c>
      <c r="I46">
        <f>IF(ISNA(VLOOKUP(B46,$Y$2:$Z$12,2,FALSE)),H46,VLOOKUP(B46,$Y$2:$Z$12,2,FALSE))</f>
        <v>28.202486432968701</v>
      </c>
      <c r="J46" s="12">
        <f t="shared" si="1"/>
        <v>4.1474244754365737</v>
      </c>
      <c r="K46">
        <v>0</v>
      </c>
      <c r="L46">
        <f t="shared" si="2"/>
        <v>0</v>
      </c>
      <c r="M46">
        <f>K46*C46</f>
        <v>0</v>
      </c>
      <c r="N46">
        <f>$K46*IF($A46=N$1,1,0)</f>
        <v>0</v>
      </c>
      <c r="O46">
        <f>$K46*IF($A46=O$1,1,0)</f>
        <v>0</v>
      </c>
      <c r="P46">
        <f>$K46*IF($A46=P$1,1,0)</f>
        <v>0</v>
      </c>
      <c r="Q46">
        <f>$K46*IF($A46=Q$1,1,0)</f>
        <v>0</v>
      </c>
      <c r="R46">
        <f>$K46*IF($A46=R$1,1,0)</f>
        <v>0</v>
      </c>
    </row>
    <row r="47" spans="1:18">
      <c r="A47" s="8" t="s">
        <v>6</v>
      </c>
      <c r="B47" s="9" t="s">
        <v>137</v>
      </c>
      <c r="C47" s="11">
        <v>6800</v>
      </c>
      <c r="D47" s="8" t="s">
        <v>553</v>
      </c>
      <c r="E47" s="8">
        <v>31.9</v>
      </c>
      <c r="F47">
        <f>IF(ISNA(VLOOKUP(DKSalaries!D47,OverUnder!$A$2:$C$13,3,FALSE)),0,VLOOKUP(DKSalaries!D47,OverUnder!$A$2:$C$13,3,FALSE))</f>
        <v>0</v>
      </c>
      <c r="G47">
        <f t="shared" si="0"/>
        <v>0</v>
      </c>
      <c r="H47">
        <f>IF(ISNA(VLOOKUP(B47,Model!A:B,2,FALSE)),0,VLOOKUP(B47,Model!A:B,2,FALSE))</f>
        <v>32.465184244059003</v>
      </c>
      <c r="I47">
        <f>IF(ISNA(VLOOKUP(B47,$Y$2:$Z$12,2,FALSE)),H47,VLOOKUP(B47,$Y$2:$Z$12,2,FALSE))</f>
        <v>32.465184244059003</v>
      </c>
      <c r="J47" s="12">
        <f t="shared" si="1"/>
        <v>4.7742918005969122</v>
      </c>
      <c r="K47">
        <v>1</v>
      </c>
      <c r="L47">
        <f t="shared" si="2"/>
        <v>32.465184244059003</v>
      </c>
      <c r="M47">
        <f>K47*C47</f>
        <v>6800</v>
      </c>
      <c r="N47">
        <f>$K47*IF($A47=N$1,1,0)</f>
        <v>0</v>
      </c>
      <c r="O47">
        <f>$K47*IF($A47=O$1,1,0)</f>
        <v>0</v>
      </c>
      <c r="P47">
        <f>$K47*IF($A47=P$1,1,0)</f>
        <v>0</v>
      </c>
      <c r="Q47">
        <f>$K47*IF($A47=Q$1,1,0)</f>
        <v>1</v>
      </c>
      <c r="R47">
        <f>$K47*IF($A47=R$1,1,0)</f>
        <v>0</v>
      </c>
    </row>
    <row r="48" spans="1:18">
      <c r="A48" s="8" t="s">
        <v>8</v>
      </c>
      <c r="B48" s="9" t="s">
        <v>129</v>
      </c>
      <c r="C48" s="11">
        <v>6700</v>
      </c>
      <c r="D48" s="8" t="s">
        <v>553</v>
      </c>
      <c r="E48" s="8">
        <v>29.3</v>
      </c>
      <c r="F48">
        <f>IF(ISNA(VLOOKUP(DKSalaries!D48,OverUnder!$A$2:$C$13,3,FALSE)),0,VLOOKUP(DKSalaries!D48,OverUnder!$A$2:$C$13,3,FALSE))</f>
        <v>0</v>
      </c>
      <c r="G48">
        <f t="shared" si="0"/>
        <v>0</v>
      </c>
      <c r="H48">
        <f>IF(ISNA(VLOOKUP(B48,Model!A:B,2,FALSE)),0,VLOOKUP(B48,Model!A:B,2,FALSE))</f>
        <v>25.9533336087243</v>
      </c>
      <c r="I48">
        <f>IF(ISNA(VLOOKUP(B48,$Y$2:$Z$12,2,FALSE)),H48,VLOOKUP(B48,$Y$2:$Z$12,2,FALSE))</f>
        <v>25.9533336087243</v>
      </c>
      <c r="J48" s="12">
        <f t="shared" si="1"/>
        <v>3.8736318818991493</v>
      </c>
      <c r="K48">
        <v>0</v>
      </c>
      <c r="L48">
        <f t="shared" si="2"/>
        <v>0</v>
      </c>
      <c r="M48">
        <f>K48*C48</f>
        <v>0</v>
      </c>
      <c r="N48">
        <f>$K48*IF($A48=N$1,1,0)</f>
        <v>0</v>
      </c>
      <c r="O48">
        <f>$K48*IF($A48=O$1,1,0)</f>
        <v>0</v>
      </c>
      <c r="P48">
        <f>$K48*IF($A48=P$1,1,0)</f>
        <v>0</v>
      </c>
      <c r="Q48">
        <f>$K48*IF($A48=Q$1,1,0)</f>
        <v>0</v>
      </c>
      <c r="R48">
        <f>$K48*IF($A48=R$1,1,0)</f>
        <v>0</v>
      </c>
    </row>
    <row r="49" spans="1:18">
      <c r="A49" s="8" t="s">
        <v>8</v>
      </c>
      <c r="B49" s="9" t="s">
        <v>156</v>
      </c>
      <c r="C49" s="11">
        <v>6700</v>
      </c>
      <c r="D49" s="10" t="s">
        <v>549</v>
      </c>
      <c r="E49" s="8">
        <v>24.1</v>
      </c>
      <c r="F49">
        <f>IF(ISNA(VLOOKUP(DKSalaries!D49,OverUnder!$A$2:$C$13,3,FALSE)),0,VLOOKUP(DKSalaries!D49,OverUnder!$A$2:$C$13,3,FALSE))</f>
        <v>0</v>
      </c>
      <c r="G49">
        <f t="shared" si="0"/>
        <v>0</v>
      </c>
      <c r="H49">
        <f>IF(ISNA(VLOOKUP(B49,Model!A:B,2,FALSE)),0,VLOOKUP(B49,Model!A:B,2,FALSE))</f>
        <v>25.264661458372199</v>
      </c>
      <c r="I49">
        <f>IF(ISNA(VLOOKUP(B49,$Y$2:$Z$12,2,FALSE)),H49,VLOOKUP(B49,$Y$2:$Z$12,2,FALSE))</f>
        <v>25.264661458372199</v>
      </c>
      <c r="J49" s="12">
        <f t="shared" si="1"/>
        <v>3.7708449937868953</v>
      </c>
      <c r="K49">
        <v>0</v>
      </c>
      <c r="L49">
        <f t="shared" si="2"/>
        <v>0</v>
      </c>
      <c r="M49">
        <f>K49*C49</f>
        <v>0</v>
      </c>
      <c r="N49">
        <f>$K49*IF($A49=N$1,1,0)</f>
        <v>0</v>
      </c>
      <c r="O49">
        <f>$K49*IF($A49=O$1,1,0)</f>
        <v>0</v>
      </c>
      <c r="P49">
        <f>$K49*IF($A49=P$1,1,0)</f>
        <v>0</v>
      </c>
      <c r="Q49">
        <f>$K49*IF($A49=Q$1,1,0)</f>
        <v>0</v>
      </c>
      <c r="R49">
        <f>$K49*IF($A49=R$1,1,0)</f>
        <v>0</v>
      </c>
    </row>
    <row r="50" spans="1:18">
      <c r="A50" s="8" t="s">
        <v>9</v>
      </c>
      <c r="B50" s="9" t="s">
        <v>134</v>
      </c>
      <c r="C50" s="11">
        <v>6700</v>
      </c>
      <c r="D50" s="8" t="s">
        <v>561</v>
      </c>
      <c r="E50" s="8">
        <v>32.299999999999997</v>
      </c>
      <c r="F50">
        <f>IF(ISNA(VLOOKUP(DKSalaries!D50,OverUnder!$A$2:$C$13,3,FALSE)),0,VLOOKUP(DKSalaries!D50,OverUnder!$A$2:$C$13,3,FALSE))</f>
        <v>0</v>
      </c>
      <c r="G50">
        <f t="shared" si="0"/>
        <v>0</v>
      </c>
      <c r="H50">
        <f>IF(ISNA(VLOOKUP(B50,Model!A:B,2,FALSE)),0,VLOOKUP(B50,Model!A:B,2,FALSE))</f>
        <v>32.1236596301056</v>
      </c>
      <c r="I50">
        <f>IF(ISNA(VLOOKUP(B50,$Y$2:$Z$12,2,FALSE)),H50,VLOOKUP(B50,$Y$2:$Z$12,2,FALSE))</f>
        <v>32.1236596301056</v>
      </c>
      <c r="J50" s="12">
        <f t="shared" si="1"/>
        <v>4.7945760641948656</v>
      </c>
      <c r="K50">
        <v>1</v>
      </c>
      <c r="L50">
        <f t="shared" si="2"/>
        <v>32.1236596301056</v>
      </c>
      <c r="M50">
        <f>K50*C50</f>
        <v>6700</v>
      </c>
      <c r="N50">
        <f>$K50*IF($A50=N$1,1,0)</f>
        <v>0</v>
      </c>
      <c r="O50">
        <f>$K50*IF($A50=O$1,1,0)</f>
        <v>1</v>
      </c>
      <c r="P50">
        <f>$K50*IF($A50=P$1,1,0)</f>
        <v>0</v>
      </c>
      <c r="Q50">
        <f>$K50*IF($A50=Q$1,1,0)</f>
        <v>0</v>
      </c>
      <c r="R50">
        <f>$K50*IF($A50=R$1,1,0)</f>
        <v>0</v>
      </c>
    </row>
    <row r="51" spans="1:18">
      <c r="A51" s="8" t="s">
        <v>9</v>
      </c>
      <c r="B51" s="9" t="s">
        <v>139</v>
      </c>
      <c r="C51" s="11">
        <v>6600</v>
      </c>
      <c r="D51" s="10" t="s">
        <v>564</v>
      </c>
      <c r="E51" s="8">
        <v>27.4</v>
      </c>
      <c r="F51">
        <f>IF(ISNA(VLOOKUP(DKSalaries!D51,OverUnder!$A$2:$C$13,3,FALSE)),0,VLOOKUP(DKSalaries!D51,OverUnder!$A$2:$C$13,3,FALSE))</f>
        <v>0</v>
      </c>
      <c r="G51">
        <f t="shared" si="0"/>
        <v>0</v>
      </c>
      <c r="H51">
        <f>IF(ISNA(VLOOKUP(B51,Model!A:B,2,FALSE)),0,VLOOKUP(B51,Model!A:B,2,FALSE))</f>
        <v>28.1108797935198</v>
      </c>
      <c r="I51">
        <f>IF(ISNA(VLOOKUP(B51,$Y$2:$Z$12,2,FALSE)),H51,VLOOKUP(B51,$Y$2:$Z$12,2,FALSE))</f>
        <v>28.1108797935198</v>
      </c>
      <c r="J51" s="12">
        <f t="shared" si="1"/>
        <v>4.2592242111393634</v>
      </c>
      <c r="K51">
        <v>0</v>
      </c>
      <c r="L51">
        <f t="shared" si="2"/>
        <v>0</v>
      </c>
      <c r="M51">
        <f>K51*C51</f>
        <v>0</v>
      </c>
      <c r="N51">
        <f>$K51*IF($A51=N$1,1,0)</f>
        <v>0</v>
      </c>
      <c r="O51">
        <f>$K51*IF($A51=O$1,1,0)</f>
        <v>0</v>
      </c>
      <c r="P51">
        <f>$K51*IF($A51=P$1,1,0)</f>
        <v>0</v>
      </c>
      <c r="Q51">
        <f>$K51*IF($A51=Q$1,1,0)</f>
        <v>0</v>
      </c>
      <c r="R51">
        <f>$K51*IF($A51=R$1,1,0)</f>
        <v>0</v>
      </c>
    </row>
    <row r="52" spans="1:18">
      <c r="A52" s="8" t="s">
        <v>6</v>
      </c>
      <c r="B52" s="9" t="s">
        <v>144</v>
      </c>
      <c r="C52" s="11">
        <v>6500</v>
      </c>
      <c r="D52" s="10" t="s">
        <v>557</v>
      </c>
      <c r="E52" s="8">
        <v>24.7</v>
      </c>
      <c r="F52">
        <f>IF(ISNA(VLOOKUP(DKSalaries!D52,OverUnder!$A$2:$C$13,3,FALSE)),0,VLOOKUP(DKSalaries!D52,OverUnder!$A$2:$C$13,3,FALSE))</f>
        <v>0</v>
      </c>
      <c r="G52">
        <f t="shared" si="0"/>
        <v>0</v>
      </c>
      <c r="H52">
        <f>IF(ISNA(VLOOKUP(B52,Model!A:B,2,FALSE)),0,VLOOKUP(B52,Model!A:B,2,FALSE))</f>
        <v>24.482037402551299</v>
      </c>
      <c r="I52">
        <f>IF(ISNA(VLOOKUP(B52,$Y$2:$Z$12,2,FALSE)),H52,VLOOKUP(B52,$Y$2:$Z$12,2,FALSE))</f>
        <v>24.482037402551299</v>
      </c>
      <c r="J52" s="12">
        <f t="shared" si="1"/>
        <v>3.7664672927002001</v>
      </c>
      <c r="K52">
        <v>0</v>
      </c>
      <c r="L52">
        <f t="shared" si="2"/>
        <v>0</v>
      </c>
      <c r="M52">
        <f>K52*C52</f>
        <v>0</v>
      </c>
      <c r="N52">
        <f>$K52*IF($A52=N$1,1,0)</f>
        <v>0</v>
      </c>
      <c r="O52">
        <f>$K52*IF($A52=O$1,1,0)</f>
        <v>0</v>
      </c>
      <c r="P52">
        <f>$K52*IF($A52=P$1,1,0)</f>
        <v>0</v>
      </c>
      <c r="Q52">
        <f>$K52*IF($A52=Q$1,1,0)</f>
        <v>0</v>
      </c>
      <c r="R52">
        <f>$K52*IF($A52=R$1,1,0)</f>
        <v>0</v>
      </c>
    </row>
    <row r="53" spans="1:18">
      <c r="A53" s="8" t="s">
        <v>5</v>
      </c>
      <c r="B53" s="9" t="s">
        <v>150</v>
      </c>
      <c r="C53" s="11">
        <v>6400</v>
      </c>
      <c r="D53" s="10" t="s">
        <v>564</v>
      </c>
      <c r="E53" s="8">
        <v>25.6</v>
      </c>
      <c r="F53">
        <f>IF(ISNA(VLOOKUP(DKSalaries!D53,OverUnder!$A$2:$C$13,3,FALSE)),0,VLOOKUP(DKSalaries!D53,OverUnder!$A$2:$C$13,3,FALSE))</f>
        <v>0</v>
      </c>
      <c r="G53">
        <f t="shared" si="0"/>
        <v>0</v>
      </c>
      <c r="H53">
        <f>IF(ISNA(VLOOKUP(B53,Model!A:B,2,FALSE)),0,VLOOKUP(B53,Model!A:B,2,FALSE))</f>
        <v>25.4649576158705</v>
      </c>
      <c r="I53">
        <f>IF(ISNA(VLOOKUP(B53,$Y$2:$Z$12,2,FALSE)),H53,VLOOKUP(B53,$Y$2:$Z$12,2,FALSE))</f>
        <v>25.4649576158705</v>
      </c>
      <c r="J53" s="12">
        <f t="shared" si="1"/>
        <v>3.9788996274797652</v>
      </c>
      <c r="K53">
        <v>0</v>
      </c>
      <c r="L53">
        <f t="shared" si="2"/>
        <v>0</v>
      </c>
      <c r="M53">
        <f>K53*C53</f>
        <v>0</v>
      </c>
      <c r="N53">
        <f>$K53*IF($A53=N$1,1,0)</f>
        <v>0</v>
      </c>
      <c r="O53">
        <f>$K53*IF($A53=O$1,1,0)</f>
        <v>0</v>
      </c>
      <c r="P53">
        <f>$K53*IF($A53=P$1,1,0)</f>
        <v>0</v>
      </c>
      <c r="Q53">
        <f>$K53*IF($A53=Q$1,1,0)</f>
        <v>0</v>
      </c>
      <c r="R53">
        <f>$K53*IF($A53=R$1,1,0)</f>
        <v>0</v>
      </c>
    </row>
    <row r="54" spans="1:18">
      <c r="A54" s="8" t="s">
        <v>8</v>
      </c>
      <c r="B54" s="9" t="s">
        <v>398</v>
      </c>
      <c r="C54" s="11">
        <v>6300</v>
      </c>
      <c r="D54" s="10" t="s">
        <v>560</v>
      </c>
      <c r="E54" s="8">
        <v>24.5</v>
      </c>
      <c r="F54">
        <f>IF(ISNA(VLOOKUP(DKSalaries!D54,OverUnder!$A$2:$C$13,3,FALSE)),0,VLOOKUP(DKSalaries!D54,OverUnder!$A$2:$C$13,3,FALSE))</f>
        <v>0</v>
      </c>
      <c r="G54">
        <f t="shared" si="0"/>
        <v>0</v>
      </c>
      <c r="H54">
        <f>IF(ISNA(VLOOKUP(B54,Model!A:B,2,FALSE)),0,VLOOKUP(B54,Model!A:B,2,FALSE))</f>
        <v>25.109040973926099</v>
      </c>
      <c r="I54">
        <f>IF(ISNA(VLOOKUP(B54,$Y$2:$Z$12,2,FALSE)),H54,VLOOKUP(B54,$Y$2:$Z$12,2,FALSE))</f>
        <v>25.109040973926099</v>
      </c>
      <c r="J54" s="12">
        <f t="shared" si="1"/>
        <v>3.9855620593533492</v>
      </c>
      <c r="K54">
        <v>0</v>
      </c>
      <c r="L54">
        <f t="shared" si="2"/>
        <v>0</v>
      </c>
      <c r="M54">
        <f>K54*C54</f>
        <v>0</v>
      </c>
      <c r="N54">
        <f>$K54*IF($A54=N$1,1,0)</f>
        <v>0</v>
      </c>
      <c r="O54">
        <f>$K54*IF($A54=O$1,1,0)</f>
        <v>0</v>
      </c>
      <c r="P54">
        <f>$K54*IF($A54=P$1,1,0)</f>
        <v>0</v>
      </c>
      <c r="Q54">
        <f>$K54*IF($A54=Q$1,1,0)</f>
        <v>0</v>
      </c>
      <c r="R54">
        <f>$K54*IF($A54=R$1,1,0)</f>
        <v>0</v>
      </c>
    </row>
    <row r="55" spans="1:18">
      <c r="A55" s="8" t="s">
        <v>8</v>
      </c>
      <c r="B55" s="9" t="s">
        <v>140</v>
      </c>
      <c r="C55" s="11">
        <v>6300</v>
      </c>
      <c r="D55" s="10" t="s">
        <v>546</v>
      </c>
      <c r="E55" s="8">
        <v>27.2</v>
      </c>
      <c r="F55">
        <f>IF(ISNA(VLOOKUP(DKSalaries!D55,OverUnder!$A$2:$C$13,3,FALSE)),0,VLOOKUP(DKSalaries!D55,OverUnder!$A$2:$C$13,3,FALSE))</f>
        <v>0</v>
      </c>
      <c r="G55">
        <f t="shared" si="0"/>
        <v>0</v>
      </c>
      <c r="H55">
        <f>IF(ISNA(VLOOKUP(B55,Model!A:B,2,FALSE)),0,VLOOKUP(B55,Model!A:B,2,FALSE))</f>
        <v>25.381162944216399</v>
      </c>
      <c r="I55">
        <f>IF(ISNA(VLOOKUP(B55,$Y$2:$Z$12,2,FALSE)),H55,VLOOKUP(B55,$Y$2:$Z$12,2,FALSE))</f>
        <v>25.381162944216399</v>
      </c>
      <c r="J55" s="12">
        <f t="shared" si="1"/>
        <v>4.0287560228914918</v>
      </c>
      <c r="K55">
        <v>0</v>
      </c>
      <c r="L55">
        <f t="shared" si="2"/>
        <v>0</v>
      </c>
      <c r="M55">
        <f>K55*C55</f>
        <v>0</v>
      </c>
      <c r="N55">
        <f>$K55*IF($A55=N$1,1,0)</f>
        <v>0</v>
      </c>
      <c r="O55">
        <f>$K55*IF($A55=O$1,1,0)</f>
        <v>0</v>
      </c>
      <c r="P55">
        <f>$K55*IF($A55=P$1,1,0)</f>
        <v>0</v>
      </c>
      <c r="Q55">
        <f>$K55*IF($A55=Q$1,1,0)</f>
        <v>0</v>
      </c>
      <c r="R55">
        <f>$K55*IF($A55=R$1,1,0)</f>
        <v>0</v>
      </c>
    </row>
    <row r="56" spans="1:18">
      <c r="A56" s="8" t="s">
        <v>9</v>
      </c>
      <c r="B56" s="9" t="s">
        <v>56</v>
      </c>
      <c r="C56" s="11">
        <v>6300</v>
      </c>
      <c r="D56" s="8" t="s">
        <v>548</v>
      </c>
      <c r="E56" s="8">
        <v>26.3</v>
      </c>
      <c r="F56">
        <f>IF(ISNA(VLOOKUP(DKSalaries!D56,OverUnder!$A$2:$C$13,3,FALSE)),0,VLOOKUP(DKSalaries!D56,OverUnder!$A$2:$C$13,3,FALSE))</f>
        <v>0</v>
      </c>
      <c r="G56">
        <f t="shared" si="0"/>
        <v>0</v>
      </c>
      <c r="H56">
        <f>IF(ISNA(VLOOKUP(B56,Model!A:B,2,FALSE)),0,VLOOKUP(B56,Model!A:B,2,FALSE))</f>
        <v>25.641037578490401</v>
      </c>
      <c r="I56">
        <f>IF(ISNA(VLOOKUP(B56,$Y$2:$Z$12,2,FALSE)),H56,VLOOKUP(B56,$Y$2:$Z$12,2,FALSE))</f>
        <v>25.641037578490401</v>
      </c>
      <c r="J56" s="12">
        <f t="shared" si="1"/>
        <v>4.070005964839746</v>
      </c>
      <c r="K56">
        <v>0</v>
      </c>
      <c r="L56">
        <f t="shared" si="2"/>
        <v>0</v>
      </c>
      <c r="M56">
        <f>K56*C56</f>
        <v>0</v>
      </c>
      <c r="N56">
        <f>$K56*IF($A56=N$1,1,0)</f>
        <v>0</v>
      </c>
      <c r="O56">
        <f>$K56*IF($A56=O$1,1,0)</f>
        <v>0</v>
      </c>
      <c r="P56">
        <f>$K56*IF($A56=P$1,1,0)</f>
        <v>0</v>
      </c>
      <c r="Q56">
        <f>$K56*IF($A56=Q$1,1,0)</f>
        <v>0</v>
      </c>
      <c r="R56">
        <f>$K56*IF($A56=R$1,1,0)</f>
        <v>0</v>
      </c>
    </row>
    <row r="57" spans="1:18">
      <c r="A57" s="8" t="s">
        <v>6</v>
      </c>
      <c r="B57" s="9" t="s">
        <v>138</v>
      </c>
      <c r="C57" s="11">
        <v>6200</v>
      </c>
      <c r="D57" s="10" t="s">
        <v>564</v>
      </c>
      <c r="E57" s="8">
        <v>25.9</v>
      </c>
      <c r="F57">
        <f>IF(ISNA(VLOOKUP(DKSalaries!D57,OverUnder!$A$2:$C$13,3,FALSE)),0,VLOOKUP(DKSalaries!D57,OverUnder!$A$2:$C$13,3,FALSE))</f>
        <v>0</v>
      </c>
      <c r="G57">
        <f t="shared" si="0"/>
        <v>0</v>
      </c>
      <c r="H57">
        <f>IF(ISNA(VLOOKUP(B57,Model!A:B,2,FALSE)),0,VLOOKUP(B57,Model!A:B,2,FALSE))</f>
        <v>21.508172083431798</v>
      </c>
      <c r="I57">
        <f>IF(ISNA(VLOOKUP(B57,$Y$2:$Z$12,2,FALSE)),H57,VLOOKUP(B57,$Y$2:$Z$12,2,FALSE))</f>
        <v>21.508172083431798</v>
      </c>
      <c r="J57" s="12">
        <f t="shared" si="1"/>
        <v>3.4690600134567418</v>
      </c>
      <c r="K57">
        <v>0</v>
      </c>
      <c r="L57">
        <f t="shared" si="2"/>
        <v>0</v>
      </c>
      <c r="M57">
        <f>K57*C57</f>
        <v>0</v>
      </c>
      <c r="N57">
        <f>$K57*IF($A57=N$1,1,0)</f>
        <v>0</v>
      </c>
      <c r="O57">
        <f>$K57*IF($A57=O$1,1,0)</f>
        <v>0</v>
      </c>
      <c r="P57">
        <f>$K57*IF($A57=P$1,1,0)</f>
        <v>0</v>
      </c>
      <c r="Q57">
        <f>$K57*IF($A57=Q$1,1,0)</f>
        <v>0</v>
      </c>
      <c r="R57">
        <f>$K57*IF($A57=R$1,1,0)</f>
        <v>0</v>
      </c>
    </row>
    <row r="58" spans="1:18">
      <c r="A58" s="8" t="s">
        <v>7</v>
      </c>
      <c r="B58" s="9" t="s">
        <v>381</v>
      </c>
      <c r="C58" s="11">
        <v>6200</v>
      </c>
      <c r="D58" s="10" t="s">
        <v>560</v>
      </c>
      <c r="E58" s="8">
        <v>27.9</v>
      </c>
      <c r="F58">
        <f>IF(ISNA(VLOOKUP(DKSalaries!D58,OverUnder!$A$2:$C$13,3,FALSE)),0,VLOOKUP(DKSalaries!D58,OverUnder!$A$2:$C$13,3,FALSE))</f>
        <v>0</v>
      </c>
      <c r="G58">
        <f t="shared" si="0"/>
        <v>0</v>
      </c>
      <c r="H58">
        <f>IF(ISNA(VLOOKUP(B58,Model!A:B,2,FALSE)),0,VLOOKUP(B58,Model!A:B,2,FALSE))</f>
        <v>31.1952903532293</v>
      </c>
      <c r="I58">
        <f>IF(ISNA(VLOOKUP(B58,$Y$2:$Z$12,2,FALSE)),H58,VLOOKUP(B58,$Y$2:$Z$12,2,FALSE))</f>
        <v>0</v>
      </c>
      <c r="J58" s="12">
        <f t="shared" si="1"/>
        <v>0</v>
      </c>
      <c r="K58">
        <v>0</v>
      </c>
      <c r="L58">
        <f t="shared" si="2"/>
        <v>0</v>
      </c>
      <c r="M58">
        <f>K58*C58</f>
        <v>0</v>
      </c>
      <c r="N58">
        <f>$K58*IF($A58=N$1,1,0)</f>
        <v>0</v>
      </c>
      <c r="O58">
        <f>$K58*IF($A58=O$1,1,0)</f>
        <v>0</v>
      </c>
      <c r="P58">
        <f>$K58*IF($A58=P$1,1,0)</f>
        <v>0</v>
      </c>
      <c r="Q58">
        <f>$K58*IF($A58=Q$1,1,0)</f>
        <v>0</v>
      </c>
      <c r="R58">
        <f>$K58*IF($A58=R$1,1,0)</f>
        <v>0</v>
      </c>
    </row>
    <row r="59" spans="1:18">
      <c r="A59" s="8" t="s">
        <v>6</v>
      </c>
      <c r="B59" s="9" t="s">
        <v>487</v>
      </c>
      <c r="C59" s="11">
        <v>6200</v>
      </c>
      <c r="D59" s="10" t="s">
        <v>546</v>
      </c>
      <c r="E59" s="8">
        <v>28.8</v>
      </c>
      <c r="F59">
        <f>IF(ISNA(VLOOKUP(DKSalaries!D59,OverUnder!$A$2:$C$13,3,FALSE)),0,VLOOKUP(DKSalaries!D59,OverUnder!$A$2:$C$13,3,FALSE))</f>
        <v>0</v>
      </c>
      <c r="G59">
        <f t="shared" si="0"/>
        <v>0</v>
      </c>
      <c r="H59">
        <f>IF(ISNA(VLOOKUP(B59,Model!A:B,2,FALSE)),0,VLOOKUP(B59,Model!A:B,2,FALSE))</f>
        <v>0</v>
      </c>
      <c r="I59">
        <f>IF(ISNA(VLOOKUP(B59,$Y$2:$Z$12,2,FALSE)),H59,VLOOKUP(B59,$Y$2:$Z$12,2,FALSE))</f>
        <v>0</v>
      </c>
      <c r="J59" s="12">
        <f t="shared" si="1"/>
        <v>0</v>
      </c>
      <c r="K59">
        <v>0</v>
      </c>
      <c r="L59">
        <f t="shared" si="2"/>
        <v>0</v>
      </c>
      <c r="M59">
        <f>K59*C59</f>
        <v>0</v>
      </c>
      <c r="N59">
        <f>$K59*IF($A59=N$1,1,0)</f>
        <v>0</v>
      </c>
      <c r="O59">
        <f>$K59*IF($A59=O$1,1,0)</f>
        <v>0</v>
      </c>
      <c r="P59">
        <f>$K59*IF($A59=P$1,1,0)</f>
        <v>0</v>
      </c>
      <c r="Q59">
        <f>$K59*IF($A59=Q$1,1,0)</f>
        <v>0</v>
      </c>
      <c r="R59">
        <f>$K59*IF($A59=R$1,1,0)</f>
        <v>0</v>
      </c>
    </row>
    <row r="60" spans="1:18">
      <c r="A60" s="8" t="s">
        <v>6</v>
      </c>
      <c r="B60" s="9" t="s">
        <v>153</v>
      </c>
      <c r="C60" s="11">
        <v>6100</v>
      </c>
      <c r="D60" s="10" t="s">
        <v>543</v>
      </c>
      <c r="E60" s="8">
        <v>25</v>
      </c>
      <c r="F60">
        <f>IF(ISNA(VLOOKUP(DKSalaries!D60,OverUnder!$A$2:$C$13,3,FALSE)),0,VLOOKUP(DKSalaries!D60,OverUnder!$A$2:$C$13,3,FALSE))</f>
        <v>0</v>
      </c>
      <c r="G60">
        <f t="shared" si="0"/>
        <v>0</v>
      </c>
      <c r="H60">
        <f>IF(ISNA(VLOOKUP(B60,Model!A:B,2,FALSE)),0,VLOOKUP(B60,Model!A:B,2,FALSE))</f>
        <v>25.492773627063901</v>
      </c>
      <c r="I60">
        <f>IF(ISNA(VLOOKUP(B60,$Y$2:$Z$12,2,FALSE)),H60,VLOOKUP(B60,$Y$2:$Z$12,2,FALSE))</f>
        <v>25.492773627063901</v>
      </c>
      <c r="J60" s="12">
        <f t="shared" si="1"/>
        <v>4.1791432175514593</v>
      </c>
      <c r="K60">
        <v>0</v>
      </c>
      <c r="L60">
        <f t="shared" si="2"/>
        <v>0</v>
      </c>
      <c r="M60">
        <f>K60*C60</f>
        <v>0</v>
      </c>
      <c r="N60">
        <f>$K60*IF($A60=N$1,1,0)</f>
        <v>0</v>
      </c>
      <c r="O60">
        <f>$K60*IF($A60=O$1,1,0)</f>
        <v>0</v>
      </c>
      <c r="P60">
        <f>$K60*IF($A60=P$1,1,0)</f>
        <v>0</v>
      </c>
      <c r="Q60">
        <f>$K60*IF($A60=Q$1,1,0)</f>
        <v>0</v>
      </c>
      <c r="R60">
        <f>$K60*IF($A60=R$1,1,0)</f>
        <v>0</v>
      </c>
    </row>
    <row r="61" spans="1:18">
      <c r="A61" s="8" t="s">
        <v>7</v>
      </c>
      <c r="B61" s="9" t="s">
        <v>57</v>
      </c>
      <c r="C61" s="11">
        <v>5900</v>
      </c>
      <c r="D61" s="8" t="s">
        <v>548</v>
      </c>
      <c r="E61" s="8">
        <v>24.9</v>
      </c>
      <c r="F61">
        <f>IF(ISNA(VLOOKUP(DKSalaries!D61,OverUnder!$A$2:$C$13,3,FALSE)),0,VLOOKUP(DKSalaries!D61,OverUnder!$A$2:$C$13,3,FALSE))</f>
        <v>0</v>
      </c>
      <c r="G61">
        <f t="shared" si="0"/>
        <v>0</v>
      </c>
      <c r="H61">
        <f>IF(ISNA(VLOOKUP(B61,Model!A:B,2,FALSE)),0,VLOOKUP(B61,Model!A:B,2,FALSE))</f>
        <v>23.242823537463401</v>
      </c>
      <c r="I61">
        <f>IF(ISNA(VLOOKUP(B61,$Y$2:$Z$12,2,FALSE)),H61,VLOOKUP(B61,$Y$2:$Z$12,2,FALSE))</f>
        <v>23.242823537463401</v>
      </c>
      <c r="J61" s="12">
        <f t="shared" si="1"/>
        <v>3.9394616165192202</v>
      </c>
      <c r="K61">
        <v>0</v>
      </c>
      <c r="L61">
        <f t="shared" si="2"/>
        <v>0</v>
      </c>
      <c r="M61">
        <f>K61*C61</f>
        <v>0</v>
      </c>
      <c r="N61">
        <f>$K61*IF($A61=N$1,1,0)</f>
        <v>0</v>
      </c>
      <c r="O61">
        <f>$K61*IF($A61=O$1,1,0)</f>
        <v>0</v>
      </c>
      <c r="P61">
        <f>$K61*IF($A61=P$1,1,0)</f>
        <v>0</v>
      </c>
      <c r="Q61">
        <f>$K61*IF($A61=Q$1,1,0)</f>
        <v>0</v>
      </c>
      <c r="R61">
        <f>$K61*IF($A61=R$1,1,0)</f>
        <v>0</v>
      </c>
    </row>
    <row r="62" spans="1:18">
      <c r="A62" s="8" t="s">
        <v>6</v>
      </c>
      <c r="B62" s="9" t="s">
        <v>443</v>
      </c>
      <c r="C62" s="11">
        <v>5800</v>
      </c>
      <c r="D62" s="10" t="s">
        <v>551</v>
      </c>
      <c r="E62" s="8">
        <v>20.2</v>
      </c>
      <c r="F62">
        <f>IF(ISNA(VLOOKUP(DKSalaries!D62,OverUnder!$A$2:$C$13,3,FALSE)),0,VLOOKUP(DKSalaries!D62,OverUnder!$A$2:$C$13,3,FALSE))</f>
        <v>0</v>
      </c>
      <c r="G62">
        <f t="shared" si="0"/>
        <v>0</v>
      </c>
      <c r="H62">
        <f>IF(ISNA(VLOOKUP(B62,Model!A:B,2,FALSE)),0,VLOOKUP(B62,Model!A:B,2,FALSE))</f>
        <v>17.078574169123801</v>
      </c>
      <c r="I62">
        <f>IF(ISNA(VLOOKUP(B62,$Y$2:$Z$12,2,FALSE)),H62,VLOOKUP(B62,$Y$2:$Z$12,2,FALSE))</f>
        <v>17.078574169123801</v>
      </c>
      <c r="J62" s="12">
        <f t="shared" si="1"/>
        <v>2.9445817532972072</v>
      </c>
      <c r="K62">
        <v>0</v>
      </c>
      <c r="L62">
        <f t="shared" si="2"/>
        <v>0</v>
      </c>
      <c r="M62">
        <f>K62*C62</f>
        <v>0</v>
      </c>
      <c r="N62">
        <f>$K62*IF($A62=N$1,1,0)</f>
        <v>0</v>
      </c>
      <c r="O62">
        <f>$K62*IF($A62=O$1,1,0)</f>
        <v>0</v>
      </c>
      <c r="P62">
        <f>$K62*IF($A62=P$1,1,0)</f>
        <v>0</v>
      </c>
      <c r="Q62">
        <f>$K62*IF($A62=Q$1,1,0)</f>
        <v>0</v>
      </c>
      <c r="R62">
        <f>$K62*IF($A62=R$1,1,0)</f>
        <v>0</v>
      </c>
    </row>
    <row r="63" spans="1:18">
      <c r="A63" s="8" t="s">
        <v>9</v>
      </c>
      <c r="B63" s="9" t="s">
        <v>166</v>
      </c>
      <c r="C63" s="11">
        <v>5700</v>
      </c>
      <c r="D63" s="8" t="s">
        <v>553</v>
      </c>
      <c r="E63" s="8">
        <v>21.3</v>
      </c>
      <c r="F63">
        <f>IF(ISNA(VLOOKUP(DKSalaries!D63,OverUnder!$A$2:$C$13,3,FALSE)),0,VLOOKUP(DKSalaries!D63,OverUnder!$A$2:$C$13,3,FALSE))</f>
        <v>0</v>
      </c>
      <c r="G63">
        <f t="shared" si="0"/>
        <v>0</v>
      </c>
      <c r="H63">
        <f>IF(ISNA(VLOOKUP(B63,Model!A:B,2,FALSE)),0,VLOOKUP(B63,Model!A:B,2,FALSE))</f>
        <v>22.042743110757801</v>
      </c>
      <c r="I63">
        <f>IF(ISNA(VLOOKUP(B63,$Y$2:$Z$12,2,FALSE)),H63,VLOOKUP(B63,$Y$2:$Z$12,2,FALSE))</f>
        <v>22.042743110757801</v>
      </c>
      <c r="J63" s="12">
        <f t="shared" si="1"/>
        <v>3.8671479141680352</v>
      </c>
      <c r="K63">
        <v>0</v>
      </c>
      <c r="L63">
        <f t="shared" si="2"/>
        <v>0</v>
      </c>
      <c r="M63">
        <f>K63*C63</f>
        <v>0</v>
      </c>
      <c r="N63">
        <f>$K63*IF($A63=N$1,1,0)</f>
        <v>0</v>
      </c>
      <c r="O63">
        <f>$K63*IF($A63=O$1,1,0)</f>
        <v>0</v>
      </c>
      <c r="P63">
        <f>$K63*IF($A63=P$1,1,0)</f>
        <v>0</v>
      </c>
      <c r="Q63">
        <f>$K63*IF($A63=Q$1,1,0)</f>
        <v>0</v>
      </c>
      <c r="R63">
        <f>$K63*IF($A63=R$1,1,0)</f>
        <v>0</v>
      </c>
    </row>
    <row r="64" spans="1:18">
      <c r="A64" s="8" t="s">
        <v>9</v>
      </c>
      <c r="B64" s="9" t="s">
        <v>330</v>
      </c>
      <c r="C64" s="11">
        <v>5600</v>
      </c>
      <c r="D64" s="8" t="s">
        <v>545</v>
      </c>
      <c r="E64" s="8">
        <v>24</v>
      </c>
      <c r="F64">
        <f>IF(ISNA(VLOOKUP(DKSalaries!D64,OverUnder!$A$2:$C$13,3,FALSE)),0,VLOOKUP(DKSalaries!D64,OverUnder!$A$2:$C$13,3,FALSE))</f>
        <v>0</v>
      </c>
      <c r="G64">
        <f t="shared" si="0"/>
        <v>0</v>
      </c>
      <c r="H64">
        <f>IF(ISNA(VLOOKUP(B64,Model!A:B,2,FALSE)),0,VLOOKUP(B64,Model!A:B,2,FALSE))</f>
        <v>20.246251096700099</v>
      </c>
      <c r="I64">
        <f>IF(ISNA(VLOOKUP(B64,$Y$2:$Z$12,2,FALSE)),H64,VLOOKUP(B64,$Y$2:$Z$12,2,FALSE))</f>
        <v>20.246251096700099</v>
      </c>
      <c r="J64" s="12">
        <f t="shared" si="1"/>
        <v>3.6154019815535889</v>
      </c>
      <c r="K64">
        <v>0</v>
      </c>
      <c r="L64">
        <f t="shared" si="2"/>
        <v>0</v>
      </c>
      <c r="M64">
        <f>K64*C64</f>
        <v>0</v>
      </c>
      <c r="N64">
        <f>$K64*IF($A64=N$1,1,0)</f>
        <v>0</v>
      </c>
      <c r="O64">
        <f>$K64*IF($A64=O$1,1,0)</f>
        <v>0</v>
      </c>
      <c r="P64">
        <f>$K64*IF($A64=P$1,1,0)</f>
        <v>0</v>
      </c>
      <c r="Q64">
        <f>$K64*IF($A64=Q$1,1,0)</f>
        <v>0</v>
      </c>
      <c r="R64">
        <f>$K64*IF($A64=R$1,1,0)</f>
        <v>0</v>
      </c>
    </row>
    <row r="65" spans="1:18">
      <c r="A65" s="8" t="s">
        <v>9</v>
      </c>
      <c r="B65" s="9" t="s">
        <v>310</v>
      </c>
      <c r="C65" s="11">
        <v>5500</v>
      </c>
      <c r="D65" s="8" t="s">
        <v>558</v>
      </c>
      <c r="E65" s="8">
        <v>23.7</v>
      </c>
      <c r="F65">
        <f>IF(ISNA(VLOOKUP(DKSalaries!D65,OverUnder!$A$2:$C$13,3,FALSE)),0,VLOOKUP(DKSalaries!D65,OverUnder!$A$2:$C$13,3,FALSE))</f>
        <v>0</v>
      </c>
      <c r="G65">
        <f t="shared" si="0"/>
        <v>0</v>
      </c>
      <c r="H65">
        <f>IF(ISNA(VLOOKUP(B65,Model!A:B,2,FALSE)),0,VLOOKUP(B65,Model!A:B,2,FALSE))</f>
        <v>26.5808839904015</v>
      </c>
      <c r="I65">
        <f>IF(ISNA(VLOOKUP(B65,$Y$2:$Z$12,2,FALSE)),H65,VLOOKUP(B65,$Y$2:$Z$12,2,FALSE))</f>
        <v>0</v>
      </c>
      <c r="J65" s="12">
        <f t="shared" si="1"/>
        <v>0</v>
      </c>
      <c r="K65">
        <v>0</v>
      </c>
      <c r="L65">
        <f t="shared" si="2"/>
        <v>0</v>
      </c>
      <c r="M65">
        <f>K65*C65</f>
        <v>0</v>
      </c>
      <c r="N65">
        <f>$K65*IF($A65=N$1,1,0)</f>
        <v>0</v>
      </c>
      <c r="O65">
        <f>$K65*IF($A65=O$1,1,0)</f>
        <v>0</v>
      </c>
      <c r="P65">
        <f>$K65*IF($A65=P$1,1,0)</f>
        <v>0</v>
      </c>
      <c r="Q65">
        <f>$K65*IF($A65=Q$1,1,0)</f>
        <v>0</v>
      </c>
      <c r="R65">
        <f>$K65*IF($A65=R$1,1,0)</f>
        <v>0</v>
      </c>
    </row>
    <row r="66" spans="1:18">
      <c r="A66" s="8" t="s">
        <v>7</v>
      </c>
      <c r="B66" s="9" t="s">
        <v>149</v>
      </c>
      <c r="C66" s="11">
        <v>5500</v>
      </c>
      <c r="D66" s="10" t="s">
        <v>543</v>
      </c>
      <c r="E66" s="8">
        <v>25.9</v>
      </c>
      <c r="F66">
        <f>IF(ISNA(VLOOKUP(DKSalaries!D66,OverUnder!$A$2:$C$13,3,FALSE)),0,VLOOKUP(DKSalaries!D66,OverUnder!$A$2:$C$13,3,FALSE))</f>
        <v>0</v>
      </c>
      <c r="G66">
        <f t="shared" si="0"/>
        <v>0</v>
      </c>
      <c r="H66">
        <f>IF(ISNA(VLOOKUP(B66,Model!A:B,2,FALSE)),0,VLOOKUP(B66,Model!A:B,2,FALSE))</f>
        <v>23.7782153022156</v>
      </c>
      <c r="I66">
        <f>IF(ISNA(VLOOKUP(B66,$Y$2:$Z$12,2,FALSE)),H66,VLOOKUP(B66,$Y$2:$Z$12,2,FALSE))</f>
        <v>23.7782153022156</v>
      </c>
      <c r="J66" s="12">
        <f t="shared" si="1"/>
        <v>4.323311873130109</v>
      </c>
      <c r="K66">
        <v>0</v>
      </c>
      <c r="L66">
        <f t="shared" si="2"/>
        <v>0</v>
      </c>
      <c r="M66">
        <f>K66*C66</f>
        <v>0</v>
      </c>
      <c r="N66">
        <f>$K66*IF($A66=N$1,1,0)</f>
        <v>0</v>
      </c>
      <c r="O66">
        <f>$K66*IF($A66=O$1,1,0)</f>
        <v>0</v>
      </c>
      <c r="P66">
        <f>$K66*IF($A66=P$1,1,0)</f>
        <v>0</v>
      </c>
      <c r="Q66">
        <f>$K66*IF($A66=Q$1,1,0)</f>
        <v>0</v>
      </c>
      <c r="R66">
        <f>$K66*IF($A66=R$1,1,0)</f>
        <v>0</v>
      </c>
    </row>
    <row r="67" spans="1:18">
      <c r="A67" s="8" t="s">
        <v>6</v>
      </c>
      <c r="B67" s="9" t="s">
        <v>351</v>
      </c>
      <c r="C67" s="11">
        <v>5500</v>
      </c>
      <c r="D67" s="10" t="s">
        <v>552</v>
      </c>
      <c r="E67" s="8">
        <v>23.7</v>
      </c>
      <c r="F67">
        <f>IF(ISNA(VLOOKUP(DKSalaries!D67,OverUnder!$A$2:$C$13,3,FALSE)),0,VLOOKUP(DKSalaries!D67,OverUnder!$A$2:$C$13,3,FALSE))</f>
        <v>0</v>
      </c>
      <c r="G67">
        <f t="shared" ref="G67:G130" si="3">E67*F67</f>
        <v>0</v>
      </c>
      <c r="H67">
        <f>IF(ISNA(VLOOKUP(B67,Model!A:B,2,FALSE)),0,VLOOKUP(B67,Model!A:B,2,FALSE))</f>
        <v>19.417582945964</v>
      </c>
      <c r="I67">
        <f>IF(ISNA(VLOOKUP(B67,$Y$2:$Z$12,2,FALSE)),H67,VLOOKUP(B67,$Y$2:$Z$12,2,FALSE))</f>
        <v>19.417582945964</v>
      </c>
      <c r="J67" s="12">
        <f t="shared" ref="J67:J130" si="4">I67/C67 * 1000</f>
        <v>3.5304696265389088</v>
      </c>
      <c r="K67">
        <v>0</v>
      </c>
      <c r="L67">
        <f t="shared" ref="L67:L130" si="5">K67*I67</f>
        <v>0</v>
      </c>
      <c r="M67">
        <f>K67*C67</f>
        <v>0</v>
      </c>
      <c r="N67">
        <f>$K67*IF($A67=N$1,1,0)</f>
        <v>0</v>
      </c>
      <c r="O67">
        <f>$K67*IF($A67=O$1,1,0)</f>
        <v>0</v>
      </c>
      <c r="P67">
        <f>$K67*IF($A67=P$1,1,0)</f>
        <v>0</v>
      </c>
      <c r="Q67">
        <f>$K67*IF($A67=Q$1,1,0)</f>
        <v>0</v>
      </c>
      <c r="R67">
        <f>$K67*IF($A67=R$1,1,0)</f>
        <v>0</v>
      </c>
    </row>
    <row r="68" spans="1:18">
      <c r="A68" s="8" t="s">
        <v>9</v>
      </c>
      <c r="B68" s="9" t="s">
        <v>63</v>
      </c>
      <c r="C68" s="11">
        <v>5400</v>
      </c>
      <c r="D68" s="10" t="s">
        <v>554</v>
      </c>
      <c r="E68" s="8">
        <v>23.5</v>
      </c>
      <c r="F68">
        <f>IF(ISNA(VLOOKUP(DKSalaries!D68,OverUnder!$A$2:$C$13,3,FALSE)),0,VLOOKUP(DKSalaries!D68,OverUnder!$A$2:$C$13,3,FALSE))</f>
        <v>0</v>
      </c>
      <c r="G68">
        <f t="shared" si="3"/>
        <v>0</v>
      </c>
      <c r="H68">
        <f>IF(ISNA(VLOOKUP(B68,Model!A:B,2,FALSE)),0,VLOOKUP(B68,Model!A:B,2,FALSE))</f>
        <v>24.300137942333699</v>
      </c>
      <c r="I68">
        <f>IF(ISNA(VLOOKUP(B68,$Y$2:$Z$12,2,FALSE)),H68,VLOOKUP(B68,$Y$2:$Z$12,2,FALSE))</f>
        <v>24.300137942333699</v>
      </c>
      <c r="J68" s="12">
        <f t="shared" si="4"/>
        <v>4.5000255448766113</v>
      </c>
      <c r="K68">
        <v>0</v>
      </c>
      <c r="L68">
        <f t="shared" si="5"/>
        <v>0</v>
      </c>
      <c r="M68">
        <f>K68*C68</f>
        <v>0</v>
      </c>
      <c r="N68">
        <f>$K68*IF($A68=N$1,1,0)</f>
        <v>0</v>
      </c>
      <c r="O68">
        <f>$K68*IF($A68=O$1,1,0)</f>
        <v>0</v>
      </c>
      <c r="P68">
        <f>$K68*IF($A68=P$1,1,0)</f>
        <v>0</v>
      </c>
      <c r="Q68">
        <f>$K68*IF($A68=Q$1,1,0)</f>
        <v>0</v>
      </c>
      <c r="R68">
        <f>$K68*IF($A68=R$1,1,0)</f>
        <v>0</v>
      </c>
    </row>
    <row r="69" spans="1:18">
      <c r="A69" s="8" t="s">
        <v>7</v>
      </c>
      <c r="B69" s="9" t="s">
        <v>157</v>
      </c>
      <c r="C69" s="11">
        <v>5400</v>
      </c>
      <c r="D69" s="8" t="s">
        <v>553</v>
      </c>
      <c r="E69" s="8">
        <v>26.4</v>
      </c>
      <c r="F69">
        <f>IF(ISNA(VLOOKUP(DKSalaries!D69,OverUnder!$A$2:$C$13,3,FALSE)),0,VLOOKUP(DKSalaries!D69,OverUnder!$A$2:$C$13,3,FALSE))</f>
        <v>0</v>
      </c>
      <c r="G69">
        <f t="shared" si="3"/>
        <v>0</v>
      </c>
      <c r="H69">
        <f>IF(ISNA(VLOOKUP(B69,Model!A:B,2,FALSE)),0,VLOOKUP(B69,Model!A:B,2,FALSE))</f>
        <v>28.944847582215299</v>
      </c>
      <c r="I69">
        <f>IF(ISNA(VLOOKUP(B69,$Y$2:$Z$12,2,FALSE)),H69,VLOOKUP(B69,$Y$2:$Z$12,2,FALSE))</f>
        <v>28.944847582215299</v>
      </c>
      <c r="J69" s="12">
        <f t="shared" si="4"/>
        <v>5.3601569596694993</v>
      </c>
      <c r="K69">
        <v>1</v>
      </c>
      <c r="L69">
        <f t="shared" si="5"/>
        <v>28.944847582215299</v>
      </c>
      <c r="M69">
        <f>K69*C69</f>
        <v>5400</v>
      </c>
      <c r="N69">
        <f>$K69*IF($A69=N$1,1,0)</f>
        <v>0</v>
      </c>
      <c r="O69">
        <f>$K69*IF($A69=O$1,1,0)</f>
        <v>0</v>
      </c>
      <c r="P69">
        <f>$K69*IF($A69=P$1,1,0)</f>
        <v>0</v>
      </c>
      <c r="Q69">
        <f>$K69*IF($A69=Q$1,1,0)</f>
        <v>0</v>
      </c>
      <c r="R69">
        <f>$K69*IF($A69=R$1,1,0)</f>
        <v>1</v>
      </c>
    </row>
    <row r="70" spans="1:18">
      <c r="A70" s="8" t="s">
        <v>9</v>
      </c>
      <c r="B70" s="9" t="s">
        <v>488</v>
      </c>
      <c r="C70" s="11">
        <v>5300</v>
      </c>
      <c r="D70" s="8" t="s">
        <v>559</v>
      </c>
      <c r="E70" s="8">
        <v>23</v>
      </c>
      <c r="F70">
        <f>IF(ISNA(VLOOKUP(DKSalaries!D70,OverUnder!$A$2:$C$13,3,FALSE)),0,VLOOKUP(DKSalaries!D70,OverUnder!$A$2:$C$13,3,FALSE))</f>
        <v>0</v>
      </c>
      <c r="G70">
        <f t="shared" si="3"/>
        <v>0</v>
      </c>
      <c r="H70">
        <f>IF(ISNA(VLOOKUP(B70,Model!A:B,2,FALSE)),0,VLOOKUP(B70,Model!A:B,2,FALSE))</f>
        <v>0</v>
      </c>
      <c r="I70">
        <f>IF(ISNA(VLOOKUP(B70,$Y$2:$Z$12,2,FALSE)),H70,VLOOKUP(B70,$Y$2:$Z$12,2,FALSE))</f>
        <v>0</v>
      </c>
      <c r="J70" s="12">
        <f t="shared" si="4"/>
        <v>0</v>
      </c>
      <c r="K70">
        <v>0</v>
      </c>
      <c r="L70">
        <f t="shared" si="5"/>
        <v>0</v>
      </c>
      <c r="M70">
        <f>K70*C70</f>
        <v>0</v>
      </c>
      <c r="N70">
        <f>$K70*IF($A70=N$1,1,0)</f>
        <v>0</v>
      </c>
      <c r="O70">
        <f>$K70*IF($A70=O$1,1,0)</f>
        <v>0</v>
      </c>
      <c r="P70">
        <f>$K70*IF($A70=P$1,1,0)</f>
        <v>0</v>
      </c>
      <c r="Q70">
        <f>$K70*IF($A70=Q$1,1,0)</f>
        <v>0</v>
      </c>
      <c r="R70">
        <f>$K70*IF($A70=R$1,1,0)</f>
        <v>0</v>
      </c>
    </row>
    <row r="71" spans="1:18">
      <c r="A71" s="8" t="s">
        <v>9</v>
      </c>
      <c r="B71" s="9" t="s">
        <v>316</v>
      </c>
      <c r="C71" s="11">
        <v>5300</v>
      </c>
      <c r="D71" s="8" t="s">
        <v>556</v>
      </c>
      <c r="E71" s="8">
        <v>24.6</v>
      </c>
      <c r="F71">
        <f>IF(ISNA(VLOOKUP(DKSalaries!D71,OverUnder!$A$2:$C$13,3,FALSE)),0,VLOOKUP(DKSalaries!D71,OverUnder!$A$2:$C$13,3,FALSE))</f>
        <v>0</v>
      </c>
      <c r="G71">
        <f t="shared" si="3"/>
        <v>0</v>
      </c>
      <c r="H71">
        <f>IF(ISNA(VLOOKUP(B71,Model!A:B,2,FALSE)),0,VLOOKUP(B71,Model!A:B,2,FALSE))</f>
        <v>23.703381839374</v>
      </c>
      <c r="I71">
        <f>IF(ISNA(VLOOKUP(B71,$Y$2:$Z$12,2,FALSE)),H71,VLOOKUP(B71,$Y$2:$Z$12,2,FALSE))</f>
        <v>23.703381839374</v>
      </c>
      <c r="J71" s="12">
        <f t="shared" si="4"/>
        <v>4.4723361961083015</v>
      </c>
      <c r="K71">
        <v>0</v>
      </c>
      <c r="L71">
        <f t="shared" si="5"/>
        <v>0</v>
      </c>
      <c r="M71">
        <f>K71*C71</f>
        <v>0</v>
      </c>
      <c r="N71">
        <f>$K71*IF($A71=N$1,1,0)</f>
        <v>0</v>
      </c>
      <c r="O71">
        <f>$K71*IF($A71=O$1,1,0)</f>
        <v>0</v>
      </c>
      <c r="P71">
        <f>$K71*IF($A71=P$1,1,0)</f>
        <v>0</v>
      </c>
      <c r="Q71">
        <f>$K71*IF($A71=Q$1,1,0)</f>
        <v>0</v>
      </c>
      <c r="R71">
        <f>$K71*IF($A71=R$1,1,0)</f>
        <v>0</v>
      </c>
    </row>
    <row r="72" spans="1:18">
      <c r="A72" s="8" t="s">
        <v>6</v>
      </c>
      <c r="B72" s="9" t="s">
        <v>206</v>
      </c>
      <c r="C72" s="11">
        <v>5300</v>
      </c>
      <c r="D72" s="10" t="s">
        <v>557</v>
      </c>
      <c r="E72" s="8">
        <v>18.899999999999999</v>
      </c>
      <c r="F72">
        <f>IF(ISNA(VLOOKUP(DKSalaries!D72,OverUnder!$A$2:$C$13,3,FALSE)),0,VLOOKUP(DKSalaries!D72,OverUnder!$A$2:$C$13,3,FALSE))</f>
        <v>0</v>
      </c>
      <c r="G72">
        <f t="shared" si="3"/>
        <v>0</v>
      </c>
      <c r="H72">
        <f>IF(ISNA(VLOOKUP(B72,Model!A:B,2,FALSE)),0,VLOOKUP(B72,Model!A:B,2,FALSE))</f>
        <v>0</v>
      </c>
      <c r="I72">
        <f>IF(ISNA(VLOOKUP(B72,$Y$2:$Z$12,2,FALSE)),H72,VLOOKUP(B72,$Y$2:$Z$12,2,FALSE))</f>
        <v>0</v>
      </c>
      <c r="J72" s="12">
        <f t="shared" si="4"/>
        <v>0</v>
      </c>
      <c r="K72">
        <v>0</v>
      </c>
      <c r="L72">
        <f t="shared" si="5"/>
        <v>0</v>
      </c>
      <c r="M72">
        <f>K72*C72</f>
        <v>0</v>
      </c>
      <c r="N72">
        <f>$K72*IF($A72=N$1,1,0)</f>
        <v>0</v>
      </c>
      <c r="O72">
        <f>$K72*IF($A72=O$1,1,0)</f>
        <v>0</v>
      </c>
      <c r="P72">
        <f>$K72*IF($A72=P$1,1,0)</f>
        <v>0</v>
      </c>
      <c r="Q72">
        <f>$K72*IF($A72=Q$1,1,0)</f>
        <v>0</v>
      </c>
      <c r="R72">
        <f>$K72*IF($A72=R$1,1,0)</f>
        <v>0</v>
      </c>
    </row>
    <row r="73" spans="1:18">
      <c r="A73" s="8" t="s">
        <v>8</v>
      </c>
      <c r="B73" s="9" t="s">
        <v>356</v>
      </c>
      <c r="C73" s="11">
        <v>5200</v>
      </c>
      <c r="D73" s="10" t="s">
        <v>552</v>
      </c>
      <c r="E73" s="8">
        <v>20.5</v>
      </c>
      <c r="F73">
        <f>IF(ISNA(VLOOKUP(DKSalaries!D73,OverUnder!$A$2:$C$13,3,FALSE)),0,VLOOKUP(DKSalaries!D73,OverUnder!$A$2:$C$13,3,FALSE))</f>
        <v>0</v>
      </c>
      <c r="G73">
        <f t="shared" si="3"/>
        <v>0</v>
      </c>
      <c r="H73">
        <f>IF(ISNA(VLOOKUP(B73,Model!A:B,2,FALSE)),0,VLOOKUP(B73,Model!A:B,2,FALSE))</f>
        <v>19.085280333927599</v>
      </c>
      <c r="I73">
        <f>IF(ISNA(VLOOKUP(B73,$Y$2:$Z$12,2,FALSE)),H73,VLOOKUP(B73,$Y$2:$Z$12,2,FALSE))</f>
        <v>19.085280333927599</v>
      </c>
      <c r="J73" s="12">
        <f t="shared" si="4"/>
        <v>3.6702462180629998</v>
      </c>
      <c r="K73">
        <v>0</v>
      </c>
      <c r="L73">
        <f t="shared" si="5"/>
        <v>0</v>
      </c>
      <c r="M73">
        <f>K73*C73</f>
        <v>0</v>
      </c>
      <c r="N73">
        <f>$K73*IF($A73=N$1,1,0)</f>
        <v>0</v>
      </c>
      <c r="O73">
        <f>$K73*IF($A73=O$1,1,0)</f>
        <v>0</v>
      </c>
      <c r="P73">
        <f>$K73*IF($A73=P$1,1,0)</f>
        <v>0</v>
      </c>
      <c r="Q73">
        <f>$K73*IF($A73=Q$1,1,0)</f>
        <v>0</v>
      </c>
      <c r="R73">
        <f>$K73*IF($A73=R$1,1,0)</f>
        <v>0</v>
      </c>
    </row>
    <row r="74" spans="1:18">
      <c r="A74" s="8" t="s">
        <v>8</v>
      </c>
      <c r="B74" s="9" t="s">
        <v>177</v>
      </c>
      <c r="C74" s="11">
        <v>5100</v>
      </c>
      <c r="D74" s="10" t="s">
        <v>564</v>
      </c>
      <c r="E74" s="8">
        <v>20.5</v>
      </c>
      <c r="F74">
        <f>IF(ISNA(VLOOKUP(DKSalaries!D74,OverUnder!$A$2:$C$13,3,FALSE)),0,VLOOKUP(DKSalaries!D74,OverUnder!$A$2:$C$13,3,FALSE))</f>
        <v>0</v>
      </c>
      <c r="G74">
        <f t="shared" si="3"/>
        <v>0</v>
      </c>
      <c r="H74">
        <f>IF(ISNA(VLOOKUP(B74,Model!A:B,2,FALSE)),0,VLOOKUP(B74,Model!A:B,2,FALSE))</f>
        <v>23.40098863691</v>
      </c>
      <c r="I74">
        <f>IF(ISNA(VLOOKUP(B74,$Y$2:$Z$12,2,FALSE)),H74,VLOOKUP(B74,$Y$2:$Z$12,2,FALSE))</f>
        <v>0</v>
      </c>
      <c r="J74" s="12">
        <f t="shared" si="4"/>
        <v>0</v>
      </c>
      <c r="K74">
        <v>0</v>
      </c>
      <c r="L74">
        <f t="shared" si="5"/>
        <v>0</v>
      </c>
      <c r="M74">
        <f>K74*C74</f>
        <v>0</v>
      </c>
      <c r="N74">
        <f>$K74*IF($A74=N$1,1,0)</f>
        <v>0</v>
      </c>
      <c r="O74">
        <f>$K74*IF($A74=O$1,1,0)</f>
        <v>0</v>
      </c>
      <c r="P74">
        <f>$K74*IF($A74=P$1,1,0)</f>
        <v>0</v>
      </c>
      <c r="Q74">
        <f>$K74*IF($A74=Q$1,1,0)</f>
        <v>0</v>
      </c>
      <c r="R74">
        <f>$K74*IF($A74=R$1,1,0)</f>
        <v>0</v>
      </c>
    </row>
    <row r="75" spans="1:18">
      <c r="A75" s="8" t="s">
        <v>9</v>
      </c>
      <c r="B75" s="9" t="s">
        <v>183</v>
      </c>
      <c r="C75" s="11">
        <v>5000</v>
      </c>
      <c r="D75" s="10" t="s">
        <v>543</v>
      </c>
      <c r="E75" s="8">
        <v>15.7</v>
      </c>
      <c r="F75">
        <f>IF(ISNA(VLOOKUP(DKSalaries!D75,OverUnder!$A$2:$C$13,3,FALSE)),0,VLOOKUP(DKSalaries!D75,OverUnder!$A$2:$C$13,3,FALSE))</f>
        <v>0</v>
      </c>
      <c r="G75">
        <f t="shared" si="3"/>
        <v>0</v>
      </c>
      <c r="H75">
        <f>IF(ISNA(VLOOKUP(B75,Model!A:B,2,FALSE)),0,VLOOKUP(B75,Model!A:B,2,FALSE))</f>
        <v>17.020434462883198</v>
      </c>
      <c r="I75">
        <f>IF(ISNA(VLOOKUP(B75,$Y$2:$Z$12,2,FALSE)),H75,VLOOKUP(B75,$Y$2:$Z$12,2,FALSE))</f>
        <v>17.020434462883198</v>
      </c>
      <c r="J75" s="12">
        <f t="shared" si="4"/>
        <v>3.4040868925766397</v>
      </c>
      <c r="K75">
        <v>0</v>
      </c>
      <c r="L75">
        <f t="shared" si="5"/>
        <v>0</v>
      </c>
      <c r="M75">
        <f>K75*C75</f>
        <v>0</v>
      </c>
      <c r="N75">
        <f>$K75*IF($A75=N$1,1,0)</f>
        <v>0</v>
      </c>
      <c r="O75">
        <f>$K75*IF($A75=O$1,1,0)</f>
        <v>0</v>
      </c>
      <c r="P75">
        <f>$K75*IF($A75=P$1,1,0)</f>
        <v>0</v>
      </c>
      <c r="Q75">
        <f>$K75*IF($A75=Q$1,1,0)</f>
        <v>0</v>
      </c>
      <c r="R75">
        <f>$K75*IF($A75=R$1,1,0)</f>
        <v>0</v>
      </c>
    </row>
    <row r="76" spans="1:18">
      <c r="A76" s="8" t="s">
        <v>9</v>
      </c>
      <c r="B76" s="9" t="s">
        <v>168</v>
      </c>
      <c r="C76" s="11">
        <v>5000</v>
      </c>
      <c r="D76" s="10" t="s">
        <v>557</v>
      </c>
      <c r="E76" s="8">
        <v>18.2</v>
      </c>
      <c r="F76">
        <f>IF(ISNA(VLOOKUP(DKSalaries!D76,OverUnder!$A$2:$C$13,3,FALSE)),0,VLOOKUP(DKSalaries!D76,OverUnder!$A$2:$C$13,3,FALSE))</f>
        <v>0</v>
      </c>
      <c r="G76">
        <f t="shared" si="3"/>
        <v>0</v>
      </c>
      <c r="H76">
        <f>IF(ISNA(VLOOKUP(B76,Model!A:B,2,FALSE)),0,VLOOKUP(B76,Model!A:B,2,FALSE))</f>
        <v>19.5485115421207</v>
      </c>
      <c r="I76">
        <f>IF(ISNA(VLOOKUP(B76,$Y$2:$Z$12,2,FALSE)),H76,VLOOKUP(B76,$Y$2:$Z$12,2,FALSE))</f>
        <v>19.5485115421207</v>
      </c>
      <c r="J76" s="12">
        <f t="shared" si="4"/>
        <v>3.9097023084241398</v>
      </c>
      <c r="K76">
        <v>0</v>
      </c>
      <c r="L76">
        <f t="shared" si="5"/>
        <v>0</v>
      </c>
      <c r="M76">
        <f>K76*C76</f>
        <v>0</v>
      </c>
      <c r="N76">
        <f>$K76*IF($A76=N$1,1,0)</f>
        <v>0</v>
      </c>
      <c r="O76">
        <f>$K76*IF($A76=O$1,1,0)</f>
        <v>0</v>
      </c>
      <c r="P76">
        <f>$K76*IF($A76=P$1,1,0)</f>
        <v>0</v>
      </c>
      <c r="Q76">
        <f>$K76*IF($A76=Q$1,1,0)</f>
        <v>0</v>
      </c>
      <c r="R76">
        <f>$K76*IF($A76=R$1,1,0)</f>
        <v>0</v>
      </c>
    </row>
    <row r="77" spans="1:18">
      <c r="A77" s="8" t="s">
        <v>6</v>
      </c>
      <c r="B77" s="9" t="s">
        <v>62</v>
      </c>
      <c r="C77" s="11">
        <v>5000</v>
      </c>
      <c r="D77" s="10" t="s">
        <v>554</v>
      </c>
      <c r="E77" s="8">
        <v>20.5</v>
      </c>
      <c r="F77">
        <f>IF(ISNA(VLOOKUP(DKSalaries!D77,OverUnder!$A$2:$C$13,3,FALSE)),0,VLOOKUP(DKSalaries!D77,OverUnder!$A$2:$C$13,3,FALSE))</f>
        <v>0</v>
      </c>
      <c r="G77">
        <f t="shared" si="3"/>
        <v>0</v>
      </c>
      <c r="H77">
        <f>IF(ISNA(VLOOKUP(B77,Model!A:B,2,FALSE)),0,VLOOKUP(B77,Model!A:B,2,FALSE))</f>
        <v>22.733175425448099</v>
      </c>
      <c r="I77">
        <f>IF(ISNA(VLOOKUP(B77,$Y$2:$Z$12,2,FALSE)),H77,VLOOKUP(B77,$Y$2:$Z$12,2,FALSE))</f>
        <v>22.733175425448099</v>
      </c>
      <c r="J77" s="12">
        <f t="shared" si="4"/>
        <v>4.54663508508962</v>
      </c>
      <c r="K77">
        <v>1</v>
      </c>
      <c r="L77">
        <f t="shared" si="5"/>
        <v>22.733175425448099</v>
      </c>
      <c r="M77">
        <f>K77*C77</f>
        <v>5000</v>
      </c>
      <c r="N77">
        <f>$K77*IF($A77=N$1,1,0)</f>
        <v>0</v>
      </c>
      <c r="O77">
        <f>$K77*IF($A77=O$1,1,0)</f>
        <v>0</v>
      </c>
      <c r="P77">
        <f>$K77*IF($A77=P$1,1,0)</f>
        <v>0</v>
      </c>
      <c r="Q77">
        <f>$K77*IF($A77=Q$1,1,0)</f>
        <v>1</v>
      </c>
      <c r="R77">
        <f>$K77*IF($A77=R$1,1,0)</f>
        <v>0</v>
      </c>
    </row>
    <row r="78" spans="1:18">
      <c r="A78" s="8" t="s">
        <v>7</v>
      </c>
      <c r="B78" s="9" t="s">
        <v>425</v>
      </c>
      <c r="C78" s="11">
        <v>5000</v>
      </c>
      <c r="D78" s="10" t="s">
        <v>551</v>
      </c>
      <c r="E78" s="8">
        <v>19.100000000000001</v>
      </c>
      <c r="F78">
        <f>IF(ISNA(VLOOKUP(DKSalaries!D78,OverUnder!$A$2:$C$13,3,FALSE)),0,VLOOKUP(DKSalaries!D78,OverUnder!$A$2:$C$13,3,FALSE))</f>
        <v>0</v>
      </c>
      <c r="G78">
        <f t="shared" si="3"/>
        <v>0</v>
      </c>
      <c r="H78">
        <f>IF(ISNA(VLOOKUP(B78,Model!A:B,2,FALSE)),0,VLOOKUP(B78,Model!A:B,2,FALSE))</f>
        <v>21.171420405608401</v>
      </c>
      <c r="I78">
        <f>IF(ISNA(VLOOKUP(B78,$Y$2:$Z$12,2,FALSE)),H78,VLOOKUP(B78,$Y$2:$Z$12,2,FALSE))</f>
        <v>21.171420405608401</v>
      </c>
      <c r="J78" s="12">
        <f t="shared" si="4"/>
        <v>4.2342840811216798</v>
      </c>
      <c r="K78">
        <v>0</v>
      </c>
      <c r="L78">
        <f t="shared" si="5"/>
        <v>0</v>
      </c>
      <c r="M78">
        <f>K78*C78</f>
        <v>0</v>
      </c>
      <c r="N78">
        <f>$K78*IF($A78=N$1,1,0)</f>
        <v>0</v>
      </c>
      <c r="O78">
        <f>$K78*IF($A78=O$1,1,0)</f>
        <v>0</v>
      </c>
      <c r="P78">
        <f>$K78*IF($A78=P$1,1,0)</f>
        <v>0</v>
      </c>
      <c r="Q78">
        <f>$K78*IF($A78=Q$1,1,0)</f>
        <v>0</v>
      </c>
      <c r="R78">
        <f>$K78*IF($A78=R$1,1,0)</f>
        <v>0</v>
      </c>
    </row>
    <row r="79" spans="1:18">
      <c r="A79" s="8" t="s">
        <v>5</v>
      </c>
      <c r="B79" s="9" t="s">
        <v>60</v>
      </c>
      <c r="C79" s="11">
        <v>4900</v>
      </c>
      <c r="D79" s="10" t="s">
        <v>554</v>
      </c>
      <c r="E79" s="8">
        <v>18.899999999999999</v>
      </c>
      <c r="F79">
        <f>IF(ISNA(VLOOKUP(DKSalaries!D79,OverUnder!$A$2:$C$13,3,FALSE)),0,VLOOKUP(DKSalaries!D79,OverUnder!$A$2:$C$13,3,FALSE))</f>
        <v>0</v>
      </c>
      <c r="G79">
        <f t="shared" si="3"/>
        <v>0</v>
      </c>
      <c r="H79">
        <f>IF(ISNA(VLOOKUP(B79,Model!A:B,2,FALSE)),0,VLOOKUP(B79,Model!A:B,2,FALSE))</f>
        <v>14.1099091245498</v>
      </c>
      <c r="I79">
        <f>IF(ISNA(VLOOKUP(B79,$Y$2:$Z$12,2,FALSE)),H79,VLOOKUP(B79,$Y$2:$Z$12,2,FALSE))</f>
        <v>14.1099091245498</v>
      </c>
      <c r="J79" s="12">
        <f t="shared" si="4"/>
        <v>2.8795732907244491</v>
      </c>
      <c r="K79">
        <v>0</v>
      </c>
      <c r="L79">
        <f t="shared" si="5"/>
        <v>0</v>
      </c>
      <c r="M79">
        <f>K79*C79</f>
        <v>0</v>
      </c>
      <c r="N79">
        <f>$K79*IF($A79=N$1,1,0)</f>
        <v>0</v>
      </c>
      <c r="O79">
        <f>$K79*IF($A79=O$1,1,0)</f>
        <v>0</v>
      </c>
      <c r="P79">
        <f>$K79*IF($A79=P$1,1,0)</f>
        <v>0</v>
      </c>
      <c r="Q79">
        <f>$K79*IF($A79=Q$1,1,0)</f>
        <v>0</v>
      </c>
      <c r="R79">
        <f>$K79*IF($A79=R$1,1,0)</f>
        <v>0</v>
      </c>
    </row>
    <row r="80" spans="1:18">
      <c r="A80" s="8" t="s">
        <v>7</v>
      </c>
      <c r="B80" s="9" t="s">
        <v>374</v>
      </c>
      <c r="C80" s="11">
        <v>4900</v>
      </c>
      <c r="D80" s="8" t="s">
        <v>544</v>
      </c>
      <c r="E80" s="8">
        <v>21.6</v>
      </c>
      <c r="F80">
        <f>IF(ISNA(VLOOKUP(DKSalaries!D80,OverUnder!$A$2:$C$13,3,FALSE)),0,VLOOKUP(DKSalaries!D80,OverUnder!$A$2:$C$13,3,FALSE))</f>
        <v>0</v>
      </c>
      <c r="G80">
        <f t="shared" si="3"/>
        <v>0</v>
      </c>
      <c r="H80">
        <f>IF(ISNA(VLOOKUP(B80,Model!A:B,2,FALSE)),0,VLOOKUP(B80,Model!A:B,2,FALSE))</f>
        <v>22.673915777972201</v>
      </c>
      <c r="I80">
        <f>IF(ISNA(VLOOKUP(B80,$Y$2:$Z$12,2,FALSE)),H80,VLOOKUP(B80,$Y$2:$Z$12,2,FALSE))</f>
        <v>22.673915777972201</v>
      </c>
      <c r="J80" s="12">
        <f t="shared" si="4"/>
        <v>4.627329750606572</v>
      </c>
      <c r="K80">
        <v>0</v>
      </c>
      <c r="L80">
        <f t="shared" si="5"/>
        <v>0</v>
      </c>
      <c r="M80">
        <f>K80*C80</f>
        <v>0</v>
      </c>
      <c r="N80">
        <f>$K80*IF($A80=N$1,1,0)</f>
        <v>0</v>
      </c>
      <c r="O80">
        <f>$K80*IF($A80=O$1,1,0)</f>
        <v>0</v>
      </c>
      <c r="P80">
        <f>$K80*IF($A80=P$1,1,0)</f>
        <v>0</v>
      </c>
      <c r="Q80">
        <f>$K80*IF($A80=Q$1,1,0)</f>
        <v>0</v>
      </c>
      <c r="R80">
        <f>$K80*IF($A80=R$1,1,0)</f>
        <v>0</v>
      </c>
    </row>
    <row r="81" spans="1:18">
      <c r="A81" s="8" t="s">
        <v>6</v>
      </c>
      <c r="B81" s="9" t="s">
        <v>394</v>
      </c>
      <c r="C81" s="11">
        <v>4900</v>
      </c>
      <c r="D81" s="8" t="s">
        <v>544</v>
      </c>
      <c r="E81" s="8">
        <v>19</v>
      </c>
      <c r="F81">
        <f>IF(ISNA(VLOOKUP(DKSalaries!D81,OverUnder!$A$2:$C$13,3,FALSE)),0,VLOOKUP(DKSalaries!D81,OverUnder!$A$2:$C$13,3,FALSE))</f>
        <v>0</v>
      </c>
      <c r="G81">
        <f t="shared" si="3"/>
        <v>0</v>
      </c>
      <c r="H81">
        <f>IF(ISNA(VLOOKUP(B81,Model!A:B,2,FALSE)),0,VLOOKUP(B81,Model!A:B,2,FALSE))</f>
        <v>19.5072581173374</v>
      </c>
      <c r="I81">
        <f>IF(ISNA(VLOOKUP(B81,$Y$2:$Z$12,2,FALSE)),H81,VLOOKUP(B81,$Y$2:$Z$12,2,FALSE))</f>
        <v>19.5072581173374</v>
      </c>
      <c r="J81" s="12">
        <f t="shared" si="4"/>
        <v>3.9810730851708982</v>
      </c>
      <c r="K81">
        <v>0</v>
      </c>
      <c r="L81">
        <f t="shared" si="5"/>
        <v>0</v>
      </c>
      <c r="M81">
        <f>K81*C81</f>
        <v>0</v>
      </c>
      <c r="N81">
        <f>$K81*IF($A81=N$1,1,0)</f>
        <v>0</v>
      </c>
      <c r="O81">
        <f>$K81*IF($A81=O$1,1,0)</f>
        <v>0</v>
      </c>
      <c r="P81">
        <f>$K81*IF($A81=P$1,1,0)</f>
        <v>0</v>
      </c>
      <c r="Q81">
        <f>$K81*IF($A81=Q$1,1,0)</f>
        <v>0</v>
      </c>
      <c r="R81">
        <f>$K81*IF($A81=R$1,1,0)</f>
        <v>0</v>
      </c>
    </row>
    <row r="82" spans="1:18">
      <c r="A82" s="8" t="s">
        <v>7</v>
      </c>
      <c r="B82" s="9" t="s">
        <v>69</v>
      </c>
      <c r="C82" s="11">
        <v>4900</v>
      </c>
      <c r="D82" s="8" t="s">
        <v>548</v>
      </c>
      <c r="E82" s="8">
        <v>20.7</v>
      </c>
      <c r="F82">
        <f>IF(ISNA(VLOOKUP(DKSalaries!D82,OverUnder!$A$2:$C$13,3,FALSE)),0,VLOOKUP(DKSalaries!D82,OverUnder!$A$2:$C$13,3,FALSE))</f>
        <v>0</v>
      </c>
      <c r="G82">
        <f t="shared" si="3"/>
        <v>0</v>
      </c>
      <c r="H82">
        <f>IF(ISNA(VLOOKUP(B82,Model!A:B,2,FALSE)),0,VLOOKUP(B82,Model!A:B,2,FALSE))</f>
        <v>22.762722400291899</v>
      </c>
      <c r="I82">
        <f>IF(ISNA(VLOOKUP(B82,$Y$2:$Z$12,2,FALSE)),H82,VLOOKUP(B82,$Y$2:$Z$12,2,FALSE))</f>
        <v>22.762722400291899</v>
      </c>
      <c r="J82" s="12">
        <f t="shared" si="4"/>
        <v>4.6454535510799797</v>
      </c>
      <c r="K82">
        <v>0</v>
      </c>
      <c r="L82">
        <f t="shared" si="5"/>
        <v>0</v>
      </c>
      <c r="M82">
        <f>K82*C82</f>
        <v>0</v>
      </c>
      <c r="N82">
        <f>$K82*IF($A82=N$1,1,0)</f>
        <v>0</v>
      </c>
      <c r="O82">
        <f>$K82*IF($A82=O$1,1,0)</f>
        <v>0</v>
      </c>
      <c r="P82">
        <f>$K82*IF($A82=P$1,1,0)</f>
        <v>0</v>
      </c>
      <c r="Q82">
        <f>$K82*IF($A82=Q$1,1,0)</f>
        <v>0</v>
      </c>
      <c r="R82">
        <f>$K82*IF($A82=R$1,1,0)</f>
        <v>0</v>
      </c>
    </row>
    <row r="83" spans="1:18">
      <c r="A83" s="8" t="s">
        <v>5</v>
      </c>
      <c r="B83" s="9" t="s">
        <v>198</v>
      </c>
      <c r="C83" s="11">
        <v>4900</v>
      </c>
      <c r="D83" s="10" t="s">
        <v>546</v>
      </c>
      <c r="E83" s="8">
        <v>13.7</v>
      </c>
      <c r="F83">
        <f>IF(ISNA(VLOOKUP(DKSalaries!D83,OverUnder!$A$2:$C$13,3,FALSE)),0,VLOOKUP(DKSalaries!D83,OverUnder!$A$2:$C$13,3,FALSE))</f>
        <v>0</v>
      </c>
      <c r="G83">
        <f t="shared" si="3"/>
        <v>0</v>
      </c>
      <c r="H83">
        <f>IF(ISNA(VLOOKUP(B83,Model!A:B,2,FALSE)),0,VLOOKUP(B83,Model!A:B,2,FALSE))</f>
        <v>14.5336383225606</v>
      </c>
      <c r="I83">
        <f>IF(ISNA(VLOOKUP(B83,$Y$2:$Z$12,2,FALSE)),H83,VLOOKUP(B83,$Y$2:$Z$12,2,FALSE))</f>
        <v>14.5336383225606</v>
      </c>
      <c r="J83" s="12">
        <f t="shared" si="4"/>
        <v>2.9660486372572654</v>
      </c>
      <c r="K83">
        <v>0</v>
      </c>
      <c r="L83">
        <f t="shared" si="5"/>
        <v>0</v>
      </c>
      <c r="M83">
        <f>K83*C83</f>
        <v>0</v>
      </c>
      <c r="N83">
        <f>$K83*IF($A83=N$1,1,0)</f>
        <v>0</v>
      </c>
      <c r="O83">
        <f>$K83*IF($A83=O$1,1,0)</f>
        <v>0</v>
      </c>
      <c r="P83">
        <f>$K83*IF($A83=P$1,1,0)</f>
        <v>0</v>
      </c>
      <c r="Q83">
        <f>$K83*IF($A83=Q$1,1,0)</f>
        <v>0</v>
      </c>
      <c r="R83">
        <f>$K83*IF($A83=R$1,1,0)</f>
        <v>0</v>
      </c>
    </row>
    <row r="84" spans="1:18">
      <c r="A84" s="8" t="s">
        <v>9</v>
      </c>
      <c r="B84" s="9" t="s">
        <v>489</v>
      </c>
      <c r="C84" s="11">
        <v>4800</v>
      </c>
      <c r="D84" s="10" t="s">
        <v>557</v>
      </c>
      <c r="E84" s="8">
        <v>16.600000000000001</v>
      </c>
      <c r="F84">
        <f>IF(ISNA(VLOOKUP(DKSalaries!D84,OverUnder!$A$2:$C$13,3,FALSE)),0,VLOOKUP(DKSalaries!D84,OverUnder!$A$2:$C$13,3,FALSE))</f>
        <v>0</v>
      </c>
      <c r="G84">
        <f t="shared" si="3"/>
        <v>0</v>
      </c>
      <c r="H84">
        <f>IF(ISNA(VLOOKUP(B84,Model!A:B,2,FALSE)),0,VLOOKUP(B84,Model!A:B,2,FALSE))</f>
        <v>0</v>
      </c>
      <c r="I84">
        <f>IF(ISNA(VLOOKUP(B84,$Y$2:$Z$12,2,FALSE)),H84,VLOOKUP(B84,$Y$2:$Z$12,2,FALSE))</f>
        <v>0</v>
      </c>
      <c r="J84" s="12">
        <f t="shared" si="4"/>
        <v>0</v>
      </c>
      <c r="K84">
        <v>0</v>
      </c>
      <c r="L84">
        <f t="shared" si="5"/>
        <v>0</v>
      </c>
      <c r="M84">
        <f>K84*C84</f>
        <v>0</v>
      </c>
      <c r="N84">
        <f>$K84*IF($A84=N$1,1,0)</f>
        <v>0</v>
      </c>
      <c r="O84">
        <f>$K84*IF($A84=O$1,1,0)</f>
        <v>0</v>
      </c>
      <c r="P84">
        <f>$K84*IF($A84=P$1,1,0)</f>
        <v>0</v>
      </c>
      <c r="Q84">
        <f>$K84*IF($A84=Q$1,1,0)</f>
        <v>0</v>
      </c>
      <c r="R84">
        <f>$K84*IF($A84=R$1,1,0)</f>
        <v>0</v>
      </c>
    </row>
    <row r="85" spans="1:18">
      <c r="A85" s="8" t="s">
        <v>8</v>
      </c>
      <c r="B85" s="9" t="s">
        <v>565</v>
      </c>
      <c r="C85" s="11">
        <v>4800</v>
      </c>
      <c r="D85" s="8" t="s">
        <v>550</v>
      </c>
      <c r="E85" s="8">
        <v>19.399999999999999</v>
      </c>
      <c r="F85">
        <f>IF(ISNA(VLOOKUP(DKSalaries!D85,OverUnder!$A$2:$C$13,3,FALSE)),0,VLOOKUP(DKSalaries!D85,OverUnder!$A$2:$C$13,3,FALSE))</f>
        <v>0</v>
      </c>
      <c r="G85">
        <f t="shared" si="3"/>
        <v>0</v>
      </c>
      <c r="H85">
        <f>IF(ISNA(VLOOKUP(B85,Model!A:B,2,FALSE)),0,VLOOKUP(B85,Model!A:B,2,FALSE))</f>
        <v>0</v>
      </c>
      <c r="I85">
        <f>IF(ISNA(VLOOKUP(B85,$Y$2:$Z$12,2,FALSE)),H85,VLOOKUP(B85,$Y$2:$Z$12,2,FALSE))</f>
        <v>0</v>
      </c>
      <c r="J85" s="12">
        <f t="shared" si="4"/>
        <v>0</v>
      </c>
      <c r="K85">
        <v>0</v>
      </c>
      <c r="L85">
        <f t="shared" si="5"/>
        <v>0</v>
      </c>
      <c r="M85">
        <f>K85*C85</f>
        <v>0</v>
      </c>
      <c r="N85">
        <f>$K85*IF($A85=N$1,1,0)</f>
        <v>0</v>
      </c>
      <c r="O85">
        <f>$K85*IF($A85=O$1,1,0)</f>
        <v>0</v>
      </c>
      <c r="P85">
        <f>$K85*IF($A85=P$1,1,0)</f>
        <v>0</v>
      </c>
      <c r="Q85">
        <f>$K85*IF($A85=Q$1,1,0)</f>
        <v>0</v>
      </c>
      <c r="R85">
        <f>$K85*IF($A85=R$1,1,0)</f>
        <v>0</v>
      </c>
    </row>
    <row r="86" spans="1:18">
      <c r="A86" s="8" t="s">
        <v>5</v>
      </c>
      <c r="B86" s="9" t="s">
        <v>566</v>
      </c>
      <c r="C86" s="11">
        <v>4800</v>
      </c>
      <c r="D86" s="10" t="s">
        <v>557</v>
      </c>
      <c r="E86" s="8">
        <v>9.9</v>
      </c>
      <c r="F86">
        <f>IF(ISNA(VLOOKUP(DKSalaries!D86,OverUnder!$A$2:$C$13,3,FALSE)),0,VLOOKUP(DKSalaries!D86,OverUnder!$A$2:$C$13,3,FALSE))</f>
        <v>0</v>
      </c>
      <c r="G86">
        <f t="shared" si="3"/>
        <v>0</v>
      </c>
      <c r="H86">
        <f>IF(ISNA(VLOOKUP(B86,Model!A:B,2,FALSE)),0,VLOOKUP(B86,Model!A:B,2,FALSE))</f>
        <v>0</v>
      </c>
      <c r="I86">
        <f>IF(ISNA(VLOOKUP(B86,$Y$2:$Z$12,2,FALSE)),H86,VLOOKUP(B86,$Y$2:$Z$12,2,FALSE))</f>
        <v>0</v>
      </c>
      <c r="J86" s="12">
        <f t="shared" si="4"/>
        <v>0</v>
      </c>
      <c r="K86">
        <v>0</v>
      </c>
      <c r="L86">
        <f t="shared" si="5"/>
        <v>0</v>
      </c>
      <c r="M86">
        <f>K86*C86</f>
        <v>0</v>
      </c>
      <c r="N86">
        <f>$K86*IF($A86=N$1,1,0)</f>
        <v>0</v>
      </c>
      <c r="O86">
        <f>$K86*IF($A86=O$1,1,0)</f>
        <v>0</v>
      </c>
      <c r="P86">
        <f>$K86*IF($A86=P$1,1,0)</f>
        <v>0</v>
      </c>
      <c r="Q86">
        <f>$K86*IF($A86=Q$1,1,0)</f>
        <v>0</v>
      </c>
      <c r="R86">
        <f>$K86*IF($A86=R$1,1,0)</f>
        <v>0</v>
      </c>
    </row>
    <row r="87" spans="1:18">
      <c r="A87" s="8" t="s">
        <v>8</v>
      </c>
      <c r="B87" s="9" t="s">
        <v>181</v>
      </c>
      <c r="C87" s="11">
        <v>4700</v>
      </c>
      <c r="D87" s="10" t="s">
        <v>557</v>
      </c>
      <c r="E87" s="8">
        <v>19.399999999999999</v>
      </c>
      <c r="F87">
        <f>IF(ISNA(VLOOKUP(DKSalaries!D87,OverUnder!$A$2:$C$13,3,FALSE)),0,VLOOKUP(DKSalaries!D87,OverUnder!$A$2:$C$13,3,FALSE))</f>
        <v>0</v>
      </c>
      <c r="G87">
        <f t="shared" si="3"/>
        <v>0</v>
      </c>
      <c r="H87">
        <f>IF(ISNA(VLOOKUP(B87,Model!A:B,2,FALSE)),0,VLOOKUP(B87,Model!A:B,2,FALSE))</f>
        <v>21.512373464478902</v>
      </c>
      <c r="I87">
        <f>IF(ISNA(VLOOKUP(B87,$Y$2:$Z$12,2,FALSE)),H87,VLOOKUP(B87,$Y$2:$Z$12,2,FALSE))</f>
        <v>21.512373464478902</v>
      </c>
      <c r="J87" s="12">
        <f t="shared" si="4"/>
        <v>4.5771007371231702</v>
      </c>
      <c r="K87">
        <v>0</v>
      </c>
      <c r="L87">
        <f t="shared" si="5"/>
        <v>0</v>
      </c>
      <c r="M87">
        <f>K87*C87</f>
        <v>0</v>
      </c>
      <c r="N87">
        <f>$K87*IF($A87=N$1,1,0)</f>
        <v>0</v>
      </c>
      <c r="O87">
        <f>$K87*IF($A87=O$1,1,0)</f>
        <v>0</v>
      </c>
      <c r="P87">
        <f>$K87*IF($A87=P$1,1,0)</f>
        <v>0</v>
      </c>
      <c r="Q87">
        <f>$K87*IF($A87=Q$1,1,0)</f>
        <v>0</v>
      </c>
      <c r="R87">
        <f>$K87*IF($A87=R$1,1,0)</f>
        <v>0</v>
      </c>
    </row>
    <row r="88" spans="1:18">
      <c r="A88" s="8" t="s">
        <v>7</v>
      </c>
      <c r="B88" s="9" t="s">
        <v>490</v>
      </c>
      <c r="C88" s="11">
        <v>4700</v>
      </c>
      <c r="D88" s="8" t="s">
        <v>558</v>
      </c>
      <c r="E88" s="8">
        <v>13.8</v>
      </c>
      <c r="F88">
        <f>IF(ISNA(VLOOKUP(DKSalaries!D88,OverUnder!$A$2:$C$13,3,FALSE)),0,VLOOKUP(DKSalaries!D88,OverUnder!$A$2:$C$13,3,FALSE))</f>
        <v>0</v>
      </c>
      <c r="G88">
        <f t="shared" si="3"/>
        <v>0</v>
      </c>
      <c r="H88">
        <f>IF(ISNA(VLOOKUP(B88,Model!A:B,2,FALSE)),0,VLOOKUP(B88,Model!A:B,2,FALSE))</f>
        <v>0</v>
      </c>
      <c r="I88">
        <f>IF(ISNA(VLOOKUP(B88,$Y$2:$Z$12,2,FALSE)),H88,VLOOKUP(B88,$Y$2:$Z$12,2,FALSE))</f>
        <v>0</v>
      </c>
      <c r="J88" s="12">
        <f t="shared" si="4"/>
        <v>0</v>
      </c>
      <c r="K88">
        <v>0</v>
      </c>
      <c r="L88">
        <f t="shared" si="5"/>
        <v>0</v>
      </c>
      <c r="M88">
        <f>K88*C88</f>
        <v>0</v>
      </c>
      <c r="N88">
        <f>$K88*IF($A88=N$1,1,0)</f>
        <v>0</v>
      </c>
      <c r="O88">
        <f>$K88*IF($A88=O$1,1,0)</f>
        <v>0</v>
      </c>
      <c r="P88">
        <f>$K88*IF($A88=P$1,1,0)</f>
        <v>0</v>
      </c>
      <c r="Q88">
        <f>$K88*IF($A88=Q$1,1,0)</f>
        <v>0</v>
      </c>
      <c r="R88">
        <f>$K88*IF($A88=R$1,1,0)</f>
        <v>0</v>
      </c>
    </row>
    <row r="89" spans="1:18">
      <c r="A89" s="8" t="s">
        <v>6</v>
      </c>
      <c r="B89" s="9" t="s">
        <v>184</v>
      </c>
      <c r="C89" s="11">
        <v>4700</v>
      </c>
      <c r="D89" s="10" t="s">
        <v>564</v>
      </c>
      <c r="E89" s="8">
        <v>18.600000000000001</v>
      </c>
      <c r="F89">
        <f>IF(ISNA(VLOOKUP(DKSalaries!D89,OverUnder!$A$2:$C$13,3,FALSE)),0,VLOOKUP(DKSalaries!D89,OverUnder!$A$2:$C$13,3,FALSE))</f>
        <v>0</v>
      </c>
      <c r="G89">
        <f t="shared" si="3"/>
        <v>0</v>
      </c>
      <c r="H89">
        <f>IF(ISNA(VLOOKUP(B89,Model!A:B,2,FALSE)),0,VLOOKUP(B89,Model!A:B,2,FALSE))</f>
        <v>18.269725726291199</v>
      </c>
      <c r="I89">
        <f>IF(ISNA(VLOOKUP(B89,$Y$2:$Z$12,2,FALSE)),H89,VLOOKUP(B89,$Y$2:$Z$12,2,FALSE))</f>
        <v>18.269725726291199</v>
      </c>
      <c r="J89" s="12">
        <f t="shared" si="4"/>
        <v>3.8871756864449361</v>
      </c>
      <c r="K89">
        <v>0</v>
      </c>
      <c r="L89">
        <f t="shared" si="5"/>
        <v>0</v>
      </c>
      <c r="M89">
        <f>K89*C89</f>
        <v>0</v>
      </c>
      <c r="N89">
        <f>$K89*IF($A89=N$1,1,0)</f>
        <v>0</v>
      </c>
      <c r="O89">
        <f>$K89*IF($A89=O$1,1,0)</f>
        <v>0</v>
      </c>
      <c r="P89">
        <f>$K89*IF($A89=P$1,1,0)</f>
        <v>0</v>
      </c>
      <c r="Q89">
        <f>$K89*IF($A89=Q$1,1,0)</f>
        <v>0</v>
      </c>
      <c r="R89">
        <f>$K89*IF($A89=R$1,1,0)</f>
        <v>0</v>
      </c>
    </row>
    <row r="90" spans="1:18">
      <c r="A90" s="8" t="s">
        <v>5</v>
      </c>
      <c r="B90" s="9" t="s">
        <v>491</v>
      </c>
      <c r="C90" s="11">
        <v>4700</v>
      </c>
      <c r="D90" s="8" t="s">
        <v>553</v>
      </c>
      <c r="E90" s="8">
        <v>13.7</v>
      </c>
      <c r="F90">
        <f>IF(ISNA(VLOOKUP(DKSalaries!D90,OverUnder!$A$2:$C$13,3,FALSE)),0,VLOOKUP(DKSalaries!D90,OverUnder!$A$2:$C$13,3,FALSE))</f>
        <v>0</v>
      </c>
      <c r="G90">
        <f t="shared" si="3"/>
        <v>0</v>
      </c>
      <c r="H90">
        <f>IF(ISNA(VLOOKUP(B90,Model!A:B,2,FALSE)),0,VLOOKUP(B90,Model!A:B,2,FALSE))</f>
        <v>0</v>
      </c>
      <c r="I90">
        <f>IF(ISNA(VLOOKUP(B90,$Y$2:$Z$12,2,FALSE)),H90,VLOOKUP(B90,$Y$2:$Z$12,2,FALSE))</f>
        <v>0</v>
      </c>
      <c r="J90" s="12">
        <f t="shared" si="4"/>
        <v>0</v>
      </c>
      <c r="K90">
        <v>0</v>
      </c>
      <c r="L90">
        <f t="shared" si="5"/>
        <v>0</v>
      </c>
      <c r="M90">
        <f>K90*C90</f>
        <v>0</v>
      </c>
      <c r="N90">
        <f>$K90*IF($A90=N$1,1,0)</f>
        <v>0</v>
      </c>
      <c r="O90">
        <f>$K90*IF($A90=O$1,1,0)</f>
        <v>0</v>
      </c>
      <c r="P90">
        <f>$K90*IF($A90=P$1,1,0)</f>
        <v>0</v>
      </c>
      <c r="Q90">
        <f>$K90*IF($A90=Q$1,1,0)</f>
        <v>0</v>
      </c>
      <c r="R90">
        <f>$K90*IF($A90=R$1,1,0)</f>
        <v>0</v>
      </c>
    </row>
    <row r="91" spans="1:18">
      <c r="A91" s="8" t="s">
        <v>6</v>
      </c>
      <c r="B91" s="9" t="s">
        <v>161</v>
      </c>
      <c r="C91" s="11">
        <v>4700</v>
      </c>
      <c r="D91" s="8" t="s">
        <v>561</v>
      </c>
      <c r="E91" s="8">
        <v>21.4</v>
      </c>
      <c r="F91">
        <f>IF(ISNA(VLOOKUP(DKSalaries!D91,OverUnder!$A$2:$C$13,3,FALSE)),0,VLOOKUP(DKSalaries!D91,OverUnder!$A$2:$C$13,3,FALSE))</f>
        <v>0</v>
      </c>
      <c r="G91">
        <f t="shared" si="3"/>
        <v>0</v>
      </c>
      <c r="H91">
        <f>IF(ISNA(VLOOKUP(B91,Model!A:B,2,FALSE)),0,VLOOKUP(B91,Model!A:B,2,FALSE))</f>
        <v>21.077257488590799</v>
      </c>
      <c r="I91">
        <f>IF(ISNA(VLOOKUP(B91,$Y$2:$Z$12,2,FALSE)),H91,VLOOKUP(B91,$Y$2:$Z$12,2,FALSE))</f>
        <v>21.077257488590799</v>
      </c>
      <c r="J91" s="12">
        <f t="shared" si="4"/>
        <v>4.4845228699129365</v>
      </c>
      <c r="K91">
        <v>0</v>
      </c>
      <c r="L91">
        <f t="shared" si="5"/>
        <v>0</v>
      </c>
      <c r="M91">
        <f>K91*C91</f>
        <v>0</v>
      </c>
      <c r="N91">
        <f>$K91*IF($A91=N$1,1,0)</f>
        <v>0</v>
      </c>
      <c r="O91">
        <f>$K91*IF($A91=O$1,1,0)</f>
        <v>0</v>
      </c>
      <c r="P91">
        <f>$K91*IF($A91=P$1,1,0)</f>
        <v>0</v>
      </c>
      <c r="Q91">
        <f>$K91*IF($A91=Q$1,1,0)</f>
        <v>0</v>
      </c>
      <c r="R91">
        <f>$K91*IF($A91=R$1,1,0)</f>
        <v>0</v>
      </c>
    </row>
    <row r="92" spans="1:18">
      <c r="A92" s="8" t="s">
        <v>5</v>
      </c>
      <c r="B92" s="9" t="s">
        <v>567</v>
      </c>
      <c r="C92" s="11">
        <v>4700</v>
      </c>
      <c r="D92" s="10" t="s">
        <v>560</v>
      </c>
      <c r="E92" s="8">
        <v>23</v>
      </c>
      <c r="F92">
        <f>IF(ISNA(VLOOKUP(DKSalaries!D92,OverUnder!$A$2:$C$13,3,FALSE)),0,VLOOKUP(DKSalaries!D92,OverUnder!$A$2:$C$13,3,FALSE))</f>
        <v>0</v>
      </c>
      <c r="G92">
        <f t="shared" si="3"/>
        <v>0</v>
      </c>
      <c r="H92">
        <f>IF(ISNA(VLOOKUP(B92,Model!A:B,2,FALSE)),0,VLOOKUP(B92,Model!A:B,2,FALSE))</f>
        <v>0</v>
      </c>
      <c r="I92">
        <f>IF(ISNA(VLOOKUP(B92,$Y$2:$Z$12,2,FALSE)),H92,VLOOKUP(B92,$Y$2:$Z$12,2,FALSE))</f>
        <v>0</v>
      </c>
      <c r="J92" s="12">
        <f t="shared" si="4"/>
        <v>0</v>
      </c>
      <c r="K92">
        <v>0</v>
      </c>
      <c r="L92">
        <f t="shared" si="5"/>
        <v>0</v>
      </c>
      <c r="M92">
        <f>K92*C92</f>
        <v>0</v>
      </c>
      <c r="N92">
        <f>$K92*IF($A92=N$1,1,0)</f>
        <v>0</v>
      </c>
      <c r="O92">
        <f>$K92*IF($A92=O$1,1,0)</f>
        <v>0</v>
      </c>
      <c r="P92">
        <f>$K92*IF($A92=P$1,1,0)</f>
        <v>0</v>
      </c>
      <c r="Q92">
        <f>$K92*IF($A92=Q$1,1,0)</f>
        <v>0</v>
      </c>
      <c r="R92">
        <f>$K92*IF($A92=R$1,1,0)</f>
        <v>0</v>
      </c>
    </row>
    <row r="93" spans="1:18">
      <c r="A93" s="8" t="s">
        <v>5</v>
      </c>
      <c r="B93" s="9" t="s">
        <v>492</v>
      </c>
      <c r="C93" s="11">
        <v>4700</v>
      </c>
      <c r="D93" s="10" t="s">
        <v>546</v>
      </c>
      <c r="E93" s="8">
        <v>20.100000000000001</v>
      </c>
      <c r="F93">
        <f>IF(ISNA(VLOOKUP(DKSalaries!D93,OverUnder!$A$2:$C$13,3,FALSE)),0,VLOOKUP(DKSalaries!D93,OverUnder!$A$2:$C$13,3,FALSE))</f>
        <v>0</v>
      </c>
      <c r="G93">
        <f t="shared" si="3"/>
        <v>0</v>
      </c>
      <c r="H93">
        <f>IF(ISNA(VLOOKUP(B93,Model!A:B,2,FALSE)),0,VLOOKUP(B93,Model!A:B,2,FALSE))</f>
        <v>0</v>
      </c>
      <c r="I93">
        <f>IF(ISNA(VLOOKUP(B93,$Y$2:$Z$12,2,FALSE)),H93,VLOOKUP(B93,$Y$2:$Z$12,2,FALSE))</f>
        <v>0</v>
      </c>
      <c r="J93" s="12">
        <f t="shared" si="4"/>
        <v>0</v>
      </c>
      <c r="K93">
        <v>0</v>
      </c>
      <c r="L93">
        <f t="shared" si="5"/>
        <v>0</v>
      </c>
      <c r="M93">
        <f>K93*C93</f>
        <v>0</v>
      </c>
      <c r="N93">
        <f>$K93*IF($A93=N$1,1,0)</f>
        <v>0</v>
      </c>
      <c r="O93">
        <f>$K93*IF($A93=O$1,1,0)</f>
        <v>0</v>
      </c>
      <c r="P93">
        <f>$K93*IF($A93=P$1,1,0)</f>
        <v>0</v>
      </c>
      <c r="Q93">
        <f>$K93*IF($A93=Q$1,1,0)</f>
        <v>0</v>
      </c>
      <c r="R93">
        <f>$K93*IF($A93=R$1,1,0)</f>
        <v>0</v>
      </c>
    </row>
    <row r="94" spans="1:18">
      <c r="A94" s="8" t="s">
        <v>8</v>
      </c>
      <c r="B94" s="9" t="s">
        <v>175</v>
      </c>
      <c r="C94" s="11">
        <v>4600</v>
      </c>
      <c r="D94" s="10" t="s">
        <v>564</v>
      </c>
      <c r="E94" s="8">
        <v>17.5</v>
      </c>
      <c r="F94">
        <f>IF(ISNA(VLOOKUP(DKSalaries!D94,OverUnder!$A$2:$C$13,3,FALSE)),0,VLOOKUP(DKSalaries!D94,OverUnder!$A$2:$C$13,3,FALSE))</f>
        <v>0</v>
      </c>
      <c r="G94">
        <f t="shared" si="3"/>
        <v>0</v>
      </c>
      <c r="H94">
        <f>IF(ISNA(VLOOKUP(B94,Model!A:B,2,FALSE)),0,VLOOKUP(B94,Model!A:B,2,FALSE))</f>
        <v>0</v>
      </c>
      <c r="I94">
        <f>IF(ISNA(VLOOKUP(B94,$Y$2:$Z$12,2,FALSE)),H94,VLOOKUP(B94,$Y$2:$Z$12,2,FALSE))</f>
        <v>0</v>
      </c>
      <c r="J94" s="12">
        <f t="shared" si="4"/>
        <v>0</v>
      </c>
      <c r="K94">
        <v>0</v>
      </c>
      <c r="L94">
        <f t="shared" si="5"/>
        <v>0</v>
      </c>
      <c r="M94">
        <f>K94*C94</f>
        <v>0</v>
      </c>
      <c r="N94">
        <f>$K94*IF($A94=N$1,1,0)</f>
        <v>0</v>
      </c>
      <c r="O94">
        <f>$K94*IF($A94=O$1,1,0)</f>
        <v>0</v>
      </c>
      <c r="P94">
        <f>$K94*IF($A94=P$1,1,0)</f>
        <v>0</v>
      </c>
      <c r="Q94">
        <f>$K94*IF($A94=Q$1,1,0)</f>
        <v>0</v>
      </c>
      <c r="R94">
        <f>$K94*IF($A94=R$1,1,0)</f>
        <v>0</v>
      </c>
    </row>
    <row r="95" spans="1:18">
      <c r="A95" s="8" t="s">
        <v>5</v>
      </c>
      <c r="B95" s="9" t="s">
        <v>494</v>
      </c>
      <c r="C95" s="11">
        <v>4600</v>
      </c>
      <c r="D95" s="8" t="s">
        <v>558</v>
      </c>
      <c r="E95" s="8">
        <v>16.600000000000001</v>
      </c>
      <c r="F95">
        <f>IF(ISNA(VLOOKUP(DKSalaries!D95,OverUnder!$A$2:$C$13,3,FALSE)),0,VLOOKUP(DKSalaries!D95,OverUnder!$A$2:$C$13,3,FALSE))</f>
        <v>0</v>
      </c>
      <c r="G95">
        <f t="shared" si="3"/>
        <v>0</v>
      </c>
      <c r="H95">
        <f>IF(ISNA(VLOOKUP(B95,Model!A:B,2,FALSE)),0,VLOOKUP(B95,Model!A:B,2,FALSE))</f>
        <v>0</v>
      </c>
      <c r="I95">
        <f>IF(ISNA(VLOOKUP(B95,$Y$2:$Z$12,2,FALSE)),H95,VLOOKUP(B95,$Y$2:$Z$12,2,FALSE))</f>
        <v>0</v>
      </c>
      <c r="J95" s="12">
        <f t="shared" si="4"/>
        <v>0</v>
      </c>
      <c r="K95">
        <v>0</v>
      </c>
      <c r="L95">
        <f t="shared" si="5"/>
        <v>0</v>
      </c>
      <c r="M95">
        <f>K95*C95</f>
        <v>0</v>
      </c>
      <c r="N95">
        <f>$K95*IF($A95=N$1,1,0)</f>
        <v>0</v>
      </c>
      <c r="O95">
        <f>$K95*IF($A95=O$1,1,0)</f>
        <v>0</v>
      </c>
      <c r="P95">
        <f>$K95*IF($A95=P$1,1,0)</f>
        <v>0</v>
      </c>
      <c r="Q95">
        <f>$K95*IF($A95=Q$1,1,0)</f>
        <v>0</v>
      </c>
      <c r="R95">
        <f>$K95*IF($A95=R$1,1,0)</f>
        <v>0</v>
      </c>
    </row>
    <row r="96" spans="1:18">
      <c r="A96" s="8" t="s">
        <v>5</v>
      </c>
      <c r="B96" s="9" t="s">
        <v>321</v>
      </c>
      <c r="C96" s="11">
        <v>4600</v>
      </c>
      <c r="D96" s="10" t="s">
        <v>560</v>
      </c>
      <c r="E96" s="8">
        <v>15.3</v>
      </c>
      <c r="F96">
        <f>IF(ISNA(VLOOKUP(DKSalaries!D96,OverUnder!$A$2:$C$13,3,FALSE)),0,VLOOKUP(DKSalaries!D96,OverUnder!$A$2:$C$13,3,FALSE))</f>
        <v>0</v>
      </c>
      <c r="G96">
        <f t="shared" si="3"/>
        <v>0</v>
      </c>
      <c r="H96">
        <f>IF(ISNA(VLOOKUP(B96,Model!A:B,2,FALSE)),0,VLOOKUP(B96,Model!A:B,2,FALSE))</f>
        <v>14.999266124176</v>
      </c>
      <c r="I96">
        <f>IF(ISNA(VLOOKUP(B96,$Y$2:$Z$12,2,FALSE)),H96,VLOOKUP(B96,$Y$2:$Z$12,2,FALSE))</f>
        <v>14.999266124176</v>
      </c>
      <c r="J96" s="12">
        <f t="shared" si="4"/>
        <v>3.2607100269947829</v>
      </c>
      <c r="K96">
        <v>0</v>
      </c>
      <c r="L96">
        <f t="shared" si="5"/>
        <v>0</v>
      </c>
      <c r="M96">
        <f>K96*C96</f>
        <v>0</v>
      </c>
      <c r="N96">
        <f>$K96*IF($A96=N$1,1,0)</f>
        <v>0</v>
      </c>
      <c r="O96">
        <f>$K96*IF($A96=O$1,1,0)</f>
        <v>0</v>
      </c>
      <c r="P96">
        <f>$K96*IF($A96=P$1,1,0)</f>
        <v>0</v>
      </c>
      <c r="Q96">
        <f>$K96*IF($A96=Q$1,1,0)</f>
        <v>0</v>
      </c>
      <c r="R96">
        <f>$K96*IF($A96=R$1,1,0)</f>
        <v>0</v>
      </c>
    </row>
    <row r="97" spans="1:18">
      <c r="A97" s="8" t="s">
        <v>8</v>
      </c>
      <c r="B97" s="9" t="s">
        <v>568</v>
      </c>
      <c r="C97" s="11">
        <v>4600</v>
      </c>
      <c r="D97" s="10" t="s">
        <v>557</v>
      </c>
      <c r="E97" s="8">
        <v>12.3</v>
      </c>
      <c r="F97">
        <f>IF(ISNA(VLOOKUP(DKSalaries!D97,OverUnder!$A$2:$C$13,3,FALSE)),0,VLOOKUP(DKSalaries!D97,OverUnder!$A$2:$C$13,3,FALSE))</f>
        <v>0</v>
      </c>
      <c r="G97">
        <f t="shared" si="3"/>
        <v>0</v>
      </c>
      <c r="H97">
        <f>IF(ISNA(VLOOKUP(B97,Model!A:B,2,FALSE)),0,VLOOKUP(B97,Model!A:B,2,FALSE))</f>
        <v>0</v>
      </c>
      <c r="I97">
        <f>IF(ISNA(VLOOKUP(B97,$Y$2:$Z$12,2,FALSE)),H97,VLOOKUP(B97,$Y$2:$Z$12,2,FALSE))</f>
        <v>0</v>
      </c>
      <c r="J97" s="12">
        <f t="shared" si="4"/>
        <v>0</v>
      </c>
      <c r="K97">
        <v>0</v>
      </c>
      <c r="L97">
        <f t="shared" si="5"/>
        <v>0</v>
      </c>
      <c r="M97">
        <f>K97*C97</f>
        <v>0</v>
      </c>
      <c r="N97">
        <f>$K97*IF($A97=N$1,1,0)</f>
        <v>0</v>
      </c>
      <c r="O97">
        <f>$K97*IF($A97=O$1,1,0)</f>
        <v>0</v>
      </c>
      <c r="P97">
        <f>$K97*IF($A97=P$1,1,0)</f>
        <v>0</v>
      </c>
      <c r="Q97">
        <f>$K97*IF($A97=Q$1,1,0)</f>
        <v>0</v>
      </c>
      <c r="R97">
        <f>$K97*IF($A97=R$1,1,0)</f>
        <v>0</v>
      </c>
    </row>
    <row r="98" spans="1:18">
      <c r="A98" s="8" t="s">
        <v>5</v>
      </c>
      <c r="B98" s="9" t="s">
        <v>171</v>
      </c>
      <c r="C98" s="11">
        <v>4600</v>
      </c>
      <c r="D98" s="10" t="s">
        <v>549</v>
      </c>
      <c r="E98" s="8">
        <v>22</v>
      </c>
      <c r="F98">
        <f>IF(ISNA(VLOOKUP(DKSalaries!D98,OverUnder!$A$2:$C$13,3,FALSE)),0,VLOOKUP(DKSalaries!D98,OverUnder!$A$2:$C$13,3,FALSE))</f>
        <v>0</v>
      </c>
      <c r="G98">
        <f t="shared" si="3"/>
        <v>0</v>
      </c>
      <c r="H98">
        <f>IF(ISNA(VLOOKUP(B98,Model!A:B,2,FALSE)),0,VLOOKUP(B98,Model!A:B,2,FALSE))</f>
        <v>24.393418340087599</v>
      </c>
      <c r="I98">
        <f>IF(ISNA(VLOOKUP(B98,$Y$2:$Z$12,2,FALSE)),H98,VLOOKUP(B98,$Y$2:$Z$12,2,FALSE))</f>
        <v>24.393418340087599</v>
      </c>
      <c r="J98" s="12">
        <f t="shared" si="4"/>
        <v>5.302917030453826</v>
      </c>
      <c r="K98">
        <v>1</v>
      </c>
      <c r="L98">
        <f t="shared" si="5"/>
        <v>24.393418340087599</v>
      </c>
      <c r="M98">
        <f>K98*C98</f>
        <v>4600</v>
      </c>
      <c r="N98">
        <f>$K98*IF($A98=N$1,1,0)</f>
        <v>1</v>
      </c>
      <c r="O98">
        <f>$K98*IF($A98=O$1,1,0)</f>
        <v>0</v>
      </c>
      <c r="P98">
        <f>$K98*IF($A98=P$1,1,0)</f>
        <v>0</v>
      </c>
      <c r="Q98">
        <f>$K98*IF($A98=Q$1,1,0)</f>
        <v>0</v>
      </c>
      <c r="R98">
        <f>$K98*IF($A98=R$1,1,0)</f>
        <v>0</v>
      </c>
    </row>
    <row r="99" spans="1:18">
      <c r="A99" s="8" t="s">
        <v>7</v>
      </c>
      <c r="B99" s="9" t="s">
        <v>493</v>
      </c>
      <c r="C99" s="11">
        <v>4600</v>
      </c>
      <c r="D99" s="10" t="s">
        <v>554</v>
      </c>
      <c r="E99" s="8">
        <v>20.9</v>
      </c>
      <c r="F99">
        <f>IF(ISNA(VLOOKUP(DKSalaries!D99,OverUnder!$A$2:$C$13,3,FALSE)),0,VLOOKUP(DKSalaries!D99,OverUnder!$A$2:$C$13,3,FALSE))</f>
        <v>0</v>
      </c>
      <c r="G99">
        <f t="shared" si="3"/>
        <v>0</v>
      </c>
      <c r="H99">
        <f>IF(ISNA(VLOOKUP(B99,Model!A:B,2,FALSE)),0,VLOOKUP(B99,Model!A:B,2,FALSE))</f>
        <v>0</v>
      </c>
      <c r="I99">
        <f>IF(ISNA(VLOOKUP(B99,$Y$2:$Z$12,2,FALSE)),H99,VLOOKUP(B99,$Y$2:$Z$12,2,FALSE))</f>
        <v>0</v>
      </c>
      <c r="J99" s="12">
        <f t="shared" si="4"/>
        <v>0</v>
      </c>
      <c r="K99">
        <v>0</v>
      </c>
      <c r="L99">
        <f t="shared" si="5"/>
        <v>0</v>
      </c>
      <c r="M99">
        <f>K99*C99</f>
        <v>0</v>
      </c>
      <c r="N99">
        <f>$K99*IF($A99=N$1,1,0)</f>
        <v>0</v>
      </c>
      <c r="O99">
        <f>$K99*IF($A99=O$1,1,0)</f>
        <v>0</v>
      </c>
      <c r="P99">
        <f>$K99*IF($A99=P$1,1,0)</f>
        <v>0</v>
      </c>
      <c r="Q99">
        <f>$K99*IF($A99=Q$1,1,0)</f>
        <v>0</v>
      </c>
      <c r="R99">
        <f>$K99*IF($A99=R$1,1,0)</f>
        <v>0</v>
      </c>
    </row>
    <row r="100" spans="1:18">
      <c r="A100" s="8" t="s">
        <v>9</v>
      </c>
      <c r="B100" s="9" t="s">
        <v>317</v>
      </c>
      <c r="C100" s="11">
        <v>4600</v>
      </c>
      <c r="D100" s="8" t="s">
        <v>545</v>
      </c>
      <c r="E100" s="8">
        <v>18.100000000000001</v>
      </c>
      <c r="F100">
        <f>IF(ISNA(VLOOKUP(DKSalaries!D100,OverUnder!$A$2:$C$13,3,FALSE)),0,VLOOKUP(DKSalaries!D100,OverUnder!$A$2:$C$13,3,FALSE))</f>
        <v>0</v>
      </c>
      <c r="G100">
        <f t="shared" si="3"/>
        <v>0</v>
      </c>
      <c r="H100">
        <f>IF(ISNA(VLOOKUP(B100,Model!A:B,2,FALSE)),0,VLOOKUP(B100,Model!A:B,2,FALSE))</f>
        <v>0</v>
      </c>
      <c r="I100">
        <f>IF(ISNA(VLOOKUP(B100,$Y$2:$Z$12,2,FALSE)),H100,VLOOKUP(B100,$Y$2:$Z$12,2,FALSE))</f>
        <v>0</v>
      </c>
      <c r="J100" s="12">
        <f t="shared" si="4"/>
        <v>0</v>
      </c>
      <c r="K100">
        <v>0</v>
      </c>
      <c r="L100">
        <f t="shared" si="5"/>
        <v>0</v>
      </c>
      <c r="M100">
        <f>K100*C100</f>
        <v>0</v>
      </c>
      <c r="N100">
        <f>$K100*IF($A100=N$1,1,0)</f>
        <v>0</v>
      </c>
      <c r="O100">
        <f>$K100*IF($A100=O$1,1,0)</f>
        <v>0</v>
      </c>
      <c r="P100">
        <f>$K100*IF($A100=P$1,1,0)</f>
        <v>0</v>
      </c>
      <c r="Q100">
        <f>$K100*IF($A100=Q$1,1,0)</f>
        <v>0</v>
      </c>
      <c r="R100">
        <f>$K100*IF($A100=R$1,1,0)</f>
        <v>0</v>
      </c>
    </row>
    <row r="101" spans="1:18">
      <c r="A101" s="8" t="s">
        <v>6</v>
      </c>
      <c r="B101" s="9" t="s">
        <v>431</v>
      </c>
      <c r="C101" s="11">
        <v>4500</v>
      </c>
      <c r="D101" s="10" t="s">
        <v>551</v>
      </c>
      <c r="E101" s="8">
        <v>16.899999999999999</v>
      </c>
      <c r="F101">
        <f>IF(ISNA(VLOOKUP(DKSalaries!D101,OverUnder!$A$2:$C$13,3,FALSE)),0,VLOOKUP(DKSalaries!D101,OverUnder!$A$2:$C$13,3,FALSE))</f>
        <v>0</v>
      </c>
      <c r="G101">
        <f t="shared" si="3"/>
        <v>0</v>
      </c>
      <c r="H101">
        <f>IF(ISNA(VLOOKUP(B101,Model!A:B,2,FALSE)),0,VLOOKUP(B101,Model!A:B,2,FALSE))</f>
        <v>15.823253520619801</v>
      </c>
      <c r="I101">
        <f>IF(ISNA(VLOOKUP(B101,$Y$2:$Z$12,2,FALSE)),H101,VLOOKUP(B101,$Y$2:$Z$12,2,FALSE))</f>
        <v>15.823253520619801</v>
      </c>
      <c r="J101" s="12">
        <f t="shared" si="4"/>
        <v>3.5162785601377333</v>
      </c>
      <c r="K101">
        <v>0</v>
      </c>
      <c r="L101">
        <f t="shared" si="5"/>
        <v>0</v>
      </c>
      <c r="M101">
        <f>K101*C101</f>
        <v>0</v>
      </c>
      <c r="N101">
        <f>$K101*IF($A101=N$1,1,0)</f>
        <v>0</v>
      </c>
      <c r="O101">
        <f>$K101*IF($A101=O$1,1,0)</f>
        <v>0</v>
      </c>
      <c r="P101">
        <f>$K101*IF($A101=P$1,1,0)</f>
        <v>0</v>
      </c>
      <c r="Q101">
        <f>$K101*IF($A101=Q$1,1,0)</f>
        <v>0</v>
      </c>
      <c r="R101">
        <f>$K101*IF($A101=R$1,1,0)</f>
        <v>0</v>
      </c>
    </row>
    <row r="102" spans="1:18">
      <c r="A102" s="8" t="s">
        <v>5</v>
      </c>
      <c r="B102" s="9" t="s">
        <v>331</v>
      </c>
      <c r="C102" s="11">
        <v>4500</v>
      </c>
      <c r="D102" s="10" t="s">
        <v>560</v>
      </c>
      <c r="E102" s="8">
        <v>20.6</v>
      </c>
      <c r="F102">
        <f>IF(ISNA(VLOOKUP(DKSalaries!D102,OverUnder!$A$2:$C$13,3,FALSE)),0,VLOOKUP(DKSalaries!D102,OverUnder!$A$2:$C$13,3,FALSE))</f>
        <v>0</v>
      </c>
      <c r="G102">
        <f t="shared" si="3"/>
        <v>0</v>
      </c>
      <c r="H102">
        <f>IF(ISNA(VLOOKUP(B102,Model!A:B,2,FALSE)),0,VLOOKUP(B102,Model!A:B,2,FALSE))</f>
        <v>18.792836326890999</v>
      </c>
      <c r="I102">
        <f>IF(ISNA(VLOOKUP(B102,$Y$2:$Z$12,2,FALSE)),H102,VLOOKUP(B102,$Y$2:$Z$12,2,FALSE))</f>
        <v>18.792836326890999</v>
      </c>
      <c r="J102" s="12">
        <f t="shared" si="4"/>
        <v>4.1761858504202216</v>
      </c>
      <c r="K102">
        <v>0</v>
      </c>
      <c r="L102">
        <f t="shared" si="5"/>
        <v>0</v>
      </c>
      <c r="M102">
        <f>K102*C102</f>
        <v>0</v>
      </c>
      <c r="N102">
        <f>$K102*IF($A102=N$1,1,0)</f>
        <v>0</v>
      </c>
      <c r="O102">
        <f>$K102*IF($A102=O$1,1,0)</f>
        <v>0</v>
      </c>
      <c r="P102">
        <f>$K102*IF($A102=P$1,1,0)</f>
        <v>0</v>
      </c>
      <c r="Q102">
        <f>$K102*IF($A102=Q$1,1,0)</f>
        <v>0</v>
      </c>
      <c r="R102">
        <f>$K102*IF($A102=R$1,1,0)</f>
        <v>0</v>
      </c>
    </row>
    <row r="103" spans="1:18">
      <c r="A103" s="8" t="s">
        <v>8</v>
      </c>
      <c r="B103" s="9" t="s">
        <v>176</v>
      </c>
      <c r="C103" s="11">
        <v>4500</v>
      </c>
      <c r="D103" s="10" t="s">
        <v>549</v>
      </c>
      <c r="E103" s="8">
        <v>22.1</v>
      </c>
      <c r="F103">
        <f>IF(ISNA(VLOOKUP(DKSalaries!D103,OverUnder!$A$2:$C$13,3,FALSE)),0,VLOOKUP(DKSalaries!D103,OverUnder!$A$2:$C$13,3,FALSE))</f>
        <v>0</v>
      </c>
      <c r="G103">
        <f t="shared" si="3"/>
        <v>0</v>
      </c>
      <c r="H103">
        <f>IF(ISNA(VLOOKUP(B103,Model!A:B,2,FALSE)),0,VLOOKUP(B103,Model!A:B,2,FALSE))</f>
        <v>23.698327052073498</v>
      </c>
      <c r="I103">
        <f>IF(ISNA(VLOOKUP(B103,$Y$2:$Z$12,2,FALSE)),H103,VLOOKUP(B103,$Y$2:$Z$12,2,FALSE))</f>
        <v>23.698327052073498</v>
      </c>
      <c r="J103" s="12">
        <f t="shared" si="4"/>
        <v>5.2662949004607773</v>
      </c>
      <c r="K103">
        <v>1</v>
      </c>
      <c r="L103">
        <f t="shared" si="5"/>
        <v>23.698327052073498</v>
      </c>
      <c r="M103">
        <f>K103*C103</f>
        <v>4500</v>
      </c>
      <c r="N103">
        <f>$K103*IF($A103=N$1,1,0)</f>
        <v>0</v>
      </c>
      <c r="O103">
        <f>$K103*IF($A103=O$1,1,0)</f>
        <v>0</v>
      </c>
      <c r="P103">
        <f>$K103*IF($A103=P$1,1,0)</f>
        <v>1</v>
      </c>
      <c r="Q103">
        <f>$K103*IF($A103=Q$1,1,0)</f>
        <v>0</v>
      </c>
      <c r="R103">
        <f>$K103*IF($A103=R$1,1,0)</f>
        <v>0</v>
      </c>
    </row>
    <row r="104" spans="1:18">
      <c r="A104" s="8" t="s">
        <v>9</v>
      </c>
      <c r="B104" s="9" t="s">
        <v>406</v>
      </c>
      <c r="C104" s="11">
        <v>4500</v>
      </c>
      <c r="D104" s="8" t="s">
        <v>544</v>
      </c>
      <c r="E104" s="8">
        <v>15.4</v>
      </c>
      <c r="F104">
        <f>IF(ISNA(VLOOKUP(DKSalaries!D104,OverUnder!$A$2:$C$13,3,FALSE)),0,VLOOKUP(DKSalaries!D104,OverUnder!$A$2:$C$13,3,FALSE))</f>
        <v>0</v>
      </c>
      <c r="G104">
        <f t="shared" si="3"/>
        <v>0</v>
      </c>
      <c r="H104">
        <f>IF(ISNA(VLOOKUP(B104,Model!A:B,2,FALSE)),0,VLOOKUP(B104,Model!A:B,2,FALSE))</f>
        <v>19.338308975635101</v>
      </c>
      <c r="I104">
        <f>IF(ISNA(VLOOKUP(B104,$Y$2:$Z$12,2,FALSE)),H104,VLOOKUP(B104,$Y$2:$Z$12,2,FALSE))</f>
        <v>19.338308975635101</v>
      </c>
      <c r="J104" s="12">
        <f t="shared" si="4"/>
        <v>4.2974019945855781</v>
      </c>
      <c r="K104">
        <v>0</v>
      </c>
      <c r="L104">
        <f t="shared" si="5"/>
        <v>0</v>
      </c>
      <c r="M104">
        <f>K104*C104</f>
        <v>0</v>
      </c>
      <c r="N104">
        <f>$K104*IF($A104=N$1,1,0)</f>
        <v>0</v>
      </c>
      <c r="O104">
        <f>$K104*IF($A104=O$1,1,0)</f>
        <v>0</v>
      </c>
      <c r="P104">
        <f>$K104*IF($A104=P$1,1,0)</f>
        <v>0</v>
      </c>
      <c r="Q104">
        <f>$K104*IF($A104=Q$1,1,0)</f>
        <v>0</v>
      </c>
      <c r="R104">
        <f>$K104*IF($A104=R$1,1,0)</f>
        <v>0</v>
      </c>
    </row>
    <row r="105" spans="1:18">
      <c r="A105" s="8" t="s">
        <v>9</v>
      </c>
      <c r="B105" s="9" t="s">
        <v>185</v>
      </c>
      <c r="C105" s="11">
        <v>4500</v>
      </c>
      <c r="D105" s="8" t="s">
        <v>559</v>
      </c>
      <c r="E105" s="8">
        <v>17.5</v>
      </c>
      <c r="F105">
        <f>IF(ISNA(VLOOKUP(DKSalaries!D105,OverUnder!$A$2:$C$13,3,FALSE)),0,VLOOKUP(DKSalaries!D105,OverUnder!$A$2:$C$13,3,FALSE))</f>
        <v>0</v>
      </c>
      <c r="G105">
        <f t="shared" si="3"/>
        <v>0</v>
      </c>
      <c r="H105">
        <f>IF(ISNA(VLOOKUP(B105,Model!A:B,2,FALSE)),0,VLOOKUP(B105,Model!A:B,2,FALSE))</f>
        <v>13.7386726967875</v>
      </c>
      <c r="I105">
        <f>IF(ISNA(VLOOKUP(B105,$Y$2:$Z$12,2,FALSE)),H105,VLOOKUP(B105,$Y$2:$Z$12,2,FALSE))</f>
        <v>13.7386726967875</v>
      </c>
      <c r="J105" s="12">
        <f t="shared" si="4"/>
        <v>3.0530383770638889</v>
      </c>
      <c r="K105">
        <v>0</v>
      </c>
      <c r="L105">
        <f t="shared" si="5"/>
        <v>0</v>
      </c>
      <c r="M105">
        <f>K105*C105</f>
        <v>0</v>
      </c>
      <c r="N105">
        <f>$K105*IF($A105=N$1,1,0)</f>
        <v>0</v>
      </c>
      <c r="O105">
        <f>$K105*IF($A105=O$1,1,0)</f>
        <v>0</v>
      </c>
      <c r="P105">
        <f>$K105*IF($A105=P$1,1,0)</f>
        <v>0</v>
      </c>
      <c r="Q105">
        <f>$K105*IF($A105=Q$1,1,0)</f>
        <v>0</v>
      </c>
      <c r="R105">
        <f>$K105*IF($A105=R$1,1,0)</f>
        <v>0</v>
      </c>
    </row>
    <row r="106" spans="1:18">
      <c r="A106" s="8" t="s">
        <v>8</v>
      </c>
      <c r="B106" s="9" t="s">
        <v>186</v>
      </c>
      <c r="C106" s="11">
        <v>4500</v>
      </c>
      <c r="D106" s="8" t="s">
        <v>561</v>
      </c>
      <c r="E106" s="8">
        <v>18.899999999999999</v>
      </c>
      <c r="F106">
        <f>IF(ISNA(VLOOKUP(DKSalaries!D106,OverUnder!$A$2:$C$13,3,FALSE)),0,VLOOKUP(DKSalaries!D106,OverUnder!$A$2:$C$13,3,FALSE))</f>
        <v>0</v>
      </c>
      <c r="G106">
        <f t="shared" si="3"/>
        <v>0</v>
      </c>
      <c r="H106">
        <f>IF(ISNA(VLOOKUP(B106,Model!A:B,2,FALSE)),0,VLOOKUP(B106,Model!A:B,2,FALSE))</f>
        <v>15.1709615415764</v>
      </c>
      <c r="I106">
        <f>IF(ISNA(VLOOKUP(B106,$Y$2:$Z$12,2,FALSE)),H106,VLOOKUP(B106,$Y$2:$Z$12,2,FALSE))</f>
        <v>15.1709615415764</v>
      </c>
      <c r="J106" s="12">
        <f t="shared" si="4"/>
        <v>3.3713247870169778</v>
      </c>
      <c r="K106">
        <v>0</v>
      </c>
      <c r="L106">
        <f t="shared" si="5"/>
        <v>0</v>
      </c>
      <c r="M106">
        <f>K106*C106</f>
        <v>0</v>
      </c>
      <c r="N106">
        <f>$K106*IF($A106=N$1,1,0)</f>
        <v>0</v>
      </c>
      <c r="O106">
        <f>$K106*IF($A106=O$1,1,0)</f>
        <v>0</v>
      </c>
      <c r="P106">
        <f>$K106*IF($A106=P$1,1,0)</f>
        <v>0</v>
      </c>
      <c r="Q106">
        <f>$K106*IF($A106=Q$1,1,0)</f>
        <v>0</v>
      </c>
      <c r="R106">
        <f>$K106*IF($A106=R$1,1,0)</f>
        <v>0</v>
      </c>
    </row>
    <row r="107" spans="1:18">
      <c r="A107" s="8" t="s">
        <v>8</v>
      </c>
      <c r="B107" s="9" t="s">
        <v>182</v>
      </c>
      <c r="C107" s="11">
        <v>4500</v>
      </c>
      <c r="D107" s="8" t="s">
        <v>553</v>
      </c>
      <c r="E107" s="8">
        <v>16.399999999999999</v>
      </c>
      <c r="F107">
        <f>IF(ISNA(VLOOKUP(DKSalaries!D107,OverUnder!$A$2:$C$13,3,FALSE)),0,VLOOKUP(DKSalaries!D107,OverUnder!$A$2:$C$13,3,FALSE))</f>
        <v>0</v>
      </c>
      <c r="G107">
        <f t="shared" si="3"/>
        <v>0</v>
      </c>
      <c r="H107">
        <f>IF(ISNA(VLOOKUP(B107,Model!A:B,2,FALSE)),0,VLOOKUP(B107,Model!A:B,2,FALSE))</f>
        <v>16.865441250900599</v>
      </c>
      <c r="I107">
        <f>IF(ISNA(VLOOKUP(B107,$Y$2:$Z$12,2,FALSE)),H107,VLOOKUP(B107,$Y$2:$Z$12,2,FALSE))</f>
        <v>16.865441250900599</v>
      </c>
      <c r="J107" s="12">
        <f t="shared" si="4"/>
        <v>3.7478758335334668</v>
      </c>
      <c r="K107">
        <v>0</v>
      </c>
      <c r="L107">
        <f t="shared" si="5"/>
        <v>0</v>
      </c>
      <c r="M107">
        <f>K107*C107</f>
        <v>0</v>
      </c>
      <c r="N107">
        <f>$K107*IF($A107=N$1,1,0)</f>
        <v>0</v>
      </c>
      <c r="O107">
        <f>$K107*IF($A107=O$1,1,0)</f>
        <v>0</v>
      </c>
      <c r="P107">
        <f>$K107*IF($A107=P$1,1,0)</f>
        <v>0</v>
      </c>
      <c r="Q107">
        <f>$K107*IF($A107=Q$1,1,0)</f>
        <v>0</v>
      </c>
      <c r="R107">
        <f>$K107*IF($A107=R$1,1,0)</f>
        <v>0</v>
      </c>
    </row>
    <row r="108" spans="1:18">
      <c r="A108" s="8" t="s">
        <v>9</v>
      </c>
      <c r="B108" s="9" t="s">
        <v>306</v>
      </c>
      <c r="C108" s="11">
        <v>4400</v>
      </c>
      <c r="D108" s="8" t="s">
        <v>558</v>
      </c>
      <c r="E108" s="8">
        <v>18.100000000000001</v>
      </c>
      <c r="F108">
        <f>IF(ISNA(VLOOKUP(DKSalaries!D108,OverUnder!$A$2:$C$13,3,FALSE)),0,VLOOKUP(DKSalaries!D108,OverUnder!$A$2:$C$13,3,FALSE))</f>
        <v>0</v>
      </c>
      <c r="G108">
        <f t="shared" si="3"/>
        <v>0</v>
      </c>
      <c r="H108">
        <f>IF(ISNA(VLOOKUP(B108,Model!A:B,2,FALSE)),0,VLOOKUP(B108,Model!A:B,2,FALSE))</f>
        <v>18.697157441929999</v>
      </c>
      <c r="I108">
        <f>IF(ISNA(VLOOKUP(B108,$Y$2:$Z$12,2,FALSE)),H108,VLOOKUP(B108,$Y$2:$Z$12,2,FALSE))</f>
        <v>18.697157441929999</v>
      </c>
      <c r="J108" s="12">
        <f t="shared" si="4"/>
        <v>4.2493539640749995</v>
      </c>
      <c r="K108">
        <v>0</v>
      </c>
      <c r="L108">
        <f t="shared" si="5"/>
        <v>0</v>
      </c>
      <c r="M108">
        <f>K108*C108</f>
        <v>0</v>
      </c>
      <c r="N108">
        <f>$K108*IF($A108=N$1,1,0)</f>
        <v>0</v>
      </c>
      <c r="O108">
        <f>$K108*IF($A108=O$1,1,0)</f>
        <v>0</v>
      </c>
      <c r="P108">
        <f>$K108*IF($A108=P$1,1,0)</f>
        <v>0</v>
      </c>
      <c r="Q108">
        <f>$K108*IF($A108=Q$1,1,0)</f>
        <v>0</v>
      </c>
      <c r="R108">
        <f>$K108*IF($A108=R$1,1,0)</f>
        <v>0</v>
      </c>
    </row>
    <row r="109" spans="1:18">
      <c r="A109" s="8" t="s">
        <v>7</v>
      </c>
      <c r="B109" s="9" t="s">
        <v>179</v>
      </c>
      <c r="C109" s="11">
        <v>4400</v>
      </c>
      <c r="D109" s="10" t="s">
        <v>564</v>
      </c>
      <c r="E109" s="8">
        <v>18.899999999999999</v>
      </c>
      <c r="F109">
        <f>IF(ISNA(VLOOKUP(DKSalaries!D109,OverUnder!$A$2:$C$13,3,FALSE)),0,VLOOKUP(DKSalaries!D109,OverUnder!$A$2:$C$13,3,FALSE))</f>
        <v>0</v>
      </c>
      <c r="G109">
        <f t="shared" si="3"/>
        <v>0</v>
      </c>
      <c r="H109">
        <f>IF(ISNA(VLOOKUP(B109,Model!A:B,2,FALSE)),0,VLOOKUP(B109,Model!A:B,2,FALSE))</f>
        <v>20.5540479238825</v>
      </c>
      <c r="I109">
        <f>IF(ISNA(VLOOKUP(B109,$Y$2:$Z$12,2,FALSE)),H109,VLOOKUP(B109,$Y$2:$Z$12,2,FALSE))</f>
        <v>20.5540479238825</v>
      </c>
      <c r="J109" s="12">
        <f t="shared" si="4"/>
        <v>4.6713745281551136</v>
      </c>
      <c r="K109">
        <v>0</v>
      </c>
      <c r="L109">
        <f t="shared" si="5"/>
        <v>0</v>
      </c>
      <c r="M109">
        <f>K109*C109</f>
        <v>0</v>
      </c>
      <c r="N109">
        <f>$K109*IF($A109=N$1,1,0)</f>
        <v>0</v>
      </c>
      <c r="O109">
        <f>$K109*IF($A109=O$1,1,0)</f>
        <v>0</v>
      </c>
      <c r="P109">
        <f>$K109*IF($A109=P$1,1,0)</f>
        <v>0</v>
      </c>
      <c r="Q109">
        <f>$K109*IF($A109=Q$1,1,0)</f>
        <v>0</v>
      </c>
      <c r="R109">
        <f>$K109*IF($A109=R$1,1,0)</f>
        <v>0</v>
      </c>
    </row>
    <row r="110" spans="1:18">
      <c r="A110" s="8" t="s">
        <v>6</v>
      </c>
      <c r="B110" s="9" t="s">
        <v>360</v>
      </c>
      <c r="C110" s="11">
        <v>4400</v>
      </c>
      <c r="D110" s="8" t="s">
        <v>558</v>
      </c>
      <c r="E110" s="8">
        <v>19.600000000000001</v>
      </c>
      <c r="F110">
        <f>IF(ISNA(VLOOKUP(DKSalaries!D110,OverUnder!$A$2:$C$13,3,FALSE)),0,VLOOKUP(DKSalaries!D110,OverUnder!$A$2:$C$13,3,FALSE))</f>
        <v>0</v>
      </c>
      <c r="G110">
        <f t="shared" si="3"/>
        <v>0</v>
      </c>
      <c r="H110">
        <f>IF(ISNA(VLOOKUP(B110,Model!A:B,2,FALSE)),0,VLOOKUP(B110,Model!A:B,2,FALSE))</f>
        <v>18.7329862474122</v>
      </c>
      <c r="I110">
        <f>IF(ISNA(VLOOKUP(B110,$Y$2:$Z$12,2,FALSE)),H110,VLOOKUP(B110,$Y$2:$Z$12,2,FALSE))</f>
        <v>18.7329862474122</v>
      </c>
      <c r="J110" s="12">
        <f t="shared" si="4"/>
        <v>4.2574968744118635</v>
      </c>
      <c r="K110">
        <v>0</v>
      </c>
      <c r="L110">
        <f t="shared" si="5"/>
        <v>0</v>
      </c>
      <c r="M110">
        <f>K110*C110</f>
        <v>0</v>
      </c>
      <c r="N110">
        <f>$K110*IF($A110=N$1,1,0)</f>
        <v>0</v>
      </c>
      <c r="O110">
        <f>$K110*IF($A110=O$1,1,0)</f>
        <v>0</v>
      </c>
      <c r="P110">
        <f>$K110*IF($A110=P$1,1,0)</f>
        <v>0</v>
      </c>
      <c r="Q110">
        <f>$K110*IF($A110=Q$1,1,0)</f>
        <v>0</v>
      </c>
      <c r="R110">
        <f>$K110*IF($A110=R$1,1,0)</f>
        <v>0</v>
      </c>
    </row>
    <row r="111" spans="1:18">
      <c r="A111" s="8" t="s">
        <v>7</v>
      </c>
      <c r="B111" s="9" t="s">
        <v>380</v>
      </c>
      <c r="C111" s="11">
        <v>4400</v>
      </c>
      <c r="D111" s="8" t="s">
        <v>545</v>
      </c>
      <c r="E111" s="8">
        <v>14.9</v>
      </c>
      <c r="F111">
        <f>IF(ISNA(VLOOKUP(DKSalaries!D111,OverUnder!$A$2:$C$13,3,FALSE)),0,VLOOKUP(DKSalaries!D111,OverUnder!$A$2:$C$13,3,FALSE))</f>
        <v>0</v>
      </c>
      <c r="G111">
        <f t="shared" si="3"/>
        <v>0</v>
      </c>
      <c r="H111">
        <f>IF(ISNA(VLOOKUP(B111,Model!A:B,2,FALSE)),0,VLOOKUP(B111,Model!A:B,2,FALSE))</f>
        <v>16.566478768093901</v>
      </c>
      <c r="I111">
        <f>IF(ISNA(VLOOKUP(B111,$Y$2:$Z$12,2,FALSE)),H111,VLOOKUP(B111,$Y$2:$Z$12,2,FALSE))</f>
        <v>16.566478768093901</v>
      </c>
      <c r="J111" s="12">
        <f t="shared" si="4"/>
        <v>3.7651088109304323</v>
      </c>
      <c r="K111">
        <v>0</v>
      </c>
      <c r="L111">
        <f t="shared" si="5"/>
        <v>0</v>
      </c>
      <c r="M111">
        <f>K111*C111</f>
        <v>0</v>
      </c>
      <c r="N111">
        <f>$K111*IF($A111=N$1,1,0)</f>
        <v>0</v>
      </c>
      <c r="O111">
        <f>$K111*IF($A111=O$1,1,0)</f>
        <v>0</v>
      </c>
      <c r="P111">
        <f>$K111*IF($A111=P$1,1,0)</f>
        <v>0</v>
      </c>
      <c r="Q111">
        <f>$K111*IF($A111=Q$1,1,0)</f>
        <v>0</v>
      </c>
      <c r="R111">
        <f>$K111*IF($A111=R$1,1,0)</f>
        <v>0</v>
      </c>
    </row>
    <row r="112" spans="1:18">
      <c r="A112" s="8" t="s">
        <v>9</v>
      </c>
      <c r="B112" s="9" t="s">
        <v>353</v>
      </c>
      <c r="C112" s="11">
        <v>4400</v>
      </c>
      <c r="D112" s="8" t="s">
        <v>556</v>
      </c>
      <c r="E112" s="8">
        <v>19.3</v>
      </c>
      <c r="F112">
        <f>IF(ISNA(VLOOKUP(DKSalaries!D112,OverUnder!$A$2:$C$13,3,FALSE)),0,VLOOKUP(DKSalaries!D112,OverUnder!$A$2:$C$13,3,FALSE))</f>
        <v>0</v>
      </c>
      <c r="G112">
        <f t="shared" si="3"/>
        <v>0</v>
      </c>
      <c r="H112">
        <f>IF(ISNA(VLOOKUP(B112,Model!A:B,2,FALSE)),0,VLOOKUP(B112,Model!A:B,2,FALSE))</f>
        <v>15.9097270289221</v>
      </c>
      <c r="I112">
        <f>IF(ISNA(VLOOKUP(B112,$Y$2:$Z$12,2,FALSE)),H112,VLOOKUP(B112,$Y$2:$Z$12,2,FALSE))</f>
        <v>15.9097270289221</v>
      </c>
      <c r="J112" s="12">
        <f t="shared" si="4"/>
        <v>3.6158470520277497</v>
      </c>
      <c r="K112">
        <v>0</v>
      </c>
      <c r="L112">
        <f t="shared" si="5"/>
        <v>0</v>
      </c>
      <c r="M112">
        <f>K112*C112</f>
        <v>0</v>
      </c>
      <c r="N112">
        <f>$K112*IF($A112=N$1,1,0)</f>
        <v>0</v>
      </c>
      <c r="O112">
        <f>$K112*IF($A112=O$1,1,0)</f>
        <v>0</v>
      </c>
      <c r="P112">
        <f>$K112*IF($A112=P$1,1,0)</f>
        <v>0</v>
      </c>
      <c r="Q112">
        <f>$K112*IF($A112=Q$1,1,0)</f>
        <v>0</v>
      </c>
      <c r="R112">
        <f>$K112*IF($A112=R$1,1,0)</f>
        <v>0</v>
      </c>
    </row>
    <row r="113" spans="1:18">
      <c r="A113" s="8" t="s">
        <v>5</v>
      </c>
      <c r="B113" s="9" t="s">
        <v>326</v>
      </c>
      <c r="C113" s="11">
        <v>4400</v>
      </c>
      <c r="D113" s="10" t="s">
        <v>552</v>
      </c>
      <c r="E113" s="8">
        <v>16.3</v>
      </c>
      <c r="F113">
        <f>IF(ISNA(VLOOKUP(DKSalaries!D113,OverUnder!$A$2:$C$13,3,FALSE)),0,VLOOKUP(DKSalaries!D113,OverUnder!$A$2:$C$13,3,FALSE))</f>
        <v>0</v>
      </c>
      <c r="G113">
        <f t="shared" si="3"/>
        <v>0</v>
      </c>
      <c r="H113">
        <f>IF(ISNA(VLOOKUP(B113,Model!A:B,2,FALSE)),0,VLOOKUP(B113,Model!A:B,2,FALSE))</f>
        <v>16.676590110365801</v>
      </c>
      <c r="I113">
        <f>IF(ISNA(VLOOKUP(B113,$Y$2:$Z$12,2,FALSE)),H113,VLOOKUP(B113,$Y$2:$Z$12,2,FALSE))</f>
        <v>16.676590110365801</v>
      </c>
      <c r="J113" s="12">
        <f t="shared" si="4"/>
        <v>3.7901341159922275</v>
      </c>
      <c r="K113">
        <v>0</v>
      </c>
      <c r="L113">
        <f t="shared" si="5"/>
        <v>0</v>
      </c>
      <c r="M113">
        <f>K113*C113</f>
        <v>0</v>
      </c>
      <c r="N113">
        <f>$K113*IF($A113=N$1,1,0)</f>
        <v>0</v>
      </c>
      <c r="O113">
        <f>$K113*IF($A113=O$1,1,0)</f>
        <v>0</v>
      </c>
      <c r="P113">
        <f>$K113*IF($A113=P$1,1,0)</f>
        <v>0</v>
      </c>
      <c r="Q113">
        <f>$K113*IF($A113=Q$1,1,0)</f>
        <v>0</v>
      </c>
      <c r="R113">
        <f>$K113*IF($A113=R$1,1,0)</f>
        <v>0</v>
      </c>
    </row>
    <row r="114" spans="1:18">
      <c r="A114" s="8" t="s">
        <v>9</v>
      </c>
      <c r="B114" s="9" t="s">
        <v>298</v>
      </c>
      <c r="C114" s="11">
        <v>4300</v>
      </c>
      <c r="D114" s="10" t="s">
        <v>557</v>
      </c>
      <c r="E114" s="8">
        <v>13.8</v>
      </c>
      <c r="F114">
        <f>IF(ISNA(VLOOKUP(DKSalaries!D114,OverUnder!$A$2:$C$13,3,FALSE)),0,VLOOKUP(DKSalaries!D114,OverUnder!$A$2:$C$13,3,FALSE))</f>
        <v>0</v>
      </c>
      <c r="G114">
        <f t="shared" si="3"/>
        <v>0</v>
      </c>
      <c r="H114">
        <f>IF(ISNA(VLOOKUP(B114,Model!A:B,2,FALSE)),0,VLOOKUP(B114,Model!A:B,2,FALSE))</f>
        <v>12</v>
      </c>
      <c r="I114">
        <f>IF(ISNA(VLOOKUP(B114,$Y$2:$Z$12,2,FALSE)),H114,VLOOKUP(B114,$Y$2:$Z$12,2,FALSE))</f>
        <v>12</v>
      </c>
      <c r="J114" s="12">
        <f t="shared" si="4"/>
        <v>2.7906976744186047</v>
      </c>
      <c r="K114">
        <v>0</v>
      </c>
      <c r="L114">
        <f t="shared" si="5"/>
        <v>0</v>
      </c>
      <c r="M114">
        <f>K114*C114</f>
        <v>0</v>
      </c>
      <c r="N114">
        <f>$K114*IF($A114=N$1,1,0)</f>
        <v>0</v>
      </c>
      <c r="O114">
        <f>$K114*IF($A114=O$1,1,0)</f>
        <v>0</v>
      </c>
      <c r="P114">
        <f>$K114*IF($A114=P$1,1,0)</f>
        <v>0</v>
      </c>
      <c r="Q114">
        <f>$K114*IF($A114=Q$1,1,0)</f>
        <v>0</v>
      </c>
      <c r="R114">
        <f>$K114*IF($A114=R$1,1,0)</f>
        <v>0</v>
      </c>
    </row>
    <row r="115" spans="1:18">
      <c r="A115" s="8" t="s">
        <v>7</v>
      </c>
      <c r="B115" s="9" t="s">
        <v>172</v>
      </c>
      <c r="C115" s="11">
        <v>4300</v>
      </c>
      <c r="D115" s="10" t="s">
        <v>557</v>
      </c>
      <c r="E115" s="8">
        <v>17.7</v>
      </c>
      <c r="F115">
        <f>IF(ISNA(VLOOKUP(DKSalaries!D115,OverUnder!$A$2:$C$13,3,FALSE)),0,VLOOKUP(DKSalaries!D115,OverUnder!$A$2:$C$13,3,FALSE))</f>
        <v>0</v>
      </c>
      <c r="G115">
        <f t="shared" si="3"/>
        <v>0</v>
      </c>
      <c r="H115">
        <f>IF(ISNA(VLOOKUP(B115,Model!A:B,2,FALSE)),0,VLOOKUP(B115,Model!A:B,2,FALSE))</f>
        <v>17.344641986525001</v>
      </c>
      <c r="I115">
        <f>IF(ISNA(VLOOKUP(B115,$Y$2:$Z$12,2,FALSE)),H115,VLOOKUP(B115,$Y$2:$Z$12,2,FALSE))</f>
        <v>17.344641986525001</v>
      </c>
      <c r="J115" s="12">
        <f t="shared" si="4"/>
        <v>4.0336376712848843</v>
      </c>
      <c r="K115">
        <v>0</v>
      </c>
      <c r="L115">
        <f t="shared" si="5"/>
        <v>0</v>
      </c>
      <c r="M115">
        <f>K115*C115</f>
        <v>0</v>
      </c>
      <c r="N115">
        <f>$K115*IF($A115=N$1,1,0)</f>
        <v>0</v>
      </c>
      <c r="O115">
        <f>$K115*IF($A115=O$1,1,0)</f>
        <v>0</v>
      </c>
      <c r="P115">
        <f>$K115*IF($A115=P$1,1,0)</f>
        <v>0</v>
      </c>
      <c r="Q115">
        <f>$K115*IF($A115=Q$1,1,0)</f>
        <v>0</v>
      </c>
      <c r="R115">
        <f>$K115*IF($A115=R$1,1,0)</f>
        <v>0</v>
      </c>
    </row>
    <row r="116" spans="1:18">
      <c r="A116" s="8" t="s">
        <v>5</v>
      </c>
      <c r="B116" s="9" t="s">
        <v>188</v>
      </c>
      <c r="C116" s="11">
        <v>4300</v>
      </c>
      <c r="D116" s="8" t="s">
        <v>561</v>
      </c>
      <c r="E116" s="8">
        <v>17</v>
      </c>
      <c r="F116">
        <f>IF(ISNA(VLOOKUP(DKSalaries!D116,OverUnder!$A$2:$C$13,3,FALSE)),0,VLOOKUP(DKSalaries!D116,OverUnder!$A$2:$C$13,3,FALSE))</f>
        <v>0</v>
      </c>
      <c r="G116">
        <f t="shared" si="3"/>
        <v>0</v>
      </c>
      <c r="H116">
        <f>IF(ISNA(VLOOKUP(B116,Model!A:B,2,FALSE)),0,VLOOKUP(B116,Model!A:B,2,FALSE))</f>
        <v>18.064995387297401</v>
      </c>
      <c r="I116">
        <f>IF(ISNA(VLOOKUP(B116,$Y$2:$Z$12,2,FALSE)),H116,VLOOKUP(B116,$Y$2:$Z$12,2,FALSE))</f>
        <v>18.064995387297401</v>
      </c>
      <c r="J116" s="12">
        <f t="shared" si="4"/>
        <v>4.2011617179761398</v>
      </c>
      <c r="K116">
        <v>0</v>
      </c>
      <c r="L116">
        <f t="shared" si="5"/>
        <v>0</v>
      </c>
      <c r="M116">
        <f>K116*C116</f>
        <v>0</v>
      </c>
      <c r="N116">
        <f>$K116*IF($A116=N$1,1,0)</f>
        <v>0</v>
      </c>
      <c r="O116">
        <f>$K116*IF($A116=O$1,1,0)</f>
        <v>0</v>
      </c>
      <c r="P116">
        <f>$K116*IF($A116=P$1,1,0)</f>
        <v>0</v>
      </c>
      <c r="Q116">
        <f>$K116*IF($A116=Q$1,1,0)</f>
        <v>0</v>
      </c>
      <c r="R116">
        <f>$K116*IF($A116=R$1,1,0)</f>
        <v>0</v>
      </c>
    </row>
    <row r="117" spans="1:18">
      <c r="A117" s="8" t="s">
        <v>6</v>
      </c>
      <c r="B117" s="9" t="s">
        <v>204</v>
      </c>
      <c r="C117" s="11">
        <v>4300</v>
      </c>
      <c r="D117" s="10" t="s">
        <v>546</v>
      </c>
      <c r="E117" s="8">
        <v>14.7</v>
      </c>
      <c r="F117">
        <f>IF(ISNA(VLOOKUP(DKSalaries!D117,OverUnder!$A$2:$C$13,3,FALSE)),0,VLOOKUP(DKSalaries!D117,OverUnder!$A$2:$C$13,3,FALSE))</f>
        <v>0</v>
      </c>
      <c r="G117">
        <f t="shared" si="3"/>
        <v>0</v>
      </c>
      <c r="H117">
        <f>IF(ISNA(VLOOKUP(B117,Model!A:B,2,FALSE)),0,VLOOKUP(B117,Model!A:B,2,FALSE))</f>
        <v>18.4205857003418</v>
      </c>
      <c r="I117">
        <f>IF(ISNA(VLOOKUP(B117,$Y$2:$Z$12,2,FALSE)),H117,VLOOKUP(B117,$Y$2:$Z$12,2,FALSE))</f>
        <v>18.4205857003418</v>
      </c>
      <c r="J117" s="12">
        <f t="shared" si="4"/>
        <v>4.2838571396143728</v>
      </c>
      <c r="K117">
        <v>0</v>
      </c>
      <c r="L117">
        <f t="shared" si="5"/>
        <v>0</v>
      </c>
      <c r="M117">
        <f>K117*C117</f>
        <v>0</v>
      </c>
      <c r="N117">
        <f>$K117*IF($A117=N$1,1,0)</f>
        <v>0</v>
      </c>
      <c r="O117">
        <f>$K117*IF($A117=O$1,1,0)</f>
        <v>0</v>
      </c>
      <c r="P117">
        <f>$K117*IF($A117=P$1,1,0)</f>
        <v>0</v>
      </c>
      <c r="Q117">
        <f>$K117*IF($A117=Q$1,1,0)</f>
        <v>0</v>
      </c>
      <c r="R117">
        <f>$K117*IF($A117=R$1,1,0)</f>
        <v>0</v>
      </c>
    </row>
    <row r="118" spans="1:18">
      <c r="A118" s="8" t="s">
        <v>7</v>
      </c>
      <c r="B118" s="9" t="s">
        <v>195</v>
      </c>
      <c r="C118" s="11">
        <v>4300</v>
      </c>
      <c r="D118" s="8" t="s">
        <v>561</v>
      </c>
      <c r="E118" s="8">
        <v>16.600000000000001</v>
      </c>
      <c r="F118">
        <f>IF(ISNA(VLOOKUP(DKSalaries!D118,OverUnder!$A$2:$C$13,3,FALSE)),0,VLOOKUP(DKSalaries!D118,OverUnder!$A$2:$C$13,3,FALSE))</f>
        <v>0</v>
      </c>
      <c r="G118">
        <f t="shared" si="3"/>
        <v>0</v>
      </c>
      <c r="H118">
        <f>IF(ISNA(VLOOKUP(B118,Model!A:B,2,FALSE)),0,VLOOKUP(B118,Model!A:B,2,FALSE))</f>
        <v>16.915669964767599</v>
      </c>
      <c r="I118">
        <f>IF(ISNA(VLOOKUP(B118,$Y$2:$Z$12,2,FALSE)),H118,VLOOKUP(B118,$Y$2:$Z$12,2,FALSE))</f>
        <v>16.915669964767599</v>
      </c>
      <c r="J118" s="12">
        <f t="shared" si="4"/>
        <v>3.9338767359924649</v>
      </c>
      <c r="K118">
        <v>0</v>
      </c>
      <c r="L118">
        <f t="shared" si="5"/>
        <v>0</v>
      </c>
      <c r="M118">
        <f>K118*C118</f>
        <v>0</v>
      </c>
      <c r="N118">
        <f>$K118*IF($A118=N$1,1,0)</f>
        <v>0</v>
      </c>
      <c r="O118">
        <f>$K118*IF($A118=O$1,1,0)</f>
        <v>0</v>
      </c>
      <c r="P118">
        <f>$K118*IF($A118=P$1,1,0)</f>
        <v>0</v>
      </c>
      <c r="Q118">
        <f>$K118*IF($A118=Q$1,1,0)</f>
        <v>0</v>
      </c>
      <c r="R118">
        <f>$K118*IF($A118=R$1,1,0)</f>
        <v>0</v>
      </c>
    </row>
    <row r="119" spans="1:18">
      <c r="A119" s="8" t="s">
        <v>7</v>
      </c>
      <c r="B119" s="9" t="s">
        <v>338</v>
      </c>
      <c r="C119" s="11">
        <v>4200</v>
      </c>
      <c r="D119" s="10" t="s">
        <v>560</v>
      </c>
      <c r="E119" s="8">
        <v>18.3</v>
      </c>
      <c r="F119">
        <f>IF(ISNA(VLOOKUP(DKSalaries!D119,OverUnder!$A$2:$C$13,3,FALSE)),0,VLOOKUP(DKSalaries!D119,OverUnder!$A$2:$C$13,3,FALSE))</f>
        <v>0</v>
      </c>
      <c r="G119">
        <f t="shared" si="3"/>
        <v>0</v>
      </c>
      <c r="H119">
        <f>IF(ISNA(VLOOKUP(B119,Model!A:B,2,FALSE)),0,VLOOKUP(B119,Model!A:B,2,FALSE))</f>
        <v>19.218134234235801</v>
      </c>
      <c r="I119">
        <f>IF(ISNA(VLOOKUP(B119,$Y$2:$Z$12,2,FALSE)),H119,VLOOKUP(B119,$Y$2:$Z$12,2,FALSE))</f>
        <v>19.218134234235801</v>
      </c>
      <c r="J119" s="12">
        <f t="shared" si="4"/>
        <v>4.5757462462466201</v>
      </c>
      <c r="K119">
        <v>0</v>
      </c>
      <c r="L119">
        <f t="shared" si="5"/>
        <v>0</v>
      </c>
      <c r="M119">
        <f>K119*C119</f>
        <v>0</v>
      </c>
      <c r="N119">
        <f>$K119*IF($A119=N$1,1,0)</f>
        <v>0</v>
      </c>
      <c r="O119">
        <f>$K119*IF($A119=O$1,1,0)</f>
        <v>0</v>
      </c>
      <c r="P119">
        <f>$K119*IF($A119=P$1,1,0)</f>
        <v>0</v>
      </c>
      <c r="Q119">
        <f>$K119*IF($A119=Q$1,1,0)</f>
        <v>0</v>
      </c>
      <c r="R119">
        <f>$K119*IF($A119=R$1,1,0)</f>
        <v>0</v>
      </c>
    </row>
    <row r="120" spans="1:18">
      <c r="A120" s="8" t="s">
        <v>5</v>
      </c>
      <c r="B120" s="9" t="s">
        <v>320</v>
      </c>
      <c r="C120" s="11">
        <v>4200</v>
      </c>
      <c r="D120" s="10" t="s">
        <v>552</v>
      </c>
      <c r="E120" s="8">
        <v>17.2</v>
      </c>
      <c r="F120">
        <f>IF(ISNA(VLOOKUP(DKSalaries!D120,OverUnder!$A$2:$C$13,3,FALSE)),0,VLOOKUP(DKSalaries!D120,OverUnder!$A$2:$C$13,3,FALSE))</f>
        <v>0</v>
      </c>
      <c r="G120">
        <f t="shared" si="3"/>
        <v>0</v>
      </c>
      <c r="H120">
        <f>IF(ISNA(VLOOKUP(B120,Model!A:B,2,FALSE)),0,VLOOKUP(B120,Model!A:B,2,FALSE))</f>
        <v>11.8796235867348</v>
      </c>
      <c r="I120">
        <f>IF(ISNA(VLOOKUP(B120,$Y$2:$Z$12,2,FALSE)),H120,VLOOKUP(B120,$Y$2:$Z$12,2,FALSE))</f>
        <v>11.8796235867348</v>
      </c>
      <c r="J120" s="12">
        <f t="shared" si="4"/>
        <v>2.8284818063654287</v>
      </c>
      <c r="K120">
        <v>0</v>
      </c>
      <c r="L120">
        <f t="shared" si="5"/>
        <v>0</v>
      </c>
      <c r="M120">
        <f>K120*C120</f>
        <v>0</v>
      </c>
      <c r="N120">
        <f>$K120*IF($A120=N$1,1,0)</f>
        <v>0</v>
      </c>
      <c r="O120">
        <f>$K120*IF($A120=O$1,1,0)</f>
        <v>0</v>
      </c>
      <c r="P120">
        <f>$K120*IF($A120=P$1,1,0)</f>
        <v>0</v>
      </c>
      <c r="Q120">
        <f>$K120*IF($A120=Q$1,1,0)</f>
        <v>0</v>
      </c>
      <c r="R120">
        <f>$K120*IF($A120=R$1,1,0)</f>
        <v>0</v>
      </c>
    </row>
    <row r="121" spans="1:18">
      <c r="A121" s="8" t="s">
        <v>8</v>
      </c>
      <c r="B121" s="9" t="s">
        <v>445</v>
      </c>
      <c r="C121" s="11">
        <v>4200</v>
      </c>
      <c r="D121" s="10" t="s">
        <v>551</v>
      </c>
      <c r="E121" s="8">
        <v>15.9</v>
      </c>
      <c r="F121">
        <f>IF(ISNA(VLOOKUP(DKSalaries!D121,OverUnder!$A$2:$C$13,3,FALSE)),0,VLOOKUP(DKSalaries!D121,OverUnder!$A$2:$C$13,3,FALSE))</f>
        <v>0</v>
      </c>
      <c r="G121">
        <f t="shared" si="3"/>
        <v>0</v>
      </c>
      <c r="H121">
        <f>IF(ISNA(VLOOKUP(B121,Model!A:B,2,FALSE)),0,VLOOKUP(B121,Model!A:B,2,FALSE))</f>
        <v>0</v>
      </c>
      <c r="I121">
        <f>IF(ISNA(VLOOKUP(B121,$Y$2:$Z$12,2,FALSE)),H121,VLOOKUP(B121,$Y$2:$Z$12,2,FALSE))</f>
        <v>0</v>
      </c>
      <c r="J121" s="12">
        <f t="shared" si="4"/>
        <v>0</v>
      </c>
      <c r="K121">
        <v>0</v>
      </c>
      <c r="L121">
        <f t="shared" si="5"/>
        <v>0</v>
      </c>
      <c r="M121">
        <f>K121*C121</f>
        <v>0</v>
      </c>
      <c r="N121">
        <f>$K121*IF($A121=N$1,1,0)</f>
        <v>0</v>
      </c>
      <c r="O121">
        <f>$K121*IF($A121=O$1,1,0)</f>
        <v>0</v>
      </c>
      <c r="P121">
        <f>$K121*IF($A121=P$1,1,0)</f>
        <v>0</v>
      </c>
      <c r="Q121">
        <f>$K121*IF($A121=Q$1,1,0)</f>
        <v>0</v>
      </c>
      <c r="R121">
        <f>$K121*IF($A121=R$1,1,0)</f>
        <v>0</v>
      </c>
    </row>
    <row r="122" spans="1:18">
      <c r="A122" s="8" t="s">
        <v>5</v>
      </c>
      <c r="B122" s="9" t="s">
        <v>212</v>
      </c>
      <c r="C122" s="11">
        <v>4200</v>
      </c>
      <c r="D122" s="10" t="s">
        <v>549</v>
      </c>
      <c r="E122" s="8">
        <v>17.5</v>
      </c>
      <c r="F122">
        <f>IF(ISNA(VLOOKUP(DKSalaries!D122,OverUnder!$A$2:$C$13,3,FALSE)),0,VLOOKUP(DKSalaries!D122,OverUnder!$A$2:$C$13,3,FALSE))</f>
        <v>0</v>
      </c>
      <c r="G122">
        <f t="shared" si="3"/>
        <v>0</v>
      </c>
      <c r="H122">
        <f>IF(ISNA(VLOOKUP(B122,Model!A:B,2,FALSE)),0,VLOOKUP(B122,Model!A:B,2,FALSE))</f>
        <v>19.4892373053911</v>
      </c>
      <c r="I122">
        <f>IF(ISNA(VLOOKUP(B122,$Y$2:$Z$12,2,FALSE)),H122,VLOOKUP(B122,$Y$2:$Z$12,2,FALSE))</f>
        <v>19.4892373053911</v>
      </c>
      <c r="J122" s="12">
        <f t="shared" si="4"/>
        <v>4.6402945965216906</v>
      </c>
      <c r="K122">
        <v>0</v>
      </c>
      <c r="L122">
        <f t="shared" si="5"/>
        <v>0</v>
      </c>
      <c r="M122">
        <f>K122*C122</f>
        <v>0</v>
      </c>
      <c r="N122">
        <f>$K122*IF($A122=N$1,1,0)</f>
        <v>0</v>
      </c>
      <c r="O122">
        <f>$K122*IF($A122=O$1,1,0)</f>
        <v>0</v>
      </c>
      <c r="P122">
        <f>$K122*IF($A122=P$1,1,0)</f>
        <v>0</v>
      </c>
      <c r="Q122">
        <f>$K122*IF($A122=Q$1,1,0)</f>
        <v>0</v>
      </c>
      <c r="R122">
        <f>$K122*IF($A122=R$1,1,0)</f>
        <v>0</v>
      </c>
    </row>
    <row r="123" spans="1:18">
      <c r="A123" s="8" t="s">
        <v>9</v>
      </c>
      <c r="B123" s="9" t="s">
        <v>495</v>
      </c>
      <c r="C123" s="11">
        <v>4200</v>
      </c>
      <c r="D123" s="10" t="s">
        <v>549</v>
      </c>
      <c r="E123" s="8">
        <v>13.9</v>
      </c>
      <c r="F123">
        <f>IF(ISNA(VLOOKUP(DKSalaries!D123,OverUnder!$A$2:$C$13,3,FALSE)),0,VLOOKUP(DKSalaries!D123,OverUnder!$A$2:$C$13,3,FALSE))</f>
        <v>0</v>
      </c>
      <c r="G123">
        <f t="shared" si="3"/>
        <v>0</v>
      </c>
      <c r="H123">
        <f>IF(ISNA(VLOOKUP(B123,Model!A:B,2,FALSE)),0,VLOOKUP(B123,Model!A:B,2,FALSE))</f>
        <v>0</v>
      </c>
      <c r="I123">
        <f>IF(ISNA(VLOOKUP(B123,$Y$2:$Z$12,2,FALSE)),H123,VLOOKUP(B123,$Y$2:$Z$12,2,FALSE))</f>
        <v>0</v>
      </c>
      <c r="J123" s="12">
        <f t="shared" si="4"/>
        <v>0</v>
      </c>
      <c r="K123">
        <v>0</v>
      </c>
      <c r="L123">
        <f t="shared" si="5"/>
        <v>0</v>
      </c>
      <c r="M123">
        <f>K123*C123</f>
        <v>0</v>
      </c>
      <c r="N123">
        <f>$K123*IF($A123=N$1,1,0)</f>
        <v>0</v>
      </c>
      <c r="O123">
        <f>$K123*IF($A123=O$1,1,0)</f>
        <v>0</v>
      </c>
      <c r="P123">
        <f>$K123*IF($A123=P$1,1,0)</f>
        <v>0</v>
      </c>
      <c r="Q123">
        <f>$K123*IF($A123=Q$1,1,0)</f>
        <v>0</v>
      </c>
      <c r="R123">
        <f>$K123*IF($A123=R$1,1,0)</f>
        <v>0</v>
      </c>
    </row>
    <row r="124" spans="1:18">
      <c r="A124" s="8" t="s">
        <v>5</v>
      </c>
      <c r="B124" s="9" t="s">
        <v>194</v>
      </c>
      <c r="C124" s="11">
        <v>4200</v>
      </c>
      <c r="D124" s="8" t="s">
        <v>559</v>
      </c>
      <c r="E124" s="8">
        <v>16</v>
      </c>
      <c r="F124">
        <f>IF(ISNA(VLOOKUP(DKSalaries!D124,OverUnder!$A$2:$C$13,3,FALSE)),0,VLOOKUP(DKSalaries!D124,OverUnder!$A$2:$C$13,3,FALSE))</f>
        <v>0</v>
      </c>
      <c r="G124">
        <f t="shared" si="3"/>
        <v>0</v>
      </c>
      <c r="H124">
        <f>IF(ISNA(VLOOKUP(B124,Model!A:B,2,FALSE)),0,VLOOKUP(B124,Model!A:B,2,FALSE))</f>
        <v>12.939951363799301</v>
      </c>
      <c r="I124">
        <f>IF(ISNA(VLOOKUP(B124,$Y$2:$Z$12,2,FALSE)),H124,VLOOKUP(B124,$Y$2:$Z$12,2,FALSE))</f>
        <v>12.939951363799301</v>
      </c>
      <c r="J124" s="12">
        <f t="shared" si="4"/>
        <v>3.0809408009045955</v>
      </c>
      <c r="K124">
        <v>0</v>
      </c>
      <c r="L124">
        <f t="shared" si="5"/>
        <v>0</v>
      </c>
      <c r="M124">
        <f>K124*C124</f>
        <v>0</v>
      </c>
      <c r="N124">
        <f>$K124*IF($A124=N$1,1,0)</f>
        <v>0</v>
      </c>
      <c r="O124">
        <f>$K124*IF($A124=O$1,1,0)</f>
        <v>0</v>
      </c>
      <c r="P124">
        <f>$K124*IF($A124=P$1,1,0)</f>
        <v>0</v>
      </c>
      <c r="Q124">
        <f>$K124*IF($A124=Q$1,1,0)</f>
        <v>0</v>
      </c>
      <c r="R124">
        <f>$K124*IF($A124=R$1,1,0)</f>
        <v>0</v>
      </c>
    </row>
    <row r="125" spans="1:18">
      <c r="A125" s="8" t="s">
        <v>8</v>
      </c>
      <c r="B125" s="9" t="s">
        <v>196</v>
      </c>
      <c r="C125" s="11">
        <v>4200</v>
      </c>
      <c r="D125" s="10" t="s">
        <v>546</v>
      </c>
      <c r="E125" s="8">
        <v>15</v>
      </c>
      <c r="F125">
        <f>IF(ISNA(VLOOKUP(DKSalaries!D125,OverUnder!$A$2:$C$13,3,FALSE)),0,VLOOKUP(DKSalaries!D125,OverUnder!$A$2:$C$13,3,FALSE))</f>
        <v>0</v>
      </c>
      <c r="G125">
        <f t="shared" si="3"/>
        <v>0</v>
      </c>
      <c r="H125">
        <f>IF(ISNA(VLOOKUP(B125,Model!A:B,2,FALSE)),0,VLOOKUP(B125,Model!A:B,2,FALSE))</f>
        <v>12.5119158508318</v>
      </c>
      <c r="I125">
        <f>IF(ISNA(VLOOKUP(B125,$Y$2:$Z$12,2,FALSE)),H125,VLOOKUP(B125,$Y$2:$Z$12,2,FALSE))</f>
        <v>12.5119158508318</v>
      </c>
      <c r="J125" s="12">
        <f t="shared" si="4"/>
        <v>2.9790275835313809</v>
      </c>
      <c r="K125">
        <v>0</v>
      </c>
      <c r="L125">
        <f t="shared" si="5"/>
        <v>0</v>
      </c>
      <c r="M125">
        <f>K125*C125</f>
        <v>0</v>
      </c>
      <c r="N125">
        <f>$K125*IF($A125=N$1,1,0)</f>
        <v>0</v>
      </c>
      <c r="O125">
        <f>$K125*IF($A125=O$1,1,0)</f>
        <v>0</v>
      </c>
      <c r="P125">
        <f>$K125*IF($A125=P$1,1,0)</f>
        <v>0</v>
      </c>
      <c r="Q125">
        <f>$K125*IF($A125=Q$1,1,0)</f>
        <v>0</v>
      </c>
      <c r="R125">
        <f>$K125*IF($A125=R$1,1,0)</f>
        <v>0</v>
      </c>
    </row>
    <row r="126" spans="1:18">
      <c r="A126" s="8" t="s">
        <v>8</v>
      </c>
      <c r="B126" s="9" t="s">
        <v>428</v>
      </c>
      <c r="C126" s="11">
        <v>4100</v>
      </c>
      <c r="D126" s="10" t="s">
        <v>551</v>
      </c>
      <c r="E126" s="8">
        <v>17</v>
      </c>
      <c r="F126">
        <f>IF(ISNA(VLOOKUP(DKSalaries!D126,OverUnder!$A$2:$C$13,3,FALSE)),0,VLOOKUP(DKSalaries!D126,OverUnder!$A$2:$C$13,3,FALSE))</f>
        <v>0</v>
      </c>
      <c r="G126">
        <f t="shared" si="3"/>
        <v>0</v>
      </c>
      <c r="H126">
        <f>IF(ISNA(VLOOKUP(B126,Model!A:B,2,FALSE)),0,VLOOKUP(B126,Model!A:B,2,FALSE))</f>
        <v>14.0717358651904</v>
      </c>
      <c r="I126">
        <f>IF(ISNA(VLOOKUP(B126,$Y$2:$Z$12,2,FALSE)),H126,VLOOKUP(B126,$Y$2:$Z$12,2,FALSE))</f>
        <v>14.0717358651904</v>
      </c>
      <c r="J126" s="12">
        <f t="shared" si="4"/>
        <v>3.4321306988269269</v>
      </c>
      <c r="K126">
        <v>0</v>
      </c>
      <c r="L126">
        <f t="shared" si="5"/>
        <v>0</v>
      </c>
      <c r="M126">
        <f>K126*C126</f>
        <v>0</v>
      </c>
      <c r="N126">
        <f>$K126*IF($A126=N$1,1,0)</f>
        <v>0</v>
      </c>
      <c r="O126">
        <f>$K126*IF($A126=O$1,1,0)</f>
        <v>0</v>
      </c>
      <c r="P126">
        <f>$K126*IF($A126=P$1,1,0)</f>
        <v>0</v>
      </c>
      <c r="Q126">
        <f>$K126*IF($A126=Q$1,1,0)</f>
        <v>0</v>
      </c>
      <c r="R126">
        <f>$K126*IF($A126=R$1,1,0)</f>
        <v>0</v>
      </c>
    </row>
    <row r="127" spans="1:18">
      <c r="A127" s="8" t="s">
        <v>6</v>
      </c>
      <c r="B127" s="9" t="s">
        <v>520</v>
      </c>
      <c r="C127" s="11">
        <v>4100</v>
      </c>
      <c r="D127" s="8" t="s">
        <v>550</v>
      </c>
      <c r="E127" s="8">
        <v>2</v>
      </c>
      <c r="F127">
        <f>IF(ISNA(VLOOKUP(DKSalaries!D127,OverUnder!$A$2:$C$13,3,FALSE)),0,VLOOKUP(DKSalaries!D127,OverUnder!$A$2:$C$13,3,FALSE))</f>
        <v>0</v>
      </c>
      <c r="G127">
        <f t="shared" si="3"/>
        <v>0</v>
      </c>
      <c r="H127">
        <f>IF(ISNA(VLOOKUP(B127,Model!A:B,2,FALSE)),0,VLOOKUP(B127,Model!A:B,2,FALSE))</f>
        <v>2</v>
      </c>
      <c r="I127">
        <f>IF(ISNA(VLOOKUP(B127,$Y$2:$Z$12,2,FALSE)),H127,VLOOKUP(B127,$Y$2:$Z$12,2,FALSE))</f>
        <v>2</v>
      </c>
      <c r="J127" s="12">
        <f t="shared" si="4"/>
        <v>0.48780487804878048</v>
      </c>
      <c r="K127">
        <v>0</v>
      </c>
      <c r="L127">
        <f t="shared" si="5"/>
        <v>0</v>
      </c>
      <c r="M127">
        <f>K127*C127</f>
        <v>0</v>
      </c>
      <c r="N127">
        <f>$K127*IF($A127=N$1,1,0)</f>
        <v>0</v>
      </c>
      <c r="O127">
        <f>$K127*IF($A127=O$1,1,0)</f>
        <v>0</v>
      </c>
      <c r="P127">
        <f>$K127*IF($A127=P$1,1,0)</f>
        <v>0</v>
      </c>
      <c r="Q127">
        <f>$K127*IF($A127=Q$1,1,0)</f>
        <v>0</v>
      </c>
      <c r="R127">
        <f>$K127*IF($A127=R$1,1,0)</f>
        <v>0</v>
      </c>
    </row>
    <row r="128" spans="1:18">
      <c r="A128" s="8" t="s">
        <v>8</v>
      </c>
      <c r="B128" s="9" t="s">
        <v>314</v>
      </c>
      <c r="C128" s="11">
        <v>4100</v>
      </c>
      <c r="D128" s="8" t="s">
        <v>550</v>
      </c>
      <c r="E128" s="8">
        <v>9.1999999999999993</v>
      </c>
      <c r="F128">
        <f>IF(ISNA(VLOOKUP(DKSalaries!D128,OverUnder!$A$2:$C$13,3,FALSE)),0,VLOOKUP(DKSalaries!D128,OverUnder!$A$2:$C$13,3,FALSE))</f>
        <v>0</v>
      </c>
      <c r="G128">
        <f t="shared" si="3"/>
        <v>0</v>
      </c>
      <c r="H128">
        <f>IF(ISNA(VLOOKUP(B128,Model!A:B,2,FALSE)),0,VLOOKUP(B128,Model!A:B,2,FALSE))</f>
        <v>9.9317966512447597</v>
      </c>
      <c r="I128">
        <f>IF(ISNA(VLOOKUP(B128,$Y$2:$Z$12,2,FALSE)),H128,VLOOKUP(B128,$Y$2:$Z$12,2,FALSE))</f>
        <v>9.9317966512447597</v>
      </c>
      <c r="J128" s="12">
        <f t="shared" si="4"/>
        <v>2.4223894271328681</v>
      </c>
      <c r="K128">
        <v>0</v>
      </c>
      <c r="L128">
        <f t="shared" si="5"/>
        <v>0</v>
      </c>
      <c r="M128">
        <f>K128*C128</f>
        <v>0</v>
      </c>
      <c r="N128">
        <f>$K128*IF($A128=N$1,1,0)</f>
        <v>0</v>
      </c>
      <c r="O128">
        <f>$K128*IF($A128=O$1,1,0)</f>
        <v>0</v>
      </c>
      <c r="P128">
        <f>$K128*IF($A128=P$1,1,0)</f>
        <v>0</v>
      </c>
      <c r="Q128">
        <f>$K128*IF($A128=Q$1,1,0)</f>
        <v>0</v>
      </c>
      <c r="R128">
        <f>$K128*IF($A128=R$1,1,0)</f>
        <v>0</v>
      </c>
    </row>
    <row r="129" spans="1:18">
      <c r="A129" s="8" t="s">
        <v>6</v>
      </c>
      <c r="B129" s="9" t="s">
        <v>569</v>
      </c>
      <c r="C129" s="11">
        <v>4100</v>
      </c>
      <c r="D129" s="10" t="s">
        <v>549</v>
      </c>
      <c r="E129" s="8">
        <v>6.6</v>
      </c>
      <c r="F129">
        <f>IF(ISNA(VLOOKUP(DKSalaries!D129,OverUnder!$A$2:$C$13,3,FALSE)),0,VLOOKUP(DKSalaries!D129,OverUnder!$A$2:$C$13,3,FALSE))</f>
        <v>0</v>
      </c>
      <c r="G129">
        <f t="shared" si="3"/>
        <v>0</v>
      </c>
      <c r="H129">
        <f>IF(ISNA(VLOOKUP(B129,Model!A:B,2,FALSE)),0,VLOOKUP(B129,Model!A:B,2,FALSE))</f>
        <v>0</v>
      </c>
      <c r="I129">
        <f>IF(ISNA(VLOOKUP(B129,$Y$2:$Z$12,2,FALSE)),H129,VLOOKUP(B129,$Y$2:$Z$12,2,FALSE))</f>
        <v>0</v>
      </c>
      <c r="J129" s="12">
        <f t="shared" si="4"/>
        <v>0</v>
      </c>
      <c r="K129">
        <v>0</v>
      </c>
      <c r="L129">
        <f t="shared" si="5"/>
        <v>0</v>
      </c>
      <c r="M129">
        <f>K129*C129</f>
        <v>0</v>
      </c>
      <c r="N129">
        <f>$K129*IF($A129=N$1,1,0)</f>
        <v>0</v>
      </c>
      <c r="O129">
        <f>$K129*IF($A129=O$1,1,0)</f>
        <v>0</v>
      </c>
      <c r="P129">
        <f>$K129*IF($A129=P$1,1,0)</f>
        <v>0</v>
      </c>
      <c r="Q129">
        <f>$K129*IF($A129=Q$1,1,0)</f>
        <v>0</v>
      </c>
      <c r="R129">
        <f>$K129*IF($A129=R$1,1,0)</f>
        <v>0</v>
      </c>
    </row>
    <row r="130" spans="1:18">
      <c r="A130" s="8" t="s">
        <v>9</v>
      </c>
      <c r="B130" s="9" t="s">
        <v>570</v>
      </c>
      <c r="C130" s="11">
        <v>4000</v>
      </c>
      <c r="D130" s="8" t="s">
        <v>550</v>
      </c>
      <c r="E130" s="8">
        <v>19.100000000000001</v>
      </c>
      <c r="F130">
        <f>IF(ISNA(VLOOKUP(DKSalaries!D130,OverUnder!$A$2:$C$13,3,FALSE)),0,VLOOKUP(DKSalaries!D130,OverUnder!$A$2:$C$13,3,FALSE))</f>
        <v>0</v>
      </c>
      <c r="G130">
        <f t="shared" si="3"/>
        <v>0</v>
      </c>
      <c r="H130">
        <f>IF(ISNA(VLOOKUP(B130,Model!A:B,2,FALSE)),0,VLOOKUP(B130,Model!A:B,2,FALSE))</f>
        <v>0</v>
      </c>
      <c r="I130">
        <f>IF(ISNA(VLOOKUP(B130,$Y$2:$Z$12,2,FALSE)),H130,VLOOKUP(B130,$Y$2:$Z$12,2,FALSE))</f>
        <v>0</v>
      </c>
      <c r="J130" s="12">
        <f t="shared" si="4"/>
        <v>0</v>
      </c>
      <c r="K130">
        <v>0</v>
      </c>
      <c r="L130">
        <f t="shared" si="5"/>
        <v>0</v>
      </c>
      <c r="M130">
        <f>K130*C130</f>
        <v>0</v>
      </c>
      <c r="N130">
        <f>$K130*IF($A130=N$1,1,0)</f>
        <v>0</v>
      </c>
      <c r="O130">
        <f>$K130*IF($A130=O$1,1,0)</f>
        <v>0</v>
      </c>
      <c r="P130">
        <f>$K130*IF($A130=P$1,1,0)</f>
        <v>0</v>
      </c>
      <c r="Q130">
        <f>$K130*IF($A130=Q$1,1,0)</f>
        <v>0</v>
      </c>
      <c r="R130">
        <f>$K130*IF($A130=R$1,1,0)</f>
        <v>0</v>
      </c>
    </row>
    <row r="131" spans="1:18">
      <c r="A131" s="8" t="s">
        <v>8</v>
      </c>
      <c r="B131" s="9" t="s">
        <v>81</v>
      </c>
      <c r="C131" s="11">
        <v>4000</v>
      </c>
      <c r="D131" s="8" t="s">
        <v>548</v>
      </c>
      <c r="E131" s="8">
        <v>5</v>
      </c>
      <c r="F131">
        <f>IF(ISNA(VLOOKUP(DKSalaries!D131,OverUnder!$A$2:$C$13,3,FALSE)),0,VLOOKUP(DKSalaries!D131,OverUnder!$A$2:$C$13,3,FALSE))</f>
        <v>0</v>
      </c>
      <c r="G131">
        <f t="shared" ref="G131:G194" si="6">E131*F131</f>
        <v>0</v>
      </c>
      <c r="H131">
        <f>IF(ISNA(VLOOKUP(B131,Model!A:B,2,FALSE)),0,VLOOKUP(B131,Model!A:B,2,FALSE))</f>
        <v>4.6830872679432796</v>
      </c>
      <c r="I131">
        <f>IF(ISNA(VLOOKUP(B131,$Y$2:$Z$12,2,FALSE)),H131,VLOOKUP(B131,$Y$2:$Z$12,2,FALSE))</f>
        <v>4.6830872679432796</v>
      </c>
      <c r="J131" s="12">
        <f t="shared" ref="J131:J194" si="7">I131/C131 * 1000</f>
        <v>1.1707718169858199</v>
      </c>
      <c r="K131">
        <v>0</v>
      </c>
      <c r="L131">
        <f t="shared" ref="L131:L194" si="8">K131*I131</f>
        <v>0</v>
      </c>
      <c r="M131">
        <f>K131*C131</f>
        <v>0</v>
      </c>
      <c r="N131">
        <f>$K131*IF($A131=N$1,1,0)</f>
        <v>0</v>
      </c>
      <c r="O131">
        <f>$K131*IF($A131=O$1,1,0)</f>
        <v>0</v>
      </c>
      <c r="P131">
        <f>$K131*IF($A131=P$1,1,0)</f>
        <v>0</v>
      </c>
      <c r="Q131">
        <f>$K131*IF($A131=Q$1,1,0)</f>
        <v>0</v>
      </c>
      <c r="R131">
        <f>$K131*IF($A131=R$1,1,0)</f>
        <v>0</v>
      </c>
    </row>
    <row r="132" spans="1:18">
      <c r="A132" s="8" t="s">
        <v>5</v>
      </c>
      <c r="B132" s="9" t="s">
        <v>537</v>
      </c>
      <c r="C132" s="11">
        <v>4000</v>
      </c>
      <c r="D132" s="10" t="s">
        <v>560</v>
      </c>
      <c r="E132" s="8">
        <v>16.2</v>
      </c>
      <c r="F132">
        <f>IF(ISNA(VLOOKUP(DKSalaries!D132,OverUnder!$A$2:$C$13,3,FALSE)),0,VLOOKUP(DKSalaries!D132,OverUnder!$A$2:$C$13,3,FALSE))</f>
        <v>0</v>
      </c>
      <c r="G132">
        <f t="shared" si="6"/>
        <v>0</v>
      </c>
      <c r="H132">
        <f>IF(ISNA(VLOOKUP(B132,Model!A:B,2,FALSE)),0,VLOOKUP(B132,Model!A:B,2,FALSE))</f>
        <v>19.434542576835302</v>
      </c>
      <c r="I132">
        <f>IF(ISNA(VLOOKUP(B132,$Y$2:$Z$12,2,FALSE)),H132,VLOOKUP(B132,$Y$2:$Z$12,2,FALSE))</f>
        <v>19.434542576835302</v>
      </c>
      <c r="J132" s="12">
        <f t="shared" si="7"/>
        <v>4.8586356442088254</v>
      </c>
      <c r="K132">
        <v>0</v>
      </c>
      <c r="L132">
        <f t="shared" si="8"/>
        <v>0</v>
      </c>
      <c r="M132">
        <f>K132*C132</f>
        <v>0</v>
      </c>
      <c r="N132">
        <f>$K132*IF($A132=N$1,1,0)</f>
        <v>0</v>
      </c>
      <c r="O132">
        <f>$K132*IF($A132=O$1,1,0)</f>
        <v>0</v>
      </c>
      <c r="P132">
        <f>$K132*IF($A132=P$1,1,0)</f>
        <v>0</v>
      </c>
      <c r="Q132">
        <f>$K132*IF($A132=Q$1,1,0)</f>
        <v>0</v>
      </c>
      <c r="R132">
        <f>$K132*IF($A132=R$1,1,0)</f>
        <v>0</v>
      </c>
    </row>
    <row r="133" spans="1:18">
      <c r="A133" s="8" t="s">
        <v>7</v>
      </c>
      <c r="B133" s="9" t="s">
        <v>205</v>
      </c>
      <c r="C133" s="11">
        <v>4000</v>
      </c>
      <c r="D133" s="10" t="s">
        <v>557</v>
      </c>
      <c r="E133" s="8">
        <v>9.9</v>
      </c>
      <c r="F133">
        <f>IF(ISNA(VLOOKUP(DKSalaries!D133,OverUnder!$A$2:$C$13,3,FALSE)),0,VLOOKUP(DKSalaries!D133,OverUnder!$A$2:$C$13,3,FALSE))</f>
        <v>0</v>
      </c>
      <c r="G133">
        <f t="shared" si="6"/>
        <v>0</v>
      </c>
      <c r="H133">
        <f>IF(ISNA(VLOOKUP(B133,Model!A:B,2,FALSE)),0,VLOOKUP(B133,Model!A:B,2,FALSE))</f>
        <v>6.59141669107174</v>
      </c>
      <c r="I133">
        <f>IF(ISNA(VLOOKUP(B133,$Y$2:$Z$12,2,FALSE)),H133,VLOOKUP(B133,$Y$2:$Z$12,2,FALSE))</f>
        <v>6.59141669107174</v>
      </c>
      <c r="J133" s="12">
        <f t="shared" si="7"/>
        <v>1.647854172767935</v>
      </c>
      <c r="K133">
        <v>0</v>
      </c>
      <c r="L133">
        <f t="shared" si="8"/>
        <v>0</v>
      </c>
      <c r="M133">
        <f>K133*C133</f>
        <v>0</v>
      </c>
      <c r="N133">
        <f>$K133*IF($A133=N$1,1,0)</f>
        <v>0</v>
      </c>
      <c r="O133">
        <f>$K133*IF($A133=O$1,1,0)</f>
        <v>0</v>
      </c>
      <c r="P133">
        <f>$K133*IF($A133=P$1,1,0)</f>
        <v>0</v>
      </c>
      <c r="Q133">
        <f>$K133*IF($A133=Q$1,1,0)</f>
        <v>0</v>
      </c>
      <c r="R133">
        <f>$K133*IF($A133=R$1,1,0)</f>
        <v>0</v>
      </c>
    </row>
    <row r="134" spans="1:18">
      <c r="A134" s="8" t="s">
        <v>6</v>
      </c>
      <c r="B134" s="9" t="s">
        <v>231</v>
      </c>
      <c r="C134" s="11">
        <v>4000</v>
      </c>
      <c r="D134" s="8" t="s">
        <v>553</v>
      </c>
      <c r="E134" s="8">
        <v>12</v>
      </c>
      <c r="F134">
        <f>IF(ISNA(VLOOKUP(DKSalaries!D134,OverUnder!$A$2:$C$13,3,FALSE)),0,VLOOKUP(DKSalaries!D134,OverUnder!$A$2:$C$13,3,FALSE))</f>
        <v>0</v>
      </c>
      <c r="G134">
        <f t="shared" si="6"/>
        <v>0</v>
      </c>
      <c r="H134">
        <f>IF(ISNA(VLOOKUP(B134,Model!A:B,2,FALSE)),0,VLOOKUP(B134,Model!A:B,2,FALSE))</f>
        <v>13.070375514311401</v>
      </c>
      <c r="I134">
        <f>IF(ISNA(VLOOKUP(B134,$Y$2:$Z$12,2,FALSE)),H134,VLOOKUP(B134,$Y$2:$Z$12,2,FALSE))</f>
        <v>13.070375514311401</v>
      </c>
      <c r="J134" s="12">
        <f t="shared" si="7"/>
        <v>3.2675938785778502</v>
      </c>
      <c r="K134">
        <v>0</v>
      </c>
      <c r="L134">
        <f t="shared" si="8"/>
        <v>0</v>
      </c>
      <c r="M134">
        <f>K134*C134</f>
        <v>0</v>
      </c>
      <c r="N134">
        <f>$K134*IF($A134=N$1,1,0)</f>
        <v>0</v>
      </c>
      <c r="O134">
        <f>$K134*IF($A134=O$1,1,0)</f>
        <v>0</v>
      </c>
      <c r="P134">
        <f>$K134*IF($A134=P$1,1,0)</f>
        <v>0</v>
      </c>
      <c r="Q134">
        <f>$K134*IF($A134=Q$1,1,0)</f>
        <v>0</v>
      </c>
      <c r="R134">
        <f>$K134*IF($A134=R$1,1,0)</f>
        <v>0</v>
      </c>
    </row>
    <row r="135" spans="1:18">
      <c r="A135" s="8" t="s">
        <v>9</v>
      </c>
      <c r="B135" s="9" t="s">
        <v>200</v>
      </c>
      <c r="C135" s="11">
        <v>4000</v>
      </c>
      <c r="D135" s="10" t="s">
        <v>546</v>
      </c>
      <c r="E135" s="8">
        <v>12.3</v>
      </c>
      <c r="F135">
        <f>IF(ISNA(VLOOKUP(DKSalaries!D135,OverUnder!$A$2:$C$13,3,FALSE)),0,VLOOKUP(DKSalaries!D135,OverUnder!$A$2:$C$13,3,FALSE))</f>
        <v>0</v>
      </c>
      <c r="G135">
        <f t="shared" si="6"/>
        <v>0</v>
      </c>
      <c r="H135">
        <f>IF(ISNA(VLOOKUP(B135,Model!A:B,2,FALSE)),0,VLOOKUP(B135,Model!A:B,2,FALSE))</f>
        <v>11.9897997864571</v>
      </c>
      <c r="I135">
        <f>IF(ISNA(VLOOKUP(B135,$Y$2:$Z$12,2,FALSE)),H135,VLOOKUP(B135,$Y$2:$Z$12,2,FALSE))</f>
        <v>11.9897997864571</v>
      </c>
      <c r="J135" s="12">
        <f t="shared" si="7"/>
        <v>2.997449946614275</v>
      </c>
      <c r="K135">
        <v>0</v>
      </c>
      <c r="L135">
        <f t="shared" si="8"/>
        <v>0</v>
      </c>
      <c r="M135">
        <f>K135*C135</f>
        <v>0</v>
      </c>
      <c r="N135">
        <f>$K135*IF($A135=N$1,1,0)</f>
        <v>0</v>
      </c>
      <c r="O135">
        <f>$K135*IF($A135=O$1,1,0)</f>
        <v>0</v>
      </c>
      <c r="P135">
        <f>$K135*IF($A135=P$1,1,0)</f>
        <v>0</v>
      </c>
      <c r="Q135">
        <f>$K135*IF($A135=Q$1,1,0)</f>
        <v>0</v>
      </c>
      <c r="R135">
        <f>$K135*IF($A135=R$1,1,0)</f>
        <v>0</v>
      </c>
    </row>
    <row r="136" spans="1:18">
      <c r="A136" s="8" t="s">
        <v>5</v>
      </c>
      <c r="B136" s="9" t="s">
        <v>571</v>
      </c>
      <c r="C136" s="11">
        <v>4000</v>
      </c>
      <c r="D136" s="10" t="s">
        <v>554</v>
      </c>
      <c r="E136" s="8">
        <v>12.9</v>
      </c>
      <c r="F136">
        <f>IF(ISNA(VLOOKUP(DKSalaries!D136,OverUnder!$A$2:$C$13,3,FALSE)),0,VLOOKUP(DKSalaries!D136,OverUnder!$A$2:$C$13,3,FALSE))</f>
        <v>0</v>
      </c>
      <c r="G136">
        <f t="shared" si="6"/>
        <v>0</v>
      </c>
      <c r="H136">
        <f>IF(ISNA(VLOOKUP(B136,Model!A:B,2,FALSE)),0,VLOOKUP(B136,Model!A:B,2,FALSE))</f>
        <v>0</v>
      </c>
      <c r="I136">
        <f>IF(ISNA(VLOOKUP(B136,$Y$2:$Z$12,2,FALSE)),H136,VLOOKUP(B136,$Y$2:$Z$12,2,FALSE))</f>
        <v>0</v>
      </c>
      <c r="J136" s="12">
        <f t="shared" si="7"/>
        <v>0</v>
      </c>
      <c r="K136">
        <v>0</v>
      </c>
      <c r="L136">
        <f t="shared" si="8"/>
        <v>0</v>
      </c>
      <c r="M136">
        <f>K136*C136</f>
        <v>0</v>
      </c>
      <c r="N136">
        <f>$K136*IF($A136=N$1,1,0)</f>
        <v>0</v>
      </c>
      <c r="O136">
        <f>$K136*IF($A136=O$1,1,0)</f>
        <v>0</v>
      </c>
      <c r="P136">
        <f>$K136*IF($A136=P$1,1,0)</f>
        <v>0</v>
      </c>
      <c r="Q136">
        <f>$K136*IF($A136=Q$1,1,0)</f>
        <v>0</v>
      </c>
      <c r="R136">
        <f>$K136*IF($A136=R$1,1,0)</f>
        <v>0</v>
      </c>
    </row>
    <row r="137" spans="1:18">
      <c r="A137" s="8" t="s">
        <v>6</v>
      </c>
      <c r="B137" s="9" t="s">
        <v>275</v>
      </c>
      <c r="C137" s="11">
        <v>3900</v>
      </c>
      <c r="D137" s="10" t="s">
        <v>546</v>
      </c>
      <c r="E137" s="8">
        <v>7.1</v>
      </c>
      <c r="F137">
        <f>IF(ISNA(VLOOKUP(DKSalaries!D137,OverUnder!$A$2:$C$13,3,FALSE)),0,VLOOKUP(DKSalaries!D137,OverUnder!$A$2:$C$13,3,FALSE))</f>
        <v>0</v>
      </c>
      <c r="G137">
        <f t="shared" si="6"/>
        <v>0</v>
      </c>
      <c r="H137">
        <f>IF(ISNA(VLOOKUP(B137,Model!A:B,2,FALSE)),0,VLOOKUP(B137,Model!A:B,2,FALSE))</f>
        <v>8.2654060082885206</v>
      </c>
      <c r="I137">
        <f>IF(ISNA(VLOOKUP(B137,$Y$2:$Z$12,2,FALSE)),H137,VLOOKUP(B137,$Y$2:$Z$12,2,FALSE))</f>
        <v>8.2654060082885206</v>
      </c>
      <c r="J137" s="12">
        <f t="shared" si="7"/>
        <v>2.1193348739201334</v>
      </c>
      <c r="K137">
        <v>0</v>
      </c>
      <c r="L137">
        <f t="shared" si="8"/>
        <v>0</v>
      </c>
      <c r="M137">
        <f>K137*C137</f>
        <v>0</v>
      </c>
      <c r="N137">
        <f>$K137*IF($A137=N$1,1,0)</f>
        <v>0</v>
      </c>
      <c r="O137">
        <f>$K137*IF($A137=O$1,1,0)</f>
        <v>0</v>
      </c>
      <c r="P137">
        <f>$K137*IF($A137=P$1,1,0)</f>
        <v>0</v>
      </c>
      <c r="Q137">
        <f>$K137*IF($A137=Q$1,1,0)</f>
        <v>0</v>
      </c>
      <c r="R137">
        <f>$K137*IF($A137=R$1,1,0)</f>
        <v>0</v>
      </c>
    </row>
    <row r="138" spans="1:18">
      <c r="A138" s="8" t="s">
        <v>8</v>
      </c>
      <c r="B138" s="9" t="s">
        <v>453</v>
      </c>
      <c r="C138" s="11">
        <v>3900</v>
      </c>
      <c r="D138" s="8" t="s">
        <v>558</v>
      </c>
      <c r="E138" s="8">
        <v>8</v>
      </c>
      <c r="F138">
        <f>IF(ISNA(VLOOKUP(DKSalaries!D138,OverUnder!$A$2:$C$13,3,FALSE)),0,VLOOKUP(DKSalaries!D138,OverUnder!$A$2:$C$13,3,FALSE))</f>
        <v>0</v>
      </c>
      <c r="G138">
        <f t="shared" si="6"/>
        <v>0</v>
      </c>
      <c r="H138">
        <f>IF(ISNA(VLOOKUP(B138,Model!A:B,2,FALSE)),0,VLOOKUP(B138,Model!A:B,2,FALSE))</f>
        <v>6.17488738738738</v>
      </c>
      <c r="I138">
        <f>IF(ISNA(VLOOKUP(B138,$Y$2:$Z$12,2,FALSE)),H138,VLOOKUP(B138,$Y$2:$Z$12,2,FALSE))</f>
        <v>6.17488738738738</v>
      </c>
      <c r="J138" s="12">
        <f t="shared" si="7"/>
        <v>1.5833044583044564</v>
      </c>
      <c r="K138">
        <v>0</v>
      </c>
      <c r="L138">
        <f t="shared" si="8"/>
        <v>0</v>
      </c>
      <c r="M138">
        <f>K138*C138</f>
        <v>0</v>
      </c>
      <c r="N138">
        <f>$K138*IF($A138=N$1,1,0)</f>
        <v>0</v>
      </c>
      <c r="O138">
        <f>$K138*IF($A138=O$1,1,0)</f>
        <v>0</v>
      </c>
      <c r="P138">
        <f>$K138*IF($A138=P$1,1,0)</f>
        <v>0</v>
      </c>
      <c r="Q138">
        <f>$K138*IF($A138=Q$1,1,0)</f>
        <v>0</v>
      </c>
      <c r="R138">
        <f>$K138*IF($A138=R$1,1,0)</f>
        <v>0</v>
      </c>
    </row>
    <row r="139" spans="1:18">
      <c r="A139" s="8" t="s">
        <v>7</v>
      </c>
      <c r="B139" s="9" t="s">
        <v>291</v>
      </c>
      <c r="C139" s="11">
        <v>3900</v>
      </c>
      <c r="D139" s="10" t="s">
        <v>564</v>
      </c>
      <c r="E139" s="8">
        <v>14</v>
      </c>
      <c r="F139">
        <f>IF(ISNA(VLOOKUP(DKSalaries!D139,OverUnder!$A$2:$C$13,3,FALSE)),0,VLOOKUP(DKSalaries!D139,OverUnder!$A$2:$C$13,3,FALSE))</f>
        <v>0</v>
      </c>
      <c r="G139">
        <f t="shared" si="6"/>
        <v>0</v>
      </c>
      <c r="H139">
        <f>IF(ISNA(VLOOKUP(B139,Model!A:B,2,FALSE)),0,VLOOKUP(B139,Model!A:B,2,FALSE))</f>
        <v>16.499906933244102</v>
      </c>
      <c r="I139">
        <f>IF(ISNA(VLOOKUP(B139,$Y$2:$Z$12,2,FALSE)),H139,VLOOKUP(B139,$Y$2:$Z$12,2,FALSE))</f>
        <v>16.499906933244102</v>
      </c>
      <c r="J139" s="12">
        <f t="shared" si="7"/>
        <v>4.2307453674984874</v>
      </c>
      <c r="K139">
        <v>0</v>
      </c>
      <c r="L139">
        <f t="shared" si="8"/>
        <v>0</v>
      </c>
      <c r="M139">
        <f>K139*C139</f>
        <v>0</v>
      </c>
      <c r="N139">
        <f>$K139*IF($A139=N$1,1,0)</f>
        <v>0</v>
      </c>
      <c r="O139">
        <f>$K139*IF($A139=O$1,1,0)</f>
        <v>0</v>
      </c>
      <c r="P139">
        <f>$K139*IF($A139=P$1,1,0)</f>
        <v>0</v>
      </c>
      <c r="Q139">
        <f>$K139*IF($A139=Q$1,1,0)</f>
        <v>0</v>
      </c>
      <c r="R139">
        <f>$K139*IF($A139=R$1,1,0)</f>
        <v>0</v>
      </c>
    </row>
    <row r="140" spans="1:18">
      <c r="A140" s="8" t="s">
        <v>8</v>
      </c>
      <c r="B140" s="9" t="s">
        <v>329</v>
      </c>
      <c r="C140" s="11">
        <v>3900</v>
      </c>
      <c r="D140" s="8" t="s">
        <v>556</v>
      </c>
      <c r="E140" s="8">
        <v>11</v>
      </c>
      <c r="F140">
        <f>IF(ISNA(VLOOKUP(DKSalaries!D140,OverUnder!$A$2:$C$13,3,FALSE)),0,VLOOKUP(DKSalaries!D140,OverUnder!$A$2:$C$13,3,FALSE))</f>
        <v>0</v>
      </c>
      <c r="G140">
        <f t="shared" si="6"/>
        <v>0</v>
      </c>
      <c r="H140">
        <f>IF(ISNA(VLOOKUP(B140,Model!A:B,2,FALSE)),0,VLOOKUP(B140,Model!A:B,2,FALSE))</f>
        <v>13.9825474221912</v>
      </c>
      <c r="I140">
        <f>IF(ISNA(VLOOKUP(B140,$Y$2:$Z$12,2,FALSE)),H140,VLOOKUP(B140,$Y$2:$Z$12,2,FALSE))</f>
        <v>13.9825474221912</v>
      </c>
      <c r="J140" s="12">
        <f t="shared" si="7"/>
        <v>3.5852685697926154</v>
      </c>
      <c r="K140">
        <v>0</v>
      </c>
      <c r="L140">
        <f t="shared" si="8"/>
        <v>0</v>
      </c>
      <c r="M140">
        <f>K140*C140</f>
        <v>0</v>
      </c>
      <c r="N140">
        <f>$K140*IF($A140=N$1,1,0)</f>
        <v>0</v>
      </c>
      <c r="O140">
        <f>$K140*IF($A140=O$1,1,0)</f>
        <v>0</v>
      </c>
      <c r="P140">
        <f>$K140*IF($A140=P$1,1,0)</f>
        <v>0</v>
      </c>
      <c r="Q140">
        <f>$K140*IF($A140=Q$1,1,0)</f>
        <v>0</v>
      </c>
      <c r="R140">
        <f>$K140*IF($A140=R$1,1,0)</f>
        <v>0</v>
      </c>
    </row>
    <row r="141" spans="1:18">
      <c r="A141" s="8" t="s">
        <v>8</v>
      </c>
      <c r="B141" s="9" t="s">
        <v>192</v>
      </c>
      <c r="C141" s="11">
        <v>3900</v>
      </c>
      <c r="D141" s="8" t="s">
        <v>561</v>
      </c>
      <c r="E141" s="8">
        <v>14.3</v>
      </c>
      <c r="F141">
        <f>IF(ISNA(VLOOKUP(DKSalaries!D141,OverUnder!$A$2:$C$13,3,FALSE)),0,VLOOKUP(DKSalaries!D141,OverUnder!$A$2:$C$13,3,FALSE))</f>
        <v>0</v>
      </c>
      <c r="G141">
        <f t="shared" si="6"/>
        <v>0</v>
      </c>
      <c r="H141">
        <f>IF(ISNA(VLOOKUP(B141,Model!A:B,2,FALSE)),0,VLOOKUP(B141,Model!A:B,2,FALSE))</f>
        <v>12.9180957364024</v>
      </c>
      <c r="I141">
        <f>IF(ISNA(VLOOKUP(B141,$Y$2:$Z$12,2,FALSE)),H141,VLOOKUP(B141,$Y$2:$Z$12,2,FALSE))</f>
        <v>12.9180957364024</v>
      </c>
      <c r="J141" s="12">
        <f t="shared" si="7"/>
        <v>3.3123322401031792</v>
      </c>
      <c r="K141">
        <v>0</v>
      </c>
      <c r="L141">
        <f t="shared" si="8"/>
        <v>0</v>
      </c>
      <c r="M141">
        <f>K141*C141</f>
        <v>0</v>
      </c>
      <c r="N141">
        <f>$K141*IF($A141=N$1,1,0)</f>
        <v>0</v>
      </c>
      <c r="O141">
        <f>$K141*IF($A141=O$1,1,0)</f>
        <v>0</v>
      </c>
      <c r="P141">
        <f>$K141*IF($A141=P$1,1,0)</f>
        <v>0</v>
      </c>
      <c r="Q141">
        <f>$K141*IF($A141=Q$1,1,0)</f>
        <v>0</v>
      </c>
      <c r="R141">
        <f>$K141*IF($A141=R$1,1,0)</f>
        <v>0</v>
      </c>
    </row>
    <row r="142" spans="1:18">
      <c r="A142" s="8" t="s">
        <v>9</v>
      </c>
      <c r="B142" s="9" t="s">
        <v>496</v>
      </c>
      <c r="C142" s="11">
        <v>3900</v>
      </c>
      <c r="D142" s="8" t="s">
        <v>558</v>
      </c>
      <c r="E142" s="8">
        <v>13.2</v>
      </c>
      <c r="F142">
        <f>IF(ISNA(VLOOKUP(DKSalaries!D142,OverUnder!$A$2:$C$13,3,FALSE)),0,VLOOKUP(DKSalaries!D142,OverUnder!$A$2:$C$13,3,FALSE))</f>
        <v>0</v>
      </c>
      <c r="G142">
        <f t="shared" si="6"/>
        <v>0</v>
      </c>
      <c r="H142">
        <f>IF(ISNA(VLOOKUP(B142,Model!A:B,2,FALSE)),0,VLOOKUP(B142,Model!A:B,2,FALSE))</f>
        <v>0</v>
      </c>
      <c r="I142">
        <f>IF(ISNA(VLOOKUP(B142,$Y$2:$Z$12,2,FALSE)),H142,VLOOKUP(B142,$Y$2:$Z$12,2,FALSE))</f>
        <v>0</v>
      </c>
      <c r="J142" s="12">
        <f t="shared" si="7"/>
        <v>0</v>
      </c>
      <c r="K142">
        <v>0</v>
      </c>
      <c r="L142">
        <f t="shared" si="8"/>
        <v>0</v>
      </c>
      <c r="M142">
        <f>K142*C142</f>
        <v>0</v>
      </c>
      <c r="N142">
        <f>$K142*IF($A142=N$1,1,0)</f>
        <v>0</v>
      </c>
      <c r="O142">
        <f>$K142*IF($A142=O$1,1,0)</f>
        <v>0</v>
      </c>
      <c r="P142">
        <f>$K142*IF($A142=P$1,1,0)</f>
        <v>0</v>
      </c>
      <c r="Q142">
        <f>$K142*IF($A142=Q$1,1,0)</f>
        <v>0</v>
      </c>
      <c r="R142">
        <f>$K142*IF($A142=R$1,1,0)</f>
        <v>0</v>
      </c>
    </row>
    <row r="143" spans="1:18">
      <c r="A143" s="8" t="s">
        <v>8</v>
      </c>
      <c r="B143" s="9" t="s">
        <v>366</v>
      </c>
      <c r="C143" s="11">
        <v>3800</v>
      </c>
      <c r="D143" s="8" t="s">
        <v>544</v>
      </c>
      <c r="E143" s="8">
        <v>13</v>
      </c>
      <c r="F143">
        <f>IF(ISNA(VLOOKUP(DKSalaries!D143,OverUnder!$A$2:$C$13,3,FALSE)),0,VLOOKUP(DKSalaries!D143,OverUnder!$A$2:$C$13,3,FALSE))</f>
        <v>0</v>
      </c>
      <c r="G143">
        <f t="shared" si="6"/>
        <v>0</v>
      </c>
      <c r="H143">
        <f>IF(ISNA(VLOOKUP(B143,Model!A:B,2,FALSE)),0,VLOOKUP(B143,Model!A:B,2,FALSE))</f>
        <v>14.0993892272973</v>
      </c>
      <c r="I143">
        <f>IF(ISNA(VLOOKUP(B143,$Y$2:$Z$12,2,FALSE)),H143,VLOOKUP(B143,$Y$2:$Z$12,2,FALSE))</f>
        <v>14.0993892272973</v>
      </c>
      <c r="J143" s="12">
        <f t="shared" si="7"/>
        <v>3.7103655861308686</v>
      </c>
      <c r="K143">
        <v>0</v>
      </c>
      <c r="L143">
        <f t="shared" si="8"/>
        <v>0</v>
      </c>
      <c r="M143">
        <f>K143*C143</f>
        <v>0</v>
      </c>
      <c r="N143">
        <f>$K143*IF($A143=N$1,1,0)</f>
        <v>0</v>
      </c>
      <c r="O143">
        <f>$K143*IF($A143=O$1,1,0)</f>
        <v>0</v>
      </c>
      <c r="P143">
        <f>$K143*IF($A143=P$1,1,0)</f>
        <v>0</v>
      </c>
      <c r="Q143">
        <f>$K143*IF($A143=Q$1,1,0)</f>
        <v>0</v>
      </c>
      <c r="R143">
        <f>$K143*IF($A143=R$1,1,0)</f>
        <v>0</v>
      </c>
    </row>
    <row r="144" spans="1:18">
      <c r="A144" s="8" t="s">
        <v>8</v>
      </c>
      <c r="B144" s="9" t="s">
        <v>341</v>
      </c>
      <c r="C144" s="11">
        <v>3800</v>
      </c>
      <c r="D144" s="8" t="s">
        <v>545</v>
      </c>
      <c r="E144" s="8">
        <v>11.5</v>
      </c>
      <c r="F144">
        <f>IF(ISNA(VLOOKUP(DKSalaries!D144,OverUnder!$A$2:$C$13,3,FALSE)),0,VLOOKUP(DKSalaries!D144,OverUnder!$A$2:$C$13,3,FALSE))</f>
        <v>0</v>
      </c>
      <c r="G144">
        <f t="shared" si="6"/>
        <v>0</v>
      </c>
      <c r="H144">
        <f>IF(ISNA(VLOOKUP(B144,Model!A:B,2,FALSE)),0,VLOOKUP(B144,Model!A:B,2,FALSE))</f>
        <v>12.3061988293647</v>
      </c>
      <c r="I144">
        <f>IF(ISNA(VLOOKUP(B144,$Y$2:$Z$12,2,FALSE)),H144,VLOOKUP(B144,$Y$2:$Z$12,2,FALSE))</f>
        <v>12.3061988293647</v>
      </c>
      <c r="J144" s="12">
        <f t="shared" si="7"/>
        <v>3.2384733761486051</v>
      </c>
      <c r="K144">
        <v>0</v>
      </c>
      <c r="L144">
        <f t="shared" si="8"/>
        <v>0</v>
      </c>
      <c r="M144">
        <f>K144*C144</f>
        <v>0</v>
      </c>
      <c r="N144">
        <f>$K144*IF($A144=N$1,1,0)</f>
        <v>0</v>
      </c>
      <c r="O144">
        <f>$K144*IF($A144=O$1,1,0)</f>
        <v>0</v>
      </c>
      <c r="P144">
        <f>$K144*IF($A144=P$1,1,0)</f>
        <v>0</v>
      </c>
      <c r="Q144">
        <f>$K144*IF($A144=Q$1,1,0)</f>
        <v>0</v>
      </c>
      <c r="R144">
        <f>$K144*IF($A144=R$1,1,0)</f>
        <v>0</v>
      </c>
    </row>
    <row r="145" spans="1:18">
      <c r="A145" s="8" t="s">
        <v>6</v>
      </c>
      <c r="B145" s="9" t="s">
        <v>434</v>
      </c>
      <c r="C145" s="11">
        <v>3800</v>
      </c>
      <c r="D145" s="8" t="s">
        <v>550</v>
      </c>
      <c r="E145" s="8">
        <v>17</v>
      </c>
      <c r="F145">
        <f>IF(ISNA(VLOOKUP(DKSalaries!D145,OverUnder!$A$2:$C$13,3,FALSE)),0,VLOOKUP(DKSalaries!D145,OverUnder!$A$2:$C$13,3,FALSE))</f>
        <v>0</v>
      </c>
      <c r="G145">
        <f t="shared" si="6"/>
        <v>0</v>
      </c>
      <c r="H145">
        <f>IF(ISNA(VLOOKUP(B145,Model!A:B,2,FALSE)),0,VLOOKUP(B145,Model!A:B,2,FALSE))</f>
        <v>17.127317123945701</v>
      </c>
      <c r="I145">
        <f>IF(ISNA(VLOOKUP(B145,$Y$2:$Z$12,2,FALSE)),H145,VLOOKUP(B145,$Y$2:$Z$12,2,FALSE))</f>
        <v>17.127317123945701</v>
      </c>
      <c r="J145" s="12">
        <f t="shared" si="7"/>
        <v>4.507188716827816</v>
      </c>
      <c r="K145">
        <v>0</v>
      </c>
      <c r="L145">
        <f t="shared" si="8"/>
        <v>0</v>
      </c>
      <c r="M145">
        <f>K145*C145</f>
        <v>0</v>
      </c>
      <c r="N145">
        <f>$K145*IF($A145=N$1,1,0)</f>
        <v>0</v>
      </c>
      <c r="O145">
        <f>$K145*IF($A145=O$1,1,0)</f>
        <v>0</v>
      </c>
      <c r="P145">
        <f>$K145*IF($A145=P$1,1,0)</f>
        <v>0</v>
      </c>
      <c r="Q145">
        <f>$K145*IF($A145=Q$1,1,0)</f>
        <v>0</v>
      </c>
      <c r="R145">
        <f>$K145*IF($A145=R$1,1,0)</f>
        <v>0</v>
      </c>
    </row>
    <row r="146" spans="1:18">
      <c r="A146" s="8" t="s">
        <v>5</v>
      </c>
      <c r="B146" s="9" t="s">
        <v>497</v>
      </c>
      <c r="C146" s="11">
        <v>3800</v>
      </c>
      <c r="D146" s="10" t="s">
        <v>551</v>
      </c>
      <c r="E146" s="8">
        <v>15.5</v>
      </c>
      <c r="F146">
        <f>IF(ISNA(VLOOKUP(DKSalaries!D146,OverUnder!$A$2:$C$13,3,FALSE)),0,VLOOKUP(DKSalaries!D146,OverUnder!$A$2:$C$13,3,FALSE))</f>
        <v>0</v>
      </c>
      <c r="G146">
        <f t="shared" si="6"/>
        <v>0</v>
      </c>
      <c r="H146">
        <f>IF(ISNA(VLOOKUP(B146,Model!A:B,2,FALSE)),0,VLOOKUP(B146,Model!A:B,2,FALSE))</f>
        <v>0</v>
      </c>
      <c r="I146">
        <f>IF(ISNA(VLOOKUP(B146,$Y$2:$Z$12,2,FALSE)),H146,VLOOKUP(B146,$Y$2:$Z$12,2,FALSE))</f>
        <v>0</v>
      </c>
      <c r="J146" s="12">
        <f t="shared" si="7"/>
        <v>0</v>
      </c>
      <c r="K146">
        <v>0</v>
      </c>
      <c r="L146">
        <f t="shared" si="8"/>
        <v>0</v>
      </c>
      <c r="M146">
        <f>K146*C146</f>
        <v>0</v>
      </c>
      <c r="N146">
        <f>$K146*IF($A146=N$1,1,0)</f>
        <v>0</v>
      </c>
      <c r="O146">
        <f>$K146*IF($A146=O$1,1,0)</f>
        <v>0</v>
      </c>
      <c r="P146">
        <f>$K146*IF($A146=P$1,1,0)</f>
        <v>0</v>
      </c>
      <c r="Q146">
        <f>$K146*IF($A146=Q$1,1,0)</f>
        <v>0</v>
      </c>
      <c r="R146">
        <f>$K146*IF($A146=R$1,1,0)</f>
        <v>0</v>
      </c>
    </row>
    <row r="147" spans="1:18">
      <c r="A147" s="8" t="s">
        <v>8</v>
      </c>
      <c r="B147" s="9" t="s">
        <v>249</v>
      </c>
      <c r="C147" s="11">
        <v>3800</v>
      </c>
      <c r="D147" s="8" t="s">
        <v>559</v>
      </c>
      <c r="E147" s="8">
        <v>10.7</v>
      </c>
      <c r="F147">
        <f>IF(ISNA(VLOOKUP(DKSalaries!D147,OverUnder!$A$2:$C$13,3,FALSE)),0,VLOOKUP(DKSalaries!D147,OverUnder!$A$2:$C$13,3,FALSE))</f>
        <v>0</v>
      </c>
      <c r="G147">
        <f t="shared" si="6"/>
        <v>0</v>
      </c>
      <c r="H147">
        <f>IF(ISNA(VLOOKUP(B147,Model!A:B,2,FALSE)),0,VLOOKUP(B147,Model!A:B,2,FALSE))</f>
        <v>15.988104853974599</v>
      </c>
      <c r="I147">
        <f>IF(ISNA(VLOOKUP(B147,$Y$2:$Z$12,2,FALSE)),H147,VLOOKUP(B147,$Y$2:$Z$12,2,FALSE))</f>
        <v>15.988104853974599</v>
      </c>
      <c r="J147" s="12">
        <f t="shared" si="7"/>
        <v>4.2073960142038418</v>
      </c>
      <c r="K147">
        <v>0</v>
      </c>
      <c r="L147">
        <f t="shared" si="8"/>
        <v>0</v>
      </c>
      <c r="M147">
        <f>K147*C147</f>
        <v>0</v>
      </c>
      <c r="N147">
        <f>$K147*IF($A147=N$1,1,0)</f>
        <v>0</v>
      </c>
      <c r="O147">
        <f>$K147*IF($A147=O$1,1,0)</f>
        <v>0</v>
      </c>
      <c r="P147">
        <f>$K147*IF($A147=P$1,1,0)</f>
        <v>0</v>
      </c>
      <c r="Q147">
        <f>$K147*IF($A147=Q$1,1,0)</f>
        <v>0</v>
      </c>
      <c r="R147">
        <f>$K147*IF($A147=R$1,1,0)</f>
        <v>0</v>
      </c>
    </row>
    <row r="148" spans="1:18">
      <c r="A148" s="8" t="s">
        <v>5</v>
      </c>
      <c r="B148" s="9" t="s">
        <v>75</v>
      </c>
      <c r="C148" s="11">
        <v>3700</v>
      </c>
      <c r="D148" s="8" t="s">
        <v>548</v>
      </c>
      <c r="E148" s="8">
        <v>14</v>
      </c>
      <c r="F148">
        <f>IF(ISNA(VLOOKUP(DKSalaries!D148,OverUnder!$A$2:$C$13,3,FALSE)),0,VLOOKUP(DKSalaries!D148,OverUnder!$A$2:$C$13,3,FALSE))</f>
        <v>0</v>
      </c>
      <c r="G148">
        <f t="shared" si="6"/>
        <v>0</v>
      </c>
      <c r="H148">
        <f>IF(ISNA(VLOOKUP(B148,Model!A:B,2,FALSE)),0,VLOOKUP(B148,Model!A:B,2,FALSE))</f>
        <v>17.213861989703702</v>
      </c>
      <c r="I148">
        <f>IF(ISNA(VLOOKUP(B148,$Y$2:$Z$12,2,FALSE)),H148,VLOOKUP(B148,$Y$2:$Z$12,2,FALSE))</f>
        <v>17.213861989703702</v>
      </c>
      <c r="J148" s="12">
        <f t="shared" si="7"/>
        <v>4.6523951323523516</v>
      </c>
      <c r="K148">
        <v>0</v>
      </c>
      <c r="L148">
        <f t="shared" si="8"/>
        <v>0</v>
      </c>
      <c r="M148">
        <f>K148*C148</f>
        <v>0</v>
      </c>
      <c r="N148">
        <f>$K148*IF($A148=N$1,1,0)</f>
        <v>0</v>
      </c>
      <c r="O148">
        <f>$K148*IF($A148=O$1,1,0)</f>
        <v>0</v>
      </c>
      <c r="P148">
        <f>$K148*IF($A148=P$1,1,0)</f>
        <v>0</v>
      </c>
      <c r="Q148">
        <f>$K148*IF($A148=Q$1,1,0)</f>
        <v>0</v>
      </c>
      <c r="R148">
        <f>$K148*IF($A148=R$1,1,0)</f>
        <v>0</v>
      </c>
    </row>
    <row r="149" spans="1:18">
      <c r="A149" s="8" t="s">
        <v>8</v>
      </c>
      <c r="B149" s="9" t="s">
        <v>364</v>
      </c>
      <c r="C149" s="11">
        <v>3700</v>
      </c>
      <c r="D149" s="8" t="s">
        <v>556</v>
      </c>
      <c r="E149" s="8">
        <v>10.3</v>
      </c>
      <c r="F149">
        <f>IF(ISNA(VLOOKUP(DKSalaries!D149,OverUnder!$A$2:$C$13,3,FALSE)),0,VLOOKUP(DKSalaries!D149,OverUnder!$A$2:$C$13,3,FALSE))</f>
        <v>0</v>
      </c>
      <c r="G149">
        <f t="shared" si="6"/>
        <v>0</v>
      </c>
      <c r="H149">
        <f>IF(ISNA(VLOOKUP(B149,Model!A:B,2,FALSE)),0,VLOOKUP(B149,Model!A:B,2,FALSE))</f>
        <v>9.3920410883713608</v>
      </c>
      <c r="I149">
        <f>IF(ISNA(VLOOKUP(B149,$Y$2:$Z$12,2,FALSE)),H149,VLOOKUP(B149,$Y$2:$Z$12,2,FALSE))</f>
        <v>9.3920410883713608</v>
      </c>
      <c r="J149" s="12">
        <f t="shared" si="7"/>
        <v>2.5383894833436109</v>
      </c>
      <c r="K149">
        <v>0</v>
      </c>
      <c r="L149">
        <f t="shared" si="8"/>
        <v>0</v>
      </c>
      <c r="M149">
        <f>K149*C149</f>
        <v>0</v>
      </c>
      <c r="N149">
        <f>$K149*IF($A149=N$1,1,0)</f>
        <v>0</v>
      </c>
      <c r="O149">
        <f>$K149*IF($A149=O$1,1,0)</f>
        <v>0</v>
      </c>
      <c r="P149">
        <f>$K149*IF($A149=P$1,1,0)</f>
        <v>0</v>
      </c>
      <c r="Q149">
        <f>$K149*IF($A149=Q$1,1,0)</f>
        <v>0</v>
      </c>
      <c r="R149">
        <f>$K149*IF($A149=R$1,1,0)</f>
        <v>0</v>
      </c>
    </row>
    <row r="150" spans="1:18">
      <c r="A150" s="8" t="s">
        <v>9</v>
      </c>
      <c r="B150" s="9" t="s">
        <v>498</v>
      </c>
      <c r="C150" s="11">
        <v>3700</v>
      </c>
      <c r="D150" s="10" t="s">
        <v>551</v>
      </c>
      <c r="E150" s="8">
        <v>20</v>
      </c>
      <c r="F150">
        <f>IF(ISNA(VLOOKUP(DKSalaries!D150,OverUnder!$A$2:$C$13,3,FALSE)),0,VLOOKUP(DKSalaries!D150,OverUnder!$A$2:$C$13,3,FALSE))</f>
        <v>0</v>
      </c>
      <c r="G150">
        <f t="shared" si="6"/>
        <v>0</v>
      </c>
      <c r="H150">
        <f>IF(ISNA(VLOOKUP(B150,Model!A:B,2,FALSE)),0,VLOOKUP(B150,Model!A:B,2,FALSE))</f>
        <v>0</v>
      </c>
      <c r="I150">
        <f>IF(ISNA(VLOOKUP(B150,$Y$2:$Z$12,2,FALSE)),H150,VLOOKUP(B150,$Y$2:$Z$12,2,FALSE))</f>
        <v>0</v>
      </c>
      <c r="J150" s="12">
        <f t="shared" si="7"/>
        <v>0</v>
      </c>
      <c r="K150">
        <v>0</v>
      </c>
      <c r="L150">
        <f t="shared" si="8"/>
        <v>0</v>
      </c>
      <c r="M150">
        <f>K150*C150</f>
        <v>0</v>
      </c>
      <c r="N150">
        <f>$K150*IF($A150=N$1,1,0)</f>
        <v>0</v>
      </c>
      <c r="O150">
        <f>$K150*IF($A150=O$1,1,0)</f>
        <v>0</v>
      </c>
      <c r="P150">
        <f>$K150*IF($A150=P$1,1,0)</f>
        <v>0</v>
      </c>
      <c r="Q150">
        <f>$K150*IF($A150=Q$1,1,0)</f>
        <v>0</v>
      </c>
      <c r="R150">
        <f>$K150*IF($A150=R$1,1,0)</f>
        <v>0</v>
      </c>
    </row>
    <row r="151" spans="1:18">
      <c r="A151" s="8" t="s">
        <v>8</v>
      </c>
      <c r="B151" s="9" t="s">
        <v>459</v>
      </c>
      <c r="C151" s="11">
        <v>3700</v>
      </c>
      <c r="D151" s="10" t="s">
        <v>551</v>
      </c>
      <c r="E151" s="8">
        <v>17.600000000000001</v>
      </c>
      <c r="F151">
        <f>IF(ISNA(VLOOKUP(DKSalaries!D151,OverUnder!$A$2:$C$13,3,FALSE)),0,VLOOKUP(DKSalaries!D151,OverUnder!$A$2:$C$13,3,FALSE))</f>
        <v>0</v>
      </c>
      <c r="G151">
        <f t="shared" si="6"/>
        <v>0</v>
      </c>
      <c r="H151">
        <f>IF(ISNA(VLOOKUP(B151,Model!A:B,2,FALSE)),0,VLOOKUP(B151,Model!A:B,2,FALSE))</f>
        <v>0</v>
      </c>
      <c r="I151">
        <f>IF(ISNA(VLOOKUP(B151,$Y$2:$Z$12,2,FALSE)),H151,VLOOKUP(B151,$Y$2:$Z$12,2,FALSE))</f>
        <v>0</v>
      </c>
      <c r="J151" s="12">
        <f t="shared" si="7"/>
        <v>0</v>
      </c>
      <c r="K151">
        <v>0</v>
      </c>
      <c r="L151">
        <f t="shared" si="8"/>
        <v>0</v>
      </c>
      <c r="M151">
        <f>K151*C151</f>
        <v>0</v>
      </c>
      <c r="N151">
        <f>$K151*IF($A151=N$1,1,0)</f>
        <v>0</v>
      </c>
      <c r="O151">
        <f>$K151*IF($A151=O$1,1,0)</f>
        <v>0</v>
      </c>
      <c r="P151">
        <f>$K151*IF($A151=P$1,1,0)</f>
        <v>0</v>
      </c>
      <c r="Q151">
        <f>$K151*IF($A151=Q$1,1,0)</f>
        <v>0</v>
      </c>
      <c r="R151">
        <f>$K151*IF($A151=R$1,1,0)</f>
        <v>0</v>
      </c>
    </row>
    <row r="152" spans="1:18">
      <c r="A152" s="8" t="s">
        <v>8</v>
      </c>
      <c r="B152" s="9" t="s">
        <v>352</v>
      </c>
      <c r="C152" s="11">
        <v>3700</v>
      </c>
      <c r="D152" s="10" t="s">
        <v>560</v>
      </c>
      <c r="E152" s="8">
        <v>12.8</v>
      </c>
      <c r="F152">
        <f>IF(ISNA(VLOOKUP(DKSalaries!D152,OverUnder!$A$2:$C$13,3,FALSE)),0,VLOOKUP(DKSalaries!D152,OverUnder!$A$2:$C$13,3,FALSE))</f>
        <v>0</v>
      </c>
      <c r="G152">
        <f t="shared" si="6"/>
        <v>0</v>
      </c>
      <c r="H152">
        <f>IF(ISNA(VLOOKUP(B152,Model!A:B,2,FALSE)),0,VLOOKUP(B152,Model!A:B,2,FALSE))</f>
        <v>15.6100396544861</v>
      </c>
      <c r="I152">
        <f>IF(ISNA(VLOOKUP(B152,$Y$2:$Z$12,2,FALSE)),H152,VLOOKUP(B152,$Y$2:$Z$12,2,FALSE))</f>
        <v>15.6100396544861</v>
      </c>
      <c r="J152" s="12">
        <f t="shared" si="7"/>
        <v>4.2189296363475943</v>
      </c>
      <c r="K152">
        <v>0</v>
      </c>
      <c r="L152">
        <f t="shared" si="8"/>
        <v>0</v>
      </c>
      <c r="M152">
        <f>K152*C152</f>
        <v>0</v>
      </c>
      <c r="N152">
        <f>$K152*IF($A152=N$1,1,0)</f>
        <v>0</v>
      </c>
      <c r="O152">
        <f>$K152*IF($A152=O$1,1,0)</f>
        <v>0</v>
      </c>
      <c r="P152">
        <f>$K152*IF($A152=P$1,1,0)</f>
        <v>0</v>
      </c>
      <c r="Q152">
        <f>$K152*IF($A152=Q$1,1,0)</f>
        <v>0</v>
      </c>
      <c r="R152">
        <f>$K152*IF($A152=R$1,1,0)</f>
        <v>0</v>
      </c>
    </row>
    <row r="153" spans="1:18">
      <c r="A153" s="8" t="s">
        <v>5</v>
      </c>
      <c r="B153" s="9" t="s">
        <v>416</v>
      </c>
      <c r="C153" s="11">
        <v>3700</v>
      </c>
      <c r="D153" s="8" t="s">
        <v>550</v>
      </c>
      <c r="E153" s="8">
        <v>11.1</v>
      </c>
      <c r="F153">
        <f>IF(ISNA(VLOOKUP(DKSalaries!D153,OverUnder!$A$2:$C$13,3,FALSE)),0,VLOOKUP(DKSalaries!D153,OverUnder!$A$2:$C$13,3,FALSE))</f>
        <v>0</v>
      </c>
      <c r="G153">
        <f t="shared" si="6"/>
        <v>0</v>
      </c>
      <c r="H153">
        <f>IF(ISNA(VLOOKUP(B153,Model!A:B,2,FALSE)),0,VLOOKUP(B153,Model!A:B,2,FALSE))</f>
        <v>13.416418022709699</v>
      </c>
      <c r="I153">
        <f>IF(ISNA(VLOOKUP(B153,$Y$2:$Z$12,2,FALSE)),H153,VLOOKUP(B153,$Y$2:$Z$12,2,FALSE))</f>
        <v>13.416418022709699</v>
      </c>
      <c r="J153" s="12">
        <f t="shared" si="7"/>
        <v>3.6260589250566757</v>
      </c>
      <c r="K153">
        <v>0</v>
      </c>
      <c r="L153">
        <f t="shared" si="8"/>
        <v>0</v>
      </c>
      <c r="M153">
        <f>K153*C153</f>
        <v>0</v>
      </c>
      <c r="N153">
        <f>$K153*IF($A153=N$1,1,0)</f>
        <v>0</v>
      </c>
      <c r="O153">
        <f>$K153*IF($A153=O$1,1,0)</f>
        <v>0</v>
      </c>
      <c r="P153">
        <f>$K153*IF($A153=P$1,1,0)</f>
        <v>0</v>
      </c>
      <c r="Q153">
        <f>$K153*IF($A153=Q$1,1,0)</f>
        <v>0</v>
      </c>
      <c r="R153">
        <f>$K153*IF($A153=R$1,1,0)</f>
        <v>0</v>
      </c>
    </row>
    <row r="154" spans="1:18">
      <c r="A154" s="8" t="s">
        <v>7</v>
      </c>
      <c r="B154" s="9" t="s">
        <v>372</v>
      </c>
      <c r="C154" s="11">
        <v>3700</v>
      </c>
      <c r="D154" s="8" t="s">
        <v>556</v>
      </c>
      <c r="E154" s="8">
        <v>9.8000000000000007</v>
      </c>
      <c r="F154">
        <f>IF(ISNA(VLOOKUP(DKSalaries!D154,OverUnder!$A$2:$C$13,3,FALSE)),0,VLOOKUP(DKSalaries!D154,OverUnder!$A$2:$C$13,3,FALSE))</f>
        <v>0</v>
      </c>
      <c r="G154">
        <f t="shared" si="6"/>
        <v>0</v>
      </c>
      <c r="H154">
        <f>IF(ISNA(VLOOKUP(B154,Model!A:B,2,FALSE)),0,VLOOKUP(B154,Model!A:B,2,FALSE))</f>
        <v>12.9523358009543</v>
      </c>
      <c r="I154">
        <f>IF(ISNA(VLOOKUP(B154,$Y$2:$Z$12,2,FALSE)),H154,VLOOKUP(B154,$Y$2:$Z$12,2,FALSE))</f>
        <v>12.9523358009543</v>
      </c>
      <c r="J154" s="12">
        <f t="shared" si="7"/>
        <v>3.5006312975552163</v>
      </c>
      <c r="K154">
        <v>0</v>
      </c>
      <c r="L154">
        <f t="shared" si="8"/>
        <v>0</v>
      </c>
      <c r="M154">
        <f>K154*C154</f>
        <v>0</v>
      </c>
      <c r="N154">
        <f>$K154*IF($A154=N$1,1,0)</f>
        <v>0</v>
      </c>
      <c r="O154">
        <f>$K154*IF($A154=O$1,1,0)</f>
        <v>0</v>
      </c>
      <c r="P154">
        <f>$K154*IF($A154=P$1,1,0)</f>
        <v>0</v>
      </c>
      <c r="Q154">
        <f>$K154*IF($A154=Q$1,1,0)</f>
        <v>0</v>
      </c>
      <c r="R154">
        <f>$K154*IF($A154=R$1,1,0)</f>
        <v>0</v>
      </c>
    </row>
    <row r="155" spans="1:18">
      <c r="A155" s="8" t="s">
        <v>7</v>
      </c>
      <c r="B155" s="9" t="s">
        <v>260</v>
      </c>
      <c r="C155" s="11">
        <v>3700</v>
      </c>
      <c r="D155" s="8" t="s">
        <v>553</v>
      </c>
      <c r="E155" s="8">
        <v>10.4</v>
      </c>
      <c r="F155">
        <f>IF(ISNA(VLOOKUP(DKSalaries!D155,OverUnder!$A$2:$C$13,3,FALSE)),0,VLOOKUP(DKSalaries!D155,OverUnder!$A$2:$C$13,3,FALSE))</f>
        <v>0</v>
      </c>
      <c r="G155">
        <f t="shared" si="6"/>
        <v>0</v>
      </c>
      <c r="H155">
        <f>IF(ISNA(VLOOKUP(B155,Model!A:B,2,FALSE)),0,VLOOKUP(B155,Model!A:B,2,FALSE))</f>
        <v>9.8751713751094101</v>
      </c>
      <c r="I155">
        <f>IF(ISNA(VLOOKUP(B155,$Y$2:$Z$12,2,FALSE)),H155,VLOOKUP(B155,$Y$2:$Z$12,2,FALSE))</f>
        <v>9.8751713751094101</v>
      </c>
      <c r="J155" s="12">
        <f t="shared" si="7"/>
        <v>2.668965236516057</v>
      </c>
      <c r="K155">
        <v>0</v>
      </c>
      <c r="L155">
        <f t="shared" si="8"/>
        <v>0</v>
      </c>
      <c r="M155">
        <f>K155*C155</f>
        <v>0</v>
      </c>
      <c r="N155">
        <f>$K155*IF($A155=N$1,1,0)</f>
        <v>0</v>
      </c>
      <c r="O155">
        <f>$K155*IF($A155=O$1,1,0)</f>
        <v>0</v>
      </c>
      <c r="P155">
        <f>$K155*IF($A155=P$1,1,0)</f>
        <v>0</v>
      </c>
      <c r="Q155">
        <f>$K155*IF($A155=Q$1,1,0)</f>
        <v>0</v>
      </c>
      <c r="R155">
        <f>$K155*IF($A155=R$1,1,0)</f>
        <v>0</v>
      </c>
    </row>
    <row r="156" spans="1:18">
      <c r="A156" s="8" t="s">
        <v>6</v>
      </c>
      <c r="B156" s="9" t="s">
        <v>382</v>
      </c>
      <c r="C156" s="11">
        <v>3700</v>
      </c>
      <c r="D156" s="8" t="s">
        <v>545</v>
      </c>
      <c r="E156" s="8">
        <v>3.5</v>
      </c>
      <c r="F156">
        <f>IF(ISNA(VLOOKUP(DKSalaries!D156,OverUnder!$A$2:$C$13,3,FALSE)),0,VLOOKUP(DKSalaries!D156,OverUnder!$A$2:$C$13,3,FALSE))</f>
        <v>0</v>
      </c>
      <c r="G156">
        <f t="shared" si="6"/>
        <v>0</v>
      </c>
      <c r="H156">
        <f>IF(ISNA(VLOOKUP(B156,Model!A:B,2,FALSE)),0,VLOOKUP(B156,Model!A:B,2,FALSE))</f>
        <v>3.78899082568807</v>
      </c>
      <c r="I156">
        <f>IF(ISNA(VLOOKUP(B156,$Y$2:$Z$12,2,FALSE)),H156,VLOOKUP(B156,$Y$2:$Z$12,2,FALSE))</f>
        <v>3.78899082568807</v>
      </c>
      <c r="J156" s="12">
        <f t="shared" si="7"/>
        <v>1.0240515745102892</v>
      </c>
      <c r="K156">
        <v>0</v>
      </c>
      <c r="L156">
        <f t="shared" si="8"/>
        <v>0</v>
      </c>
      <c r="M156">
        <f>K156*C156</f>
        <v>0</v>
      </c>
      <c r="N156">
        <f>$K156*IF($A156=N$1,1,0)</f>
        <v>0</v>
      </c>
      <c r="O156">
        <f>$K156*IF($A156=O$1,1,0)</f>
        <v>0</v>
      </c>
      <c r="P156">
        <f>$K156*IF($A156=P$1,1,0)</f>
        <v>0</v>
      </c>
      <c r="Q156">
        <f>$K156*IF($A156=Q$1,1,0)</f>
        <v>0</v>
      </c>
      <c r="R156">
        <f>$K156*IF($A156=R$1,1,0)</f>
        <v>0</v>
      </c>
    </row>
    <row r="157" spans="1:18">
      <c r="A157" s="8" t="s">
        <v>9</v>
      </c>
      <c r="B157" s="9" t="s">
        <v>251</v>
      </c>
      <c r="C157" s="11">
        <v>3700</v>
      </c>
      <c r="D157" s="8" t="s">
        <v>553</v>
      </c>
      <c r="E157" s="8">
        <v>10</v>
      </c>
      <c r="F157">
        <f>IF(ISNA(VLOOKUP(DKSalaries!D157,OverUnder!$A$2:$C$13,3,FALSE)),0,VLOOKUP(DKSalaries!D157,OverUnder!$A$2:$C$13,3,FALSE))</f>
        <v>0</v>
      </c>
      <c r="G157">
        <f t="shared" si="6"/>
        <v>0</v>
      </c>
      <c r="H157">
        <f>IF(ISNA(VLOOKUP(B157,Model!A:B,2,FALSE)),0,VLOOKUP(B157,Model!A:B,2,FALSE))</f>
        <v>11.270122535275499</v>
      </c>
      <c r="I157">
        <f>IF(ISNA(VLOOKUP(B157,$Y$2:$Z$12,2,FALSE)),H157,VLOOKUP(B157,$Y$2:$Z$12,2,FALSE))</f>
        <v>11.270122535275499</v>
      </c>
      <c r="J157" s="12">
        <f t="shared" si="7"/>
        <v>3.0459790635879727</v>
      </c>
      <c r="K157">
        <v>0</v>
      </c>
      <c r="L157">
        <f t="shared" si="8"/>
        <v>0</v>
      </c>
      <c r="M157">
        <f>K157*C157</f>
        <v>0</v>
      </c>
      <c r="N157">
        <f>$K157*IF($A157=N$1,1,0)</f>
        <v>0</v>
      </c>
      <c r="O157">
        <f>$K157*IF($A157=O$1,1,0)</f>
        <v>0</v>
      </c>
      <c r="P157">
        <f>$K157*IF($A157=P$1,1,0)</f>
        <v>0</v>
      </c>
      <c r="Q157">
        <f>$K157*IF($A157=Q$1,1,0)</f>
        <v>0</v>
      </c>
      <c r="R157">
        <f>$K157*IF($A157=R$1,1,0)</f>
        <v>0</v>
      </c>
    </row>
    <row r="158" spans="1:18">
      <c r="A158" s="8" t="s">
        <v>9</v>
      </c>
      <c r="B158" s="9" t="s">
        <v>449</v>
      </c>
      <c r="C158" s="11">
        <v>3600</v>
      </c>
      <c r="D158" s="8" t="s">
        <v>544</v>
      </c>
      <c r="E158" s="8">
        <v>7.3</v>
      </c>
      <c r="F158">
        <f>IF(ISNA(VLOOKUP(DKSalaries!D158,OverUnder!$A$2:$C$13,3,FALSE)),0,VLOOKUP(DKSalaries!D158,OverUnder!$A$2:$C$13,3,FALSE))</f>
        <v>0</v>
      </c>
      <c r="G158">
        <f t="shared" si="6"/>
        <v>0</v>
      </c>
      <c r="H158">
        <f>IF(ISNA(VLOOKUP(B158,Model!A:B,2,FALSE)),0,VLOOKUP(B158,Model!A:B,2,FALSE))</f>
        <v>10.8217595859797</v>
      </c>
      <c r="I158">
        <f>IF(ISNA(VLOOKUP(B158,$Y$2:$Z$12,2,FALSE)),H158,VLOOKUP(B158,$Y$2:$Z$12,2,FALSE))</f>
        <v>10.8217595859797</v>
      </c>
      <c r="J158" s="12">
        <f t="shared" si="7"/>
        <v>3.0060443294388053</v>
      </c>
      <c r="K158">
        <v>0</v>
      </c>
      <c r="L158">
        <f t="shared" si="8"/>
        <v>0</v>
      </c>
      <c r="M158">
        <f>K158*C158</f>
        <v>0</v>
      </c>
      <c r="N158">
        <f>$K158*IF($A158=N$1,1,0)</f>
        <v>0</v>
      </c>
      <c r="O158">
        <f>$K158*IF($A158=O$1,1,0)</f>
        <v>0</v>
      </c>
      <c r="P158">
        <f>$K158*IF($A158=P$1,1,0)</f>
        <v>0</v>
      </c>
      <c r="Q158">
        <f>$K158*IF($A158=Q$1,1,0)</f>
        <v>0</v>
      </c>
      <c r="R158">
        <f>$K158*IF($A158=R$1,1,0)</f>
        <v>0</v>
      </c>
    </row>
    <row r="159" spans="1:18">
      <c r="A159" s="8" t="s">
        <v>6</v>
      </c>
      <c r="B159" s="9" t="s">
        <v>245</v>
      </c>
      <c r="C159" s="11">
        <v>3600</v>
      </c>
      <c r="D159" s="10" t="s">
        <v>557</v>
      </c>
      <c r="E159" s="8">
        <v>13.2</v>
      </c>
      <c r="F159">
        <f>IF(ISNA(VLOOKUP(DKSalaries!D159,OverUnder!$A$2:$C$13,3,FALSE)),0,VLOOKUP(DKSalaries!D159,OverUnder!$A$2:$C$13,3,FALSE))</f>
        <v>0</v>
      </c>
      <c r="G159">
        <f t="shared" si="6"/>
        <v>0</v>
      </c>
      <c r="H159">
        <f>IF(ISNA(VLOOKUP(B159,Model!A:B,2,FALSE)),0,VLOOKUP(B159,Model!A:B,2,FALSE))</f>
        <v>14.4538189668518</v>
      </c>
      <c r="I159">
        <f>IF(ISNA(VLOOKUP(B159,$Y$2:$Z$12,2,FALSE)),H159,VLOOKUP(B159,$Y$2:$Z$12,2,FALSE))</f>
        <v>14.4538189668518</v>
      </c>
      <c r="J159" s="12">
        <f t="shared" si="7"/>
        <v>4.0149497130143894</v>
      </c>
      <c r="K159">
        <v>0</v>
      </c>
      <c r="L159">
        <f t="shared" si="8"/>
        <v>0</v>
      </c>
      <c r="M159">
        <f>K159*C159</f>
        <v>0</v>
      </c>
      <c r="N159">
        <f>$K159*IF($A159=N$1,1,0)</f>
        <v>0</v>
      </c>
      <c r="O159">
        <f>$K159*IF($A159=O$1,1,0)</f>
        <v>0</v>
      </c>
      <c r="P159">
        <f>$K159*IF($A159=P$1,1,0)</f>
        <v>0</v>
      </c>
      <c r="Q159">
        <f>$K159*IF($A159=Q$1,1,0)</f>
        <v>0</v>
      </c>
      <c r="R159">
        <f>$K159*IF($A159=R$1,1,0)</f>
        <v>0</v>
      </c>
    </row>
    <row r="160" spans="1:18">
      <c r="A160" s="8" t="s">
        <v>9</v>
      </c>
      <c r="B160" s="9" t="s">
        <v>92</v>
      </c>
      <c r="C160" s="11">
        <v>3600</v>
      </c>
      <c r="D160" s="8" t="s">
        <v>548</v>
      </c>
      <c r="E160" s="8">
        <v>8.1</v>
      </c>
      <c r="F160">
        <f>IF(ISNA(VLOOKUP(DKSalaries!D160,OverUnder!$A$2:$C$13,3,FALSE)),0,VLOOKUP(DKSalaries!D160,OverUnder!$A$2:$C$13,3,FALSE))</f>
        <v>0</v>
      </c>
      <c r="G160">
        <f t="shared" si="6"/>
        <v>0</v>
      </c>
      <c r="H160">
        <f>IF(ISNA(VLOOKUP(B160,Model!A:B,2,FALSE)),0,VLOOKUP(B160,Model!A:B,2,FALSE))</f>
        <v>0</v>
      </c>
      <c r="I160">
        <f>IF(ISNA(VLOOKUP(B160,$Y$2:$Z$12,2,FALSE)),H160,VLOOKUP(B160,$Y$2:$Z$12,2,FALSE))</f>
        <v>0</v>
      </c>
      <c r="J160" s="12">
        <f t="shared" si="7"/>
        <v>0</v>
      </c>
      <c r="K160">
        <v>0</v>
      </c>
      <c r="L160">
        <f t="shared" si="8"/>
        <v>0</v>
      </c>
      <c r="M160">
        <f>K160*C160</f>
        <v>0</v>
      </c>
      <c r="N160">
        <f>$K160*IF($A160=N$1,1,0)</f>
        <v>0</v>
      </c>
      <c r="O160">
        <f>$K160*IF($A160=O$1,1,0)</f>
        <v>0</v>
      </c>
      <c r="P160">
        <f>$K160*IF($A160=P$1,1,0)</f>
        <v>0</v>
      </c>
      <c r="Q160">
        <f>$K160*IF($A160=Q$1,1,0)</f>
        <v>0</v>
      </c>
      <c r="R160">
        <f>$K160*IF($A160=R$1,1,0)</f>
        <v>0</v>
      </c>
    </row>
    <row r="161" spans="1:18">
      <c r="A161" s="8" t="s">
        <v>7</v>
      </c>
      <c r="B161" s="9" t="s">
        <v>499</v>
      </c>
      <c r="C161" s="11">
        <v>3600</v>
      </c>
      <c r="D161" s="8" t="s">
        <v>553</v>
      </c>
      <c r="E161" s="8">
        <v>10.3</v>
      </c>
      <c r="F161">
        <f>IF(ISNA(VLOOKUP(DKSalaries!D161,OverUnder!$A$2:$C$13,3,FALSE)),0,VLOOKUP(DKSalaries!D161,OverUnder!$A$2:$C$13,3,FALSE))</f>
        <v>0</v>
      </c>
      <c r="G161">
        <f t="shared" si="6"/>
        <v>0</v>
      </c>
      <c r="H161">
        <f>IF(ISNA(VLOOKUP(B161,Model!A:B,2,FALSE)),0,VLOOKUP(B161,Model!A:B,2,FALSE))</f>
        <v>0</v>
      </c>
      <c r="I161">
        <f>IF(ISNA(VLOOKUP(B161,$Y$2:$Z$12,2,FALSE)),H161,VLOOKUP(B161,$Y$2:$Z$12,2,FALSE))</f>
        <v>0</v>
      </c>
      <c r="J161" s="12">
        <f t="shared" si="7"/>
        <v>0</v>
      </c>
      <c r="K161">
        <v>0</v>
      </c>
      <c r="L161">
        <f t="shared" si="8"/>
        <v>0</v>
      </c>
      <c r="M161">
        <f>K161*C161</f>
        <v>0</v>
      </c>
      <c r="N161">
        <f>$K161*IF($A161=N$1,1,0)</f>
        <v>0</v>
      </c>
      <c r="O161">
        <f>$K161*IF($A161=O$1,1,0)</f>
        <v>0</v>
      </c>
      <c r="P161">
        <f>$K161*IF($A161=P$1,1,0)</f>
        <v>0</v>
      </c>
      <c r="Q161">
        <f>$K161*IF($A161=Q$1,1,0)</f>
        <v>0</v>
      </c>
      <c r="R161">
        <f>$K161*IF($A161=R$1,1,0)</f>
        <v>0</v>
      </c>
    </row>
    <row r="162" spans="1:18">
      <c r="A162" s="8" t="s">
        <v>9</v>
      </c>
      <c r="B162" s="9" t="s">
        <v>285</v>
      </c>
      <c r="C162" s="11">
        <v>3600</v>
      </c>
      <c r="D162" s="10" t="s">
        <v>543</v>
      </c>
      <c r="E162" s="8">
        <v>15.4</v>
      </c>
      <c r="F162">
        <f>IF(ISNA(VLOOKUP(DKSalaries!D162,OverUnder!$A$2:$C$13,3,FALSE)),0,VLOOKUP(DKSalaries!D162,OverUnder!$A$2:$C$13,3,FALSE))</f>
        <v>0</v>
      </c>
      <c r="G162">
        <f t="shared" si="6"/>
        <v>0</v>
      </c>
      <c r="H162">
        <f>IF(ISNA(VLOOKUP(B162,Model!A:B,2,FALSE)),0,VLOOKUP(B162,Model!A:B,2,FALSE))</f>
        <v>17.961651162894501</v>
      </c>
      <c r="I162">
        <f>IF(ISNA(VLOOKUP(B162,$Y$2:$Z$12,2,FALSE)),H162,VLOOKUP(B162,$Y$2:$Z$12,2,FALSE))</f>
        <v>17.961651162894501</v>
      </c>
      <c r="J162" s="12">
        <f t="shared" si="7"/>
        <v>4.9893475452484726</v>
      </c>
      <c r="K162">
        <v>0</v>
      </c>
      <c r="L162">
        <f t="shared" si="8"/>
        <v>0</v>
      </c>
      <c r="M162">
        <f>K162*C162</f>
        <v>0</v>
      </c>
      <c r="N162">
        <f>$K162*IF($A162=N$1,1,0)</f>
        <v>0</v>
      </c>
      <c r="O162">
        <f>$K162*IF($A162=O$1,1,0)</f>
        <v>0</v>
      </c>
      <c r="P162">
        <f>$K162*IF($A162=P$1,1,0)</f>
        <v>0</v>
      </c>
      <c r="Q162">
        <f>$K162*IF($A162=Q$1,1,0)</f>
        <v>0</v>
      </c>
      <c r="R162">
        <f>$K162*IF($A162=R$1,1,0)</f>
        <v>0</v>
      </c>
    </row>
    <row r="163" spans="1:18">
      <c r="A163" s="8" t="s">
        <v>5</v>
      </c>
      <c r="B163" s="9" t="s">
        <v>322</v>
      </c>
      <c r="C163" s="11">
        <v>3600</v>
      </c>
      <c r="D163" s="8" t="s">
        <v>556</v>
      </c>
      <c r="E163" s="8">
        <v>11.3</v>
      </c>
      <c r="F163">
        <f>IF(ISNA(VLOOKUP(DKSalaries!D163,OverUnder!$A$2:$C$13,3,FALSE)),0,VLOOKUP(DKSalaries!D163,OverUnder!$A$2:$C$13,3,FALSE))</f>
        <v>0</v>
      </c>
      <c r="G163">
        <f t="shared" si="6"/>
        <v>0</v>
      </c>
      <c r="H163">
        <f>IF(ISNA(VLOOKUP(B163,Model!A:B,2,FALSE)),0,VLOOKUP(B163,Model!A:B,2,FALSE))</f>
        <v>10.351987606421901</v>
      </c>
      <c r="I163">
        <f>IF(ISNA(VLOOKUP(B163,$Y$2:$Z$12,2,FALSE)),H163,VLOOKUP(B163,$Y$2:$Z$12,2,FALSE))</f>
        <v>10.351987606421901</v>
      </c>
      <c r="J163" s="12">
        <f t="shared" si="7"/>
        <v>2.8755521128949724</v>
      </c>
      <c r="K163">
        <v>0</v>
      </c>
      <c r="L163">
        <f t="shared" si="8"/>
        <v>0</v>
      </c>
      <c r="M163">
        <f>K163*C163</f>
        <v>0</v>
      </c>
      <c r="N163">
        <f>$K163*IF($A163=N$1,1,0)</f>
        <v>0</v>
      </c>
      <c r="O163">
        <f>$K163*IF($A163=O$1,1,0)</f>
        <v>0</v>
      </c>
      <c r="P163">
        <f>$K163*IF($A163=P$1,1,0)</f>
        <v>0</v>
      </c>
      <c r="Q163">
        <f>$K163*IF($A163=Q$1,1,0)</f>
        <v>0</v>
      </c>
      <c r="R163">
        <f>$K163*IF($A163=R$1,1,0)</f>
        <v>0</v>
      </c>
    </row>
    <row r="164" spans="1:18">
      <c r="A164" s="8" t="s">
        <v>6</v>
      </c>
      <c r="B164" s="9" t="s">
        <v>230</v>
      </c>
      <c r="C164" s="11">
        <v>3600</v>
      </c>
      <c r="D164" s="10" t="s">
        <v>549</v>
      </c>
      <c r="E164" s="8">
        <v>10.199999999999999</v>
      </c>
      <c r="F164">
        <f>IF(ISNA(VLOOKUP(DKSalaries!D164,OverUnder!$A$2:$C$13,3,FALSE)),0,VLOOKUP(DKSalaries!D164,OverUnder!$A$2:$C$13,3,FALSE))</f>
        <v>0</v>
      </c>
      <c r="G164">
        <f t="shared" si="6"/>
        <v>0</v>
      </c>
      <c r="H164">
        <f>IF(ISNA(VLOOKUP(B164,Model!A:B,2,FALSE)),0,VLOOKUP(B164,Model!A:B,2,FALSE))</f>
        <v>8.8213126735857301</v>
      </c>
      <c r="I164">
        <f>IF(ISNA(VLOOKUP(B164,$Y$2:$Z$12,2,FALSE)),H164,VLOOKUP(B164,$Y$2:$Z$12,2,FALSE))</f>
        <v>8.8213126735857301</v>
      </c>
      <c r="J164" s="12">
        <f t="shared" si="7"/>
        <v>2.4503646315515919</v>
      </c>
      <c r="K164">
        <v>0</v>
      </c>
      <c r="L164">
        <f t="shared" si="8"/>
        <v>0</v>
      </c>
      <c r="M164">
        <f>K164*C164</f>
        <v>0</v>
      </c>
      <c r="N164">
        <f>$K164*IF($A164=N$1,1,0)</f>
        <v>0</v>
      </c>
      <c r="O164">
        <f>$K164*IF($A164=O$1,1,0)</f>
        <v>0</v>
      </c>
      <c r="P164">
        <f>$K164*IF($A164=P$1,1,0)</f>
        <v>0</v>
      </c>
      <c r="Q164">
        <f>$K164*IF($A164=Q$1,1,0)</f>
        <v>0</v>
      </c>
      <c r="R164">
        <f>$K164*IF($A164=R$1,1,0)</f>
        <v>0</v>
      </c>
    </row>
    <row r="165" spans="1:18">
      <c r="A165" s="8" t="s">
        <v>5</v>
      </c>
      <c r="B165" s="9" t="s">
        <v>501</v>
      </c>
      <c r="C165" s="11">
        <v>3600</v>
      </c>
      <c r="D165" s="8" t="s">
        <v>553</v>
      </c>
      <c r="E165" s="8">
        <v>8.5</v>
      </c>
      <c r="F165">
        <f>IF(ISNA(VLOOKUP(DKSalaries!D165,OverUnder!$A$2:$C$13,3,FALSE)),0,VLOOKUP(DKSalaries!D165,OverUnder!$A$2:$C$13,3,FALSE))</f>
        <v>0</v>
      </c>
      <c r="G165">
        <f t="shared" si="6"/>
        <v>0</v>
      </c>
      <c r="H165">
        <f>IF(ISNA(VLOOKUP(B165,Model!A:B,2,FALSE)),0,VLOOKUP(B165,Model!A:B,2,FALSE))</f>
        <v>0</v>
      </c>
      <c r="I165">
        <f>IF(ISNA(VLOOKUP(B165,$Y$2:$Z$12,2,FALSE)),H165,VLOOKUP(B165,$Y$2:$Z$12,2,FALSE))</f>
        <v>0</v>
      </c>
      <c r="J165" s="12">
        <f t="shared" si="7"/>
        <v>0</v>
      </c>
      <c r="K165">
        <v>0</v>
      </c>
      <c r="L165">
        <f t="shared" si="8"/>
        <v>0</v>
      </c>
      <c r="M165">
        <f>K165*C165</f>
        <v>0</v>
      </c>
      <c r="N165">
        <f>$K165*IF($A165=N$1,1,0)</f>
        <v>0</v>
      </c>
      <c r="O165">
        <f>$K165*IF($A165=O$1,1,0)</f>
        <v>0</v>
      </c>
      <c r="P165">
        <f>$K165*IF($A165=P$1,1,0)</f>
        <v>0</v>
      </c>
      <c r="Q165">
        <f>$K165*IF($A165=Q$1,1,0)</f>
        <v>0</v>
      </c>
      <c r="R165">
        <f>$K165*IF($A165=R$1,1,0)</f>
        <v>0</v>
      </c>
    </row>
    <row r="166" spans="1:18">
      <c r="A166" s="8" t="s">
        <v>7</v>
      </c>
      <c r="B166" s="9" t="s">
        <v>500</v>
      </c>
      <c r="C166" s="11">
        <v>3600</v>
      </c>
      <c r="D166" s="10" t="s">
        <v>549</v>
      </c>
      <c r="E166" s="8">
        <v>10.8</v>
      </c>
      <c r="F166">
        <f>IF(ISNA(VLOOKUP(DKSalaries!D166,OverUnder!$A$2:$C$13,3,FALSE)),0,VLOOKUP(DKSalaries!D166,OverUnder!$A$2:$C$13,3,FALSE))</f>
        <v>0</v>
      </c>
      <c r="G166">
        <f t="shared" si="6"/>
        <v>0</v>
      </c>
      <c r="H166">
        <f>IF(ISNA(VLOOKUP(B166,Model!A:B,2,FALSE)),0,VLOOKUP(B166,Model!A:B,2,FALSE))</f>
        <v>0</v>
      </c>
      <c r="I166">
        <f>IF(ISNA(VLOOKUP(B166,$Y$2:$Z$12,2,FALSE)),H166,VLOOKUP(B166,$Y$2:$Z$12,2,FALSE))</f>
        <v>0</v>
      </c>
      <c r="J166" s="12">
        <f t="shared" si="7"/>
        <v>0</v>
      </c>
      <c r="K166">
        <v>0</v>
      </c>
      <c r="L166">
        <f t="shared" si="8"/>
        <v>0</v>
      </c>
      <c r="M166">
        <f>K166*C166</f>
        <v>0</v>
      </c>
      <c r="N166">
        <f>$K166*IF($A166=N$1,1,0)</f>
        <v>0</v>
      </c>
      <c r="O166">
        <f>$K166*IF($A166=O$1,1,0)</f>
        <v>0</v>
      </c>
      <c r="P166">
        <f>$K166*IF($A166=P$1,1,0)</f>
        <v>0</v>
      </c>
      <c r="Q166">
        <f>$K166*IF($A166=Q$1,1,0)</f>
        <v>0</v>
      </c>
      <c r="R166">
        <f>$K166*IF($A166=R$1,1,0)</f>
        <v>0</v>
      </c>
    </row>
    <row r="167" spans="1:18">
      <c r="A167" s="8" t="s">
        <v>7</v>
      </c>
      <c r="B167" s="9" t="s">
        <v>94</v>
      </c>
      <c r="C167" s="11">
        <v>3600</v>
      </c>
      <c r="D167" s="8" t="s">
        <v>548</v>
      </c>
      <c r="E167" s="8">
        <v>7.5</v>
      </c>
      <c r="F167">
        <f>IF(ISNA(VLOOKUP(DKSalaries!D167,OverUnder!$A$2:$C$13,3,FALSE)),0,VLOOKUP(DKSalaries!D167,OverUnder!$A$2:$C$13,3,FALSE))</f>
        <v>0</v>
      </c>
      <c r="G167">
        <f t="shared" si="6"/>
        <v>0</v>
      </c>
      <c r="H167">
        <f>IF(ISNA(VLOOKUP(B167,Model!A:B,2,FALSE)),0,VLOOKUP(B167,Model!A:B,2,FALSE))</f>
        <v>10.7795497734249</v>
      </c>
      <c r="I167">
        <f>IF(ISNA(VLOOKUP(B167,$Y$2:$Z$12,2,FALSE)),H167,VLOOKUP(B167,$Y$2:$Z$12,2,FALSE))</f>
        <v>10.7795497734249</v>
      </c>
      <c r="J167" s="12">
        <f t="shared" si="7"/>
        <v>2.9943193815069167</v>
      </c>
      <c r="K167">
        <v>0</v>
      </c>
      <c r="L167">
        <f t="shared" si="8"/>
        <v>0</v>
      </c>
      <c r="M167">
        <f>K167*C167</f>
        <v>0</v>
      </c>
      <c r="N167">
        <f>$K167*IF($A167=N$1,1,0)</f>
        <v>0</v>
      </c>
      <c r="O167">
        <f>$K167*IF($A167=O$1,1,0)</f>
        <v>0</v>
      </c>
      <c r="P167">
        <f>$K167*IF($A167=P$1,1,0)</f>
        <v>0</v>
      </c>
      <c r="Q167">
        <f>$K167*IF($A167=Q$1,1,0)</f>
        <v>0</v>
      </c>
      <c r="R167">
        <f>$K167*IF($A167=R$1,1,0)</f>
        <v>0</v>
      </c>
    </row>
    <row r="168" spans="1:18">
      <c r="A168" s="8" t="s">
        <v>9</v>
      </c>
      <c r="B168" s="9" t="s">
        <v>95</v>
      </c>
      <c r="C168" s="11">
        <v>3500</v>
      </c>
      <c r="D168" s="8" t="s">
        <v>548</v>
      </c>
      <c r="E168" s="8">
        <v>5.7</v>
      </c>
      <c r="F168">
        <f>IF(ISNA(VLOOKUP(DKSalaries!D168,OverUnder!$A$2:$C$13,3,FALSE)),0,VLOOKUP(DKSalaries!D168,OverUnder!$A$2:$C$13,3,FALSE))</f>
        <v>0</v>
      </c>
      <c r="G168">
        <f t="shared" si="6"/>
        <v>0</v>
      </c>
      <c r="H168">
        <f>IF(ISNA(VLOOKUP(B168,Model!A:B,2,FALSE)),0,VLOOKUP(B168,Model!A:B,2,FALSE))</f>
        <v>7.0348644331707701</v>
      </c>
      <c r="I168">
        <f>IF(ISNA(VLOOKUP(B168,$Y$2:$Z$12,2,FALSE)),H168,VLOOKUP(B168,$Y$2:$Z$12,2,FALSE))</f>
        <v>7.0348644331707701</v>
      </c>
      <c r="J168" s="12">
        <f t="shared" si="7"/>
        <v>2.0099612666202202</v>
      </c>
      <c r="K168">
        <v>0</v>
      </c>
      <c r="L168">
        <f t="shared" si="8"/>
        <v>0</v>
      </c>
      <c r="M168">
        <f>K168*C168</f>
        <v>0</v>
      </c>
      <c r="N168">
        <f>$K168*IF($A168=N$1,1,0)</f>
        <v>0</v>
      </c>
      <c r="O168">
        <f>$K168*IF($A168=O$1,1,0)</f>
        <v>0</v>
      </c>
      <c r="P168">
        <f>$K168*IF($A168=P$1,1,0)</f>
        <v>0</v>
      </c>
      <c r="Q168">
        <f>$K168*IF($A168=Q$1,1,0)</f>
        <v>0</v>
      </c>
      <c r="R168">
        <f>$K168*IF($A168=R$1,1,0)</f>
        <v>0</v>
      </c>
    </row>
    <row r="169" spans="1:18">
      <c r="A169" s="8" t="s">
        <v>9</v>
      </c>
      <c r="B169" s="9" t="s">
        <v>284</v>
      </c>
      <c r="C169" s="11">
        <v>3500</v>
      </c>
      <c r="D169" s="10" t="s">
        <v>564</v>
      </c>
      <c r="E169" s="8">
        <v>0</v>
      </c>
      <c r="F169">
        <f>IF(ISNA(VLOOKUP(DKSalaries!D169,OverUnder!$A$2:$C$13,3,FALSE)),0,VLOOKUP(DKSalaries!D169,OverUnder!$A$2:$C$13,3,FALSE))</f>
        <v>0</v>
      </c>
      <c r="G169">
        <f t="shared" si="6"/>
        <v>0</v>
      </c>
      <c r="H169">
        <f>IF(ISNA(VLOOKUP(B169,Model!A:B,2,FALSE)),0,VLOOKUP(B169,Model!A:B,2,FALSE))</f>
        <v>0</v>
      </c>
      <c r="I169">
        <f>IF(ISNA(VLOOKUP(B169,$Y$2:$Z$12,2,FALSE)),H169,VLOOKUP(B169,$Y$2:$Z$12,2,FALSE))</f>
        <v>0</v>
      </c>
      <c r="J169" s="12">
        <f t="shared" si="7"/>
        <v>0</v>
      </c>
      <c r="K169">
        <v>0</v>
      </c>
      <c r="L169">
        <f t="shared" si="8"/>
        <v>0</v>
      </c>
      <c r="M169">
        <f>K169*C169</f>
        <v>0</v>
      </c>
      <c r="N169">
        <f>$K169*IF($A169=N$1,1,0)</f>
        <v>0</v>
      </c>
      <c r="O169">
        <f>$K169*IF($A169=O$1,1,0)</f>
        <v>0</v>
      </c>
      <c r="P169">
        <f>$K169*IF($A169=P$1,1,0)</f>
        <v>0</v>
      </c>
      <c r="Q169">
        <f>$K169*IF($A169=Q$1,1,0)</f>
        <v>0</v>
      </c>
      <c r="R169">
        <f>$K169*IF($A169=R$1,1,0)</f>
        <v>0</v>
      </c>
    </row>
    <row r="170" spans="1:18">
      <c r="A170" s="8" t="s">
        <v>5</v>
      </c>
      <c r="B170" s="9" t="s">
        <v>301</v>
      </c>
      <c r="C170" s="11">
        <v>3500</v>
      </c>
      <c r="D170" s="10" t="s">
        <v>564</v>
      </c>
      <c r="E170" s="8">
        <v>2.9</v>
      </c>
      <c r="F170">
        <f>IF(ISNA(VLOOKUP(DKSalaries!D170,OverUnder!$A$2:$C$13,3,FALSE)),0,VLOOKUP(DKSalaries!D170,OverUnder!$A$2:$C$13,3,FALSE))</f>
        <v>0</v>
      </c>
      <c r="G170">
        <f t="shared" si="6"/>
        <v>0</v>
      </c>
      <c r="H170">
        <f>IF(ISNA(VLOOKUP(B170,Model!A:B,2,FALSE)),0,VLOOKUP(B170,Model!A:B,2,FALSE))</f>
        <v>2.4083333333333301</v>
      </c>
      <c r="I170">
        <f>IF(ISNA(VLOOKUP(B170,$Y$2:$Z$12,2,FALSE)),H170,VLOOKUP(B170,$Y$2:$Z$12,2,FALSE))</f>
        <v>2.4083333333333301</v>
      </c>
      <c r="J170" s="12">
        <f t="shared" si="7"/>
        <v>0.6880952380952372</v>
      </c>
      <c r="K170">
        <v>0</v>
      </c>
      <c r="L170">
        <f t="shared" si="8"/>
        <v>0</v>
      </c>
      <c r="M170">
        <f>K170*C170</f>
        <v>0</v>
      </c>
      <c r="N170">
        <f>$K170*IF($A170=N$1,1,0)</f>
        <v>0</v>
      </c>
      <c r="O170">
        <f>$K170*IF($A170=O$1,1,0)</f>
        <v>0</v>
      </c>
      <c r="P170">
        <f>$K170*IF($A170=P$1,1,0)</f>
        <v>0</v>
      </c>
      <c r="Q170">
        <f>$K170*IF($A170=Q$1,1,0)</f>
        <v>0</v>
      </c>
      <c r="R170">
        <f>$K170*IF($A170=R$1,1,0)</f>
        <v>0</v>
      </c>
    </row>
    <row r="171" spans="1:18">
      <c r="A171" s="8" t="s">
        <v>6</v>
      </c>
      <c r="B171" s="9" t="s">
        <v>87</v>
      </c>
      <c r="C171" s="11">
        <v>3500</v>
      </c>
      <c r="D171" s="10" t="s">
        <v>554</v>
      </c>
      <c r="E171" s="8">
        <v>4.2</v>
      </c>
      <c r="F171">
        <f>IF(ISNA(VLOOKUP(DKSalaries!D171,OverUnder!$A$2:$C$13,3,FALSE)),0,VLOOKUP(DKSalaries!D171,OverUnder!$A$2:$C$13,3,FALSE))</f>
        <v>0</v>
      </c>
      <c r="G171">
        <f t="shared" si="6"/>
        <v>0</v>
      </c>
      <c r="H171">
        <f>IF(ISNA(VLOOKUP(B171,Model!A:B,2,FALSE)),0,VLOOKUP(B171,Model!A:B,2,FALSE))</f>
        <v>4.5461711711711699</v>
      </c>
      <c r="I171">
        <f>IF(ISNA(VLOOKUP(B171,$Y$2:$Z$12,2,FALSE)),H171,VLOOKUP(B171,$Y$2:$Z$12,2,FALSE))</f>
        <v>4.5461711711711699</v>
      </c>
      <c r="J171" s="12">
        <f t="shared" si="7"/>
        <v>1.2989060489060484</v>
      </c>
      <c r="K171">
        <v>0</v>
      </c>
      <c r="L171">
        <f t="shared" si="8"/>
        <v>0</v>
      </c>
      <c r="M171">
        <f>K171*C171</f>
        <v>0</v>
      </c>
      <c r="N171">
        <f>$K171*IF($A171=N$1,1,0)</f>
        <v>0</v>
      </c>
      <c r="O171">
        <f>$K171*IF($A171=O$1,1,0)</f>
        <v>0</v>
      </c>
      <c r="P171">
        <f>$K171*IF($A171=P$1,1,0)</f>
        <v>0</v>
      </c>
      <c r="Q171">
        <f>$K171*IF($A171=Q$1,1,0)</f>
        <v>0</v>
      </c>
      <c r="R171">
        <f>$K171*IF($A171=R$1,1,0)</f>
        <v>0</v>
      </c>
    </row>
    <row r="172" spans="1:18">
      <c r="A172" s="8" t="s">
        <v>7</v>
      </c>
      <c r="B172" s="9" t="s">
        <v>303</v>
      </c>
      <c r="C172" s="11">
        <v>3500</v>
      </c>
      <c r="D172" s="10" t="s">
        <v>557</v>
      </c>
      <c r="E172" s="8">
        <v>10.199999999999999</v>
      </c>
      <c r="F172">
        <f>IF(ISNA(VLOOKUP(DKSalaries!D172,OverUnder!$A$2:$C$13,3,FALSE)),0,VLOOKUP(DKSalaries!D172,OverUnder!$A$2:$C$13,3,FALSE))</f>
        <v>0</v>
      </c>
      <c r="G172">
        <f t="shared" si="6"/>
        <v>0</v>
      </c>
      <c r="H172">
        <f>IF(ISNA(VLOOKUP(B172,Model!A:B,2,FALSE)),0,VLOOKUP(B172,Model!A:B,2,FALSE))</f>
        <v>8.7397138249948298</v>
      </c>
      <c r="I172">
        <f>IF(ISNA(VLOOKUP(B172,$Y$2:$Z$12,2,FALSE)),H172,VLOOKUP(B172,$Y$2:$Z$12,2,FALSE))</f>
        <v>8.7397138249948298</v>
      </c>
      <c r="J172" s="12">
        <f t="shared" si="7"/>
        <v>2.4970610928556654</v>
      </c>
      <c r="K172">
        <v>0</v>
      </c>
      <c r="L172">
        <f t="shared" si="8"/>
        <v>0</v>
      </c>
      <c r="M172">
        <f>K172*C172</f>
        <v>0</v>
      </c>
      <c r="N172">
        <f>$K172*IF($A172=N$1,1,0)</f>
        <v>0</v>
      </c>
      <c r="O172">
        <f>$K172*IF($A172=O$1,1,0)</f>
        <v>0</v>
      </c>
      <c r="P172">
        <f>$K172*IF($A172=P$1,1,0)</f>
        <v>0</v>
      </c>
      <c r="Q172">
        <f>$K172*IF($A172=Q$1,1,0)</f>
        <v>0</v>
      </c>
      <c r="R172">
        <f>$K172*IF($A172=R$1,1,0)</f>
        <v>0</v>
      </c>
    </row>
    <row r="173" spans="1:18">
      <c r="A173" s="8" t="s">
        <v>6</v>
      </c>
      <c r="B173" s="9" t="s">
        <v>404</v>
      </c>
      <c r="C173" s="11">
        <v>3500</v>
      </c>
      <c r="D173" s="10" t="s">
        <v>560</v>
      </c>
      <c r="E173" s="8">
        <v>2.5</v>
      </c>
      <c r="F173">
        <f>IF(ISNA(VLOOKUP(DKSalaries!D173,OverUnder!$A$2:$C$13,3,FALSE)),0,VLOOKUP(DKSalaries!D173,OverUnder!$A$2:$C$13,3,FALSE))</f>
        <v>0</v>
      </c>
      <c r="G173">
        <f t="shared" si="6"/>
        <v>0</v>
      </c>
      <c r="H173">
        <f>IF(ISNA(VLOOKUP(B173,Model!A:B,2,FALSE)),0,VLOOKUP(B173,Model!A:B,2,FALSE))</f>
        <v>3.23910745380444</v>
      </c>
      <c r="I173">
        <f>IF(ISNA(VLOOKUP(B173,$Y$2:$Z$12,2,FALSE)),H173,VLOOKUP(B173,$Y$2:$Z$12,2,FALSE))</f>
        <v>3.23910745380444</v>
      </c>
      <c r="J173" s="12">
        <f t="shared" si="7"/>
        <v>0.92545927251555427</v>
      </c>
      <c r="K173">
        <v>0</v>
      </c>
      <c r="L173">
        <f t="shared" si="8"/>
        <v>0</v>
      </c>
      <c r="M173">
        <f>K173*C173</f>
        <v>0</v>
      </c>
      <c r="N173">
        <f>$K173*IF($A173=N$1,1,0)</f>
        <v>0</v>
      </c>
      <c r="O173">
        <f>$K173*IF($A173=O$1,1,0)</f>
        <v>0</v>
      </c>
      <c r="P173">
        <f>$K173*IF($A173=P$1,1,0)</f>
        <v>0</v>
      </c>
      <c r="Q173">
        <f>$K173*IF($A173=Q$1,1,0)</f>
        <v>0</v>
      </c>
      <c r="R173">
        <f>$K173*IF($A173=R$1,1,0)</f>
        <v>0</v>
      </c>
    </row>
    <row r="174" spans="1:18">
      <c r="A174" s="8" t="s">
        <v>8</v>
      </c>
      <c r="B174" s="9" t="s">
        <v>302</v>
      </c>
      <c r="C174" s="11">
        <v>3500</v>
      </c>
      <c r="D174" s="8" t="s">
        <v>553</v>
      </c>
      <c r="E174" s="8">
        <v>6.1</v>
      </c>
      <c r="F174">
        <f>IF(ISNA(VLOOKUP(DKSalaries!D174,OverUnder!$A$2:$C$13,3,FALSE)),0,VLOOKUP(DKSalaries!D174,OverUnder!$A$2:$C$13,3,FALSE))</f>
        <v>0</v>
      </c>
      <c r="G174">
        <f t="shared" si="6"/>
        <v>0</v>
      </c>
      <c r="H174">
        <f>IF(ISNA(VLOOKUP(B174,Model!A:B,2,FALSE)),0,VLOOKUP(B174,Model!A:B,2,FALSE))</f>
        <v>5.5833333333333304</v>
      </c>
      <c r="I174">
        <f>IF(ISNA(VLOOKUP(B174,$Y$2:$Z$12,2,FALSE)),H174,VLOOKUP(B174,$Y$2:$Z$12,2,FALSE))</f>
        <v>5.5833333333333304</v>
      </c>
      <c r="J174" s="12">
        <f t="shared" si="7"/>
        <v>1.5952380952380945</v>
      </c>
      <c r="K174">
        <v>0</v>
      </c>
      <c r="L174">
        <f t="shared" si="8"/>
        <v>0</v>
      </c>
      <c r="M174">
        <f>K174*C174</f>
        <v>0</v>
      </c>
      <c r="N174">
        <f>$K174*IF($A174=N$1,1,0)</f>
        <v>0</v>
      </c>
      <c r="O174">
        <f>$K174*IF($A174=O$1,1,0)</f>
        <v>0</v>
      </c>
      <c r="P174">
        <f>$K174*IF($A174=P$1,1,0)</f>
        <v>0</v>
      </c>
      <c r="Q174">
        <f>$K174*IF($A174=Q$1,1,0)</f>
        <v>0</v>
      </c>
      <c r="R174">
        <f>$K174*IF($A174=R$1,1,0)</f>
        <v>0</v>
      </c>
    </row>
    <row r="175" spans="1:18">
      <c r="A175" s="8" t="s">
        <v>5</v>
      </c>
      <c r="B175" s="9" t="s">
        <v>469</v>
      </c>
      <c r="C175" s="11">
        <v>3500</v>
      </c>
      <c r="D175" s="8" t="s">
        <v>556</v>
      </c>
      <c r="E175" s="8">
        <v>0</v>
      </c>
      <c r="F175">
        <f>IF(ISNA(VLOOKUP(DKSalaries!D175,OverUnder!$A$2:$C$13,3,FALSE)),0,VLOOKUP(DKSalaries!D175,OverUnder!$A$2:$C$13,3,FALSE))</f>
        <v>0</v>
      </c>
      <c r="G175">
        <f t="shared" si="6"/>
        <v>0</v>
      </c>
      <c r="H175">
        <f>IF(ISNA(VLOOKUP(B175,Model!A:B,2,FALSE)),0,VLOOKUP(B175,Model!A:B,2,FALSE))</f>
        <v>0</v>
      </c>
      <c r="I175">
        <f>IF(ISNA(VLOOKUP(B175,$Y$2:$Z$12,2,FALSE)),H175,VLOOKUP(B175,$Y$2:$Z$12,2,FALSE))</f>
        <v>0</v>
      </c>
      <c r="J175" s="12">
        <f t="shared" si="7"/>
        <v>0</v>
      </c>
      <c r="K175">
        <v>0</v>
      </c>
      <c r="L175">
        <f t="shared" si="8"/>
        <v>0</v>
      </c>
      <c r="M175">
        <f>K175*C175</f>
        <v>0</v>
      </c>
      <c r="N175">
        <f>$K175*IF($A175=N$1,1,0)</f>
        <v>0</v>
      </c>
      <c r="O175">
        <f>$K175*IF($A175=O$1,1,0)</f>
        <v>0</v>
      </c>
      <c r="P175">
        <f>$K175*IF($A175=P$1,1,0)</f>
        <v>0</v>
      </c>
      <c r="Q175">
        <f>$K175*IF($A175=Q$1,1,0)</f>
        <v>0</v>
      </c>
      <c r="R175">
        <f>$K175*IF($A175=R$1,1,0)</f>
        <v>0</v>
      </c>
    </row>
    <row r="176" spans="1:18">
      <c r="A176" s="8" t="s">
        <v>6</v>
      </c>
      <c r="B176" s="9" t="s">
        <v>304</v>
      </c>
      <c r="C176" s="11">
        <v>3500</v>
      </c>
      <c r="D176" s="10" t="s">
        <v>546</v>
      </c>
      <c r="E176" s="8">
        <v>4.0999999999999996</v>
      </c>
      <c r="F176">
        <f>IF(ISNA(VLOOKUP(DKSalaries!D176,OverUnder!$A$2:$C$13,3,FALSE)),0,VLOOKUP(DKSalaries!D176,OverUnder!$A$2:$C$13,3,FALSE))</f>
        <v>0</v>
      </c>
      <c r="G176">
        <f t="shared" si="6"/>
        <v>0</v>
      </c>
      <c r="H176">
        <f>IF(ISNA(VLOOKUP(B176,Model!A:B,2,FALSE)),0,VLOOKUP(B176,Model!A:B,2,FALSE))</f>
        <v>4.0999999999999996</v>
      </c>
      <c r="I176">
        <f>IF(ISNA(VLOOKUP(B176,$Y$2:$Z$12,2,FALSE)),H176,VLOOKUP(B176,$Y$2:$Z$12,2,FALSE))</f>
        <v>4.0999999999999996</v>
      </c>
      <c r="J176" s="12">
        <f t="shared" si="7"/>
        <v>1.1714285714285713</v>
      </c>
      <c r="K176">
        <v>0</v>
      </c>
      <c r="L176">
        <f t="shared" si="8"/>
        <v>0</v>
      </c>
      <c r="M176">
        <f>K176*C176</f>
        <v>0</v>
      </c>
      <c r="N176">
        <f>$K176*IF($A176=N$1,1,0)</f>
        <v>0</v>
      </c>
      <c r="O176">
        <f>$K176*IF($A176=O$1,1,0)</f>
        <v>0</v>
      </c>
      <c r="P176">
        <f>$K176*IF($A176=P$1,1,0)</f>
        <v>0</v>
      </c>
      <c r="Q176">
        <f>$K176*IF($A176=Q$1,1,0)</f>
        <v>0</v>
      </c>
      <c r="R176">
        <f>$K176*IF($A176=R$1,1,0)</f>
        <v>0</v>
      </c>
    </row>
    <row r="177" spans="1:18">
      <c r="A177" s="8" t="s">
        <v>9</v>
      </c>
      <c r="B177" s="9" t="s">
        <v>468</v>
      </c>
      <c r="C177" s="11">
        <v>3500</v>
      </c>
      <c r="D177" s="8" t="s">
        <v>545</v>
      </c>
      <c r="E177" s="8">
        <v>0</v>
      </c>
      <c r="F177">
        <f>IF(ISNA(VLOOKUP(DKSalaries!D177,OverUnder!$A$2:$C$13,3,FALSE)),0,VLOOKUP(DKSalaries!D177,OverUnder!$A$2:$C$13,3,FALSE))</f>
        <v>0</v>
      </c>
      <c r="G177">
        <f t="shared" si="6"/>
        <v>0</v>
      </c>
      <c r="H177">
        <f>IF(ISNA(VLOOKUP(B177,Model!A:B,2,FALSE)),0,VLOOKUP(B177,Model!A:B,2,FALSE))</f>
        <v>0</v>
      </c>
      <c r="I177">
        <f>IF(ISNA(VLOOKUP(B177,$Y$2:$Z$12,2,FALSE)),H177,VLOOKUP(B177,$Y$2:$Z$12,2,FALSE))</f>
        <v>0</v>
      </c>
      <c r="J177" s="12">
        <f t="shared" si="7"/>
        <v>0</v>
      </c>
      <c r="K177">
        <v>0</v>
      </c>
      <c r="L177">
        <f t="shared" si="8"/>
        <v>0</v>
      </c>
      <c r="M177">
        <f>K177*C177</f>
        <v>0</v>
      </c>
      <c r="N177">
        <f>$K177*IF($A177=N$1,1,0)</f>
        <v>0</v>
      </c>
      <c r="O177">
        <f>$K177*IF($A177=O$1,1,0)</f>
        <v>0</v>
      </c>
      <c r="P177">
        <f>$K177*IF($A177=P$1,1,0)</f>
        <v>0</v>
      </c>
      <c r="Q177">
        <f>$K177*IF($A177=Q$1,1,0)</f>
        <v>0</v>
      </c>
      <c r="R177">
        <f>$K177*IF($A177=R$1,1,0)</f>
        <v>0</v>
      </c>
    </row>
    <row r="178" spans="1:18">
      <c r="A178" s="8" t="s">
        <v>7</v>
      </c>
      <c r="B178" s="9" t="s">
        <v>503</v>
      </c>
      <c r="C178" s="11">
        <v>3500</v>
      </c>
      <c r="D178" s="10" t="s">
        <v>551</v>
      </c>
      <c r="E178" s="8">
        <v>0</v>
      </c>
      <c r="F178">
        <f>IF(ISNA(VLOOKUP(DKSalaries!D178,OverUnder!$A$2:$C$13,3,FALSE)),0,VLOOKUP(DKSalaries!D178,OverUnder!$A$2:$C$13,3,FALSE))</f>
        <v>0</v>
      </c>
      <c r="G178">
        <f t="shared" si="6"/>
        <v>0</v>
      </c>
      <c r="H178">
        <f>IF(ISNA(VLOOKUP(B178,Model!A:B,2,FALSE)),0,VLOOKUP(B178,Model!A:B,2,FALSE))</f>
        <v>0</v>
      </c>
      <c r="I178">
        <f>IF(ISNA(VLOOKUP(B178,$Y$2:$Z$12,2,FALSE)),H178,VLOOKUP(B178,$Y$2:$Z$12,2,FALSE))</f>
        <v>0</v>
      </c>
      <c r="J178" s="12">
        <f t="shared" si="7"/>
        <v>0</v>
      </c>
      <c r="K178">
        <v>0</v>
      </c>
      <c r="L178">
        <f t="shared" si="8"/>
        <v>0</v>
      </c>
      <c r="M178">
        <f>K178*C178</f>
        <v>0</v>
      </c>
      <c r="N178">
        <f>$K178*IF($A178=N$1,1,0)</f>
        <v>0</v>
      </c>
      <c r="O178">
        <f>$K178*IF($A178=O$1,1,0)</f>
        <v>0</v>
      </c>
      <c r="P178">
        <f>$K178*IF($A178=P$1,1,0)</f>
        <v>0</v>
      </c>
      <c r="Q178">
        <f>$K178*IF($A178=Q$1,1,0)</f>
        <v>0</v>
      </c>
      <c r="R178">
        <f>$K178*IF($A178=R$1,1,0)</f>
        <v>0</v>
      </c>
    </row>
    <row r="179" spans="1:18">
      <c r="A179" s="8" t="s">
        <v>9</v>
      </c>
      <c r="B179" s="9" t="s">
        <v>269</v>
      </c>
      <c r="C179" s="11">
        <v>3500</v>
      </c>
      <c r="D179" s="10" t="s">
        <v>557</v>
      </c>
      <c r="E179" s="8">
        <v>8.6999999999999993</v>
      </c>
      <c r="F179">
        <f>IF(ISNA(VLOOKUP(DKSalaries!D179,OverUnder!$A$2:$C$13,3,FALSE)),0,VLOOKUP(DKSalaries!D179,OverUnder!$A$2:$C$13,3,FALSE))</f>
        <v>0</v>
      </c>
      <c r="G179">
        <f t="shared" si="6"/>
        <v>0</v>
      </c>
      <c r="H179">
        <f>IF(ISNA(VLOOKUP(B179,Model!A:B,2,FALSE)),0,VLOOKUP(B179,Model!A:B,2,FALSE))</f>
        <v>8.6999999999999993</v>
      </c>
      <c r="I179">
        <f>IF(ISNA(VLOOKUP(B179,$Y$2:$Z$12,2,FALSE)),H179,VLOOKUP(B179,$Y$2:$Z$12,2,FALSE))</f>
        <v>8.6999999999999993</v>
      </c>
      <c r="J179" s="12">
        <f t="shared" si="7"/>
        <v>2.4857142857142858</v>
      </c>
      <c r="K179">
        <v>0</v>
      </c>
      <c r="L179">
        <f t="shared" si="8"/>
        <v>0</v>
      </c>
      <c r="M179">
        <f>K179*C179</f>
        <v>0</v>
      </c>
      <c r="N179">
        <f>$K179*IF($A179=N$1,1,0)</f>
        <v>0</v>
      </c>
      <c r="O179">
        <f>$K179*IF($A179=O$1,1,0)</f>
        <v>0</v>
      </c>
      <c r="P179">
        <f>$K179*IF($A179=P$1,1,0)</f>
        <v>0</v>
      </c>
      <c r="Q179">
        <f>$K179*IF($A179=Q$1,1,0)</f>
        <v>0</v>
      </c>
      <c r="R179">
        <f>$K179*IF($A179=R$1,1,0)</f>
        <v>0</v>
      </c>
    </row>
    <row r="180" spans="1:18">
      <c r="A180" s="8" t="s">
        <v>6</v>
      </c>
      <c r="B180" s="9" t="s">
        <v>426</v>
      </c>
      <c r="C180" s="11">
        <v>3500</v>
      </c>
      <c r="D180" s="10" t="s">
        <v>551</v>
      </c>
      <c r="E180" s="8">
        <v>11.1</v>
      </c>
      <c r="F180">
        <f>IF(ISNA(VLOOKUP(DKSalaries!D180,OverUnder!$A$2:$C$13,3,FALSE)),0,VLOOKUP(DKSalaries!D180,OverUnder!$A$2:$C$13,3,FALSE))</f>
        <v>0</v>
      </c>
      <c r="G180">
        <f t="shared" si="6"/>
        <v>0</v>
      </c>
      <c r="H180">
        <f>IF(ISNA(VLOOKUP(B180,Model!A:B,2,FALSE)),0,VLOOKUP(B180,Model!A:B,2,FALSE))</f>
        <v>9.1883642742289098</v>
      </c>
      <c r="I180">
        <f>IF(ISNA(VLOOKUP(B180,$Y$2:$Z$12,2,FALSE)),H180,VLOOKUP(B180,$Y$2:$Z$12,2,FALSE))</f>
        <v>9.1883642742289098</v>
      </c>
      <c r="J180" s="12">
        <f t="shared" si="7"/>
        <v>2.6252469354939745</v>
      </c>
      <c r="K180">
        <v>0</v>
      </c>
      <c r="L180">
        <f t="shared" si="8"/>
        <v>0</v>
      </c>
      <c r="M180">
        <f>K180*C180</f>
        <v>0</v>
      </c>
      <c r="N180">
        <f>$K180*IF($A180=N$1,1,0)</f>
        <v>0</v>
      </c>
      <c r="O180">
        <f>$K180*IF($A180=O$1,1,0)</f>
        <v>0</v>
      </c>
      <c r="P180">
        <f>$K180*IF($A180=P$1,1,0)</f>
        <v>0</v>
      </c>
      <c r="Q180">
        <f>$K180*IF($A180=Q$1,1,0)</f>
        <v>0</v>
      </c>
      <c r="R180">
        <f>$K180*IF($A180=R$1,1,0)</f>
        <v>0</v>
      </c>
    </row>
    <row r="181" spans="1:18">
      <c r="A181" s="8" t="s">
        <v>6</v>
      </c>
      <c r="B181" s="9" t="s">
        <v>528</v>
      </c>
      <c r="C181" s="11">
        <v>3500</v>
      </c>
      <c r="D181" s="8" t="s">
        <v>556</v>
      </c>
      <c r="E181" s="8">
        <v>0</v>
      </c>
      <c r="F181">
        <f>IF(ISNA(VLOOKUP(DKSalaries!D181,OverUnder!$A$2:$C$13,3,FALSE)),0,VLOOKUP(DKSalaries!D181,OverUnder!$A$2:$C$13,3,FALSE))</f>
        <v>0</v>
      </c>
      <c r="G181">
        <f t="shared" si="6"/>
        <v>0</v>
      </c>
      <c r="H181">
        <f>IF(ISNA(VLOOKUP(B181,Model!A:B,2,FALSE)),0,VLOOKUP(B181,Model!A:B,2,FALSE))</f>
        <v>0</v>
      </c>
      <c r="I181">
        <f>IF(ISNA(VLOOKUP(B181,$Y$2:$Z$12,2,FALSE)),H181,VLOOKUP(B181,$Y$2:$Z$12,2,FALSE))</f>
        <v>0</v>
      </c>
      <c r="J181" s="12">
        <f t="shared" si="7"/>
        <v>0</v>
      </c>
      <c r="K181">
        <v>0</v>
      </c>
      <c r="L181">
        <f t="shared" si="8"/>
        <v>0</v>
      </c>
      <c r="M181">
        <f>K181*C181</f>
        <v>0</v>
      </c>
      <c r="N181">
        <f>$K181*IF($A181=N$1,1,0)</f>
        <v>0</v>
      </c>
      <c r="O181">
        <f>$K181*IF($A181=O$1,1,0)</f>
        <v>0</v>
      </c>
      <c r="P181">
        <f>$K181*IF($A181=P$1,1,0)</f>
        <v>0</v>
      </c>
      <c r="Q181">
        <f>$K181*IF($A181=Q$1,1,0)</f>
        <v>0</v>
      </c>
      <c r="R181">
        <f>$K181*IF($A181=R$1,1,0)</f>
        <v>0</v>
      </c>
    </row>
    <row r="182" spans="1:18">
      <c r="A182" s="8" t="s">
        <v>8</v>
      </c>
      <c r="B182" s="9" t="s">
        <v>510</v>
      </c>
      <c r="C182" s="11">
        <v>3500</v>
      </c>
      <c r="D182" s="8" t="s">
        <v>550</v>
      </c>
      <c r="E182" s="8">
        <v>12.5</v>
      </c>
      <c r="F182">
        <f>IF(ISNA(VLOOKUP(DKSalaries!D182,OverUnder!$A$2:$C$13,3,FALSE)),0,VLOOKUP(DKSalaries!D182,OverUnder!$A$2:$C$13,3,FALSE))</f>
        <v>0</v>
      </c>
      <c r="G182">
        <f t="shared" si="6"/>
        <v>0</v>
      </c>
      <c r="H182">
        <f>IF(ISNA(VLOOKUP(B182,Model!A:B,2,FALSE)),0,VLOOKUP(B182,Model!A:B,2,FALSE))</f>
        <v>0</v>
      </c>
      <c r="I182">
        <f>IF(ISNA(VLOOKUP(B182,$Y$2:$Z$12,2,FALSE)),H182,VLOOKUP(B182,$Y$2:$Z$12,2,FALSE))</f>
        <v>0</v>
      </c>
      <c r="J182" s="12">
        <f t="shared" si="7"/>
        <v>0</v>
      </c>
      <c r="K182">
        <v>0</v>
      </c>
      <c r="L182">
        <f t="shared" si="8"/>
        <v>0</v>
      </c>
      <c r="M182">
        <f>K182*C182</f>
        <v>0</v>
      </c>
      <c r="N182">
        <f>$K182*IF($A182=N$1,1,0)</f>
        <v>0</v>
      </c>
      <c r="O182">
        <f>$K182*IF($A182=O$1,1,0)</f>
        <v>0</v>
      </c>
      <c r="P182">
        <f>$K182*IF($A182=P$1,1,0)</f>
        <v>0</v>
      </c>
      <c r="Q182">
        <f>$K182*IF($A182=Q$1,1,0)</f>
        <v>0</v>
      </c>
      <c r="R182">
        <f>$K182*IF($A182=R$1,1,0)</f>
        <v>0</v>
      </c>
    </row>
    <row r="183" spans="1:18">
      <c r="A183" s="8" t="s">
        <v>8</v>
      </c>
      <c r="B183" s="9" t="s">
        <v>572</v>
      </c>
      <c r="C183" s="11">
        <v>3500</v>
      </c>
      <c r="D183" s="8" t="s">
        <v>559</v>
      </c>
      <c r="E183" s="8">
        <v>4.5999999999999996</v>
      </c>
      <c r="F183">
        <f>IF(ISNA(VLOOKUP(DKSalaries!D183,OverUnder!$A$2:$C$13,3,FALSE)),0,VLOOKUP(DKSalaries!D183,OverUnder!$A$2:$C$13,3,FALSE))</f>
        <v>0</v>
      </c>
      <c r="G183">
        <f t="shared" si="6"/>
        <v>0</v>
      </c>
      <c r="H183">
        <f>IF(ISNA(VLOOKUP(B183,Model!A:B,2,FALSE)),0,VLOOKUP(B183,Model!A:B,2,FALSE))</f>
        <v>0</v>
      </c>
      <c r="I183">
        <f>IF(ISNA(VLOOKUP(B183,$Y$2:$Z$12,2,FALSE)),H183,VLOOKUP(B183,$Y$2:$Z$12,2,FALSE))</f>
        <v>0</v>
      </c>
      <c r="J183" s="12">
        <f t="shared" si="7"/>
        <v>0</v>
      </c>
      <c r="K183">
        <v>0</v>
      </c>
      <c r="L183">
        <f t="shared" si="8"/>
        <v>0</v>
      </c>
      <c r="M183">
        <f>K183*C183</f>
        <v>0</v>
      </c>
      <c r="N183">
        <f>$K183*IF($A183=N$1,1,0)</f>
        <v>0</v>
      </c>
      <c r="O183">
        <f>$K183*IF($A183=O$1,1,0)</f>
        <v>0</v>
      </c>
      <c r="P183">
        <f>$K183*IF($A183=P$1,1,0)</f>
        <v>0</v>
      </c>
      <c r="Q183">
        <f>$K183*IF($A183=Q$1,1,0)</f>
        <v>0</v>
      </c>
      <c r="R183">
        <f>$K183*IF($A183=R$1,1,0)</f>
        <v>0</v>
      </c>
    </row>
    <row r="184" spans="1:18">
      <c r="A184" s="8" t="s">
        <v>5</v>
      </c>
      <c r="B184" s="9" t="s">
        <v>502</v>
      </c>
      <c r="C184" s="11">
        <v>3500</v>
      </c>
      <c r="D184" s="8" t="s">
        <v>544</v>
      </c>
      <c r="E184" s="8">
        <v>8</v>
      </c>
      <c r="F184">
        <f>IF(ISNA(VLOOKUP(DKSalaries!D184,OverUnder!$A$2:$C$13,3,FALSE)),0,VLOOKUP(DKSalaries!D184,OverUnder!$A$2:$C$13,3,FALSE))</f>
        <v>0</v>
      </c>
      <c r="G184">
        <f t="shared" si="6"/>
        <v>0</v>
      </c>
      <c r="H184">
        <f>IF(ISNA(VLOOKUP(B184,Model!A:B,2,FALSE)),0,VLOOKUP(B184,Model!A:B,2,FALSE))</f>
        <v>0</v>
      </c>
      <c r="I184">
        <f>IF(ISNA(VLOOKUP(B184,$Y$2:$Z$12,2,FALSE)),H184,VLOOKUP(B184,$Y$2:$Z$12,2,FALSE))</f>
        <v>0</v>
      </c>
      <c r="J184" s="12">
        <f t="shared" si="7"/>
        <v>0</v>
      </c>
      <c r="K184">
        <v>0</v>
      </c>
      <c r="L184">
        <f t="shared" si="8"/>
        <v>0</v>
      </c>
      <c r="M184">
        <f>K184*C184</f>
        <v>0</v>
      </c>
      <c r="N184">
        <f>$K184*IF($A184=N$1,1,0)</f>
        <v>0</v>
      </c>
      <c r="O184">
        <f>$K184*IF($A184=O$1,1,0)</f>
        <v>0</v>
      </c>
      <c r="P184">
        <f>$K184*IF($A184=P$1,1,0)</f>
        <v>0</v>
      </c>
      <c r="Q184">
        <f>$K184*IF($A184=Q$1,1,0)</f>
        <v>0</v>
      </c>
      <c r="R184">
        <f>$K184*IF($A184=R$1,1,0)</f>
        <v>0</v>
      </c>
    </row>
    <row r="185" spans="1:18">
      <c r="A185" s="8" t="s">
        <v>5</v>
      </c>
      <c r="B185" s="9" t="s">
        <v>295</v>
      </c>
      <c r="C185" s="11">
        <v>3500</v>
      </c>
      <c r="D185" s="10" t="s">
        <v>564</v>
      </c>
      <c r="E185" s="8">
        <v>3.3</v>
      </c>
      <c r="F185">
        <f>IF(ISNA(VLOOKUP(DKSalaries!D185,OverUnder!$A$2:$C$13,3,FALSE)),0,VLOOKUP(DKSalaries!D185,OverUnder!$A$2:$C$13,3,FALSE))</f>
        <v>0</v>
      </c>
      <c r="G185">
        <f t="shared" si="6"/>
        <v>0</v>
      </c>
      <c r="H185">
        <f>IF(ISNA(VLOOKUP(B185,Model!A:B,2,FALSE)),0,VLOOKUP(B185,Model!A:B,2,FALSE))</f>
        <v>2.99403153153153</v>
      </c>
      <c r="I185">
        <f>IF(ISNA(VLOOKUP(B185,$Y$2:$Z$12,2,FALSE)),H185,VLOOKUP(B185,$Y$2:$Z$12,2,FALSE))</f>
        <v>2.99403153153153</v>
      </c>
      <c r="J185" s="12">
        <f t="shared" si="7"/>
        <v>0.85543758043758</v>
      </c>
      <c r="K185">
        <v>0</v>
      </c>
      <c r="L185">
        <f t="shared" si="8"/>
        <v>0</v>
      </c>
      <c r="M185">
        <f>K185*C185</f>
        <v>0</v>
      </c>
      <c r="N185">
        <f>$K185*IF($A185=N$1,1,0)</f>
        <v>0</v>
      </c>
      <c r="O185">
        <f>$K185*IF($A185=O$1,1,0)</f>
        <v>0</v>
      </c>
      <c r="P185">
        <f>$K185*IF($A185=P$1,1,0)</f>
        <v>0</v>
      </c>
      <c r="Q185">
        <f>$K185*IF($A185=Q$1,1,0)</f>
        <v>0</v>
      </c>
      <c r="R185">
        <f>$K185*IF($A185=R$1,1,0)</f>
        <v>0</v>
      </c>
    </row>
    <row r="186" spans="1:18">
      <c r="A186" s="8" t="s">
        <v>6</v>
      </c>
      <c r="B186" s="9" t="s">
        <v>290</v>
      </c>
      <c r="C186" s="11">
        <v>3500</v>
      </c>
      <c r="D186" s="8" t="s">
        <v>559</v>
      </c>
      <c r="E186" s="8">
        <v>3.3</v>
      </c>
      <c r="F186">
        <f>IF(ISNA(VLOOKUP(DKSalaries!D186,OverUnder!$A$2:$C$13,3,FALSE)),0,VLOOKUP(DKSalaries!D186,OverUnder!$A$2:$C$13,3,FALSE))</f>
        <v>0</v>
      </c>
      <c r="G186">
        <f t="shared" si="6"/>
        <v>0</v>
      </c>
      <c r="H186">
        <f>IF(ISNA(VLOOKUP(B186,Model!A:B,2,FALSE)),0,VLOOKUP(B186,Model!A:B,2,FALSE))</f>
        <v>0</v>
      </c>
      <c r="I186">
        <f>IF(ISNA(VLOOKUP(B186,$Y$2:$Z$12,2,FALSE)),H186,VLOOKUP(B186,$Y$2:$Z$12,2,FALSE))</f>
        <v>0</v>
      </c>
      <c r="J186" s="12">
        <f t="shared" si="7"/>
        <v>0</v>
      </c>
      <c r="K186">
        <v>0</v>
      </c>
      <c r="L186">
        <f t="shared" si="8"/>
        <v>0</v>
      </c>
      <c r="M186">
        <f>K186*C186</f>
        <v>0</v>
      </c>
      <c r="N186">
        <f>$K186*IF($A186=N$1,1,0)</f>
        <v>0</v>
      </c>
      <c r="O186">
        <f>$K186*IF($A186=O$1,1,0)</f>
        <v>0</v>
      </c>
      <c r="P186">
        <f>$K186*IF($A186=P$1,1,0)</f>
        <v>0</v>
      </c>
      <c r="Q186">
        <f>$K186*IF($A186=Q$1,1,0)</f>
        <v>0</v>
      </c>
      <c r="R186">
        <f>$K186*IF($A186=R$1,1,0)</f>
        <v>0</v>
      </c>
    </row>
    <row r="187" spans="1:18">
      <c r="A187" s="8" t="s">
        <v>6</v>
      </c>
      <c r="B187" s="9" t="s">
        <v>504</v>
      </c>
      <c r="C187" s="11">
        <v>3500</v>
      </c>
      <c r="D187" s="10" t="s">
        <v>551</v>
      </c>
      <c r="E187" s="8">
        <v>0</v>
      </c>
      <c r="F187">
        <f>IF(ISNA(VLOOKUP(DKSalaries!D187,OverUnder!$A$2:$C$13,3,FALSE)),0,VLOOKUP(DKSalaries!D187,OverUnder!$A$2:$C$13,3,FALSE))</f>
        <v>0</v>
      </c>
      <c r="G187">
        <f t="shared" si="6"/>
        <v>0</v>
      </c>
      <c r="H187">
        <f>IF(ISNA(VLOOKUP(B187,Model!A:B,2,FALSE)),0,VLOOKUP(B187,Model!A:B,2,FALSE))</f>
        <v>0</v>
      </c>
      <c r="I187">
        <f>IF(ISNA(VLOOKUP(B187,$Y$2:$Z$12,2,FALSE)),H187,VLOOKUP(B187,$Y$2:$Z$12,2,FALSE))</f>
        <v>0</v>
      </c>
      <c r="J187" s="12">
        <f t="shared" si="7"/>
        <v>0</v>
      </c>
      <c r="K187">
        <v>0</v>
      </c>
      <c r="L187">
        <f t="shared" si="8"/>
        <v>0</v>
      </c>
      <c r="M187">
        <f>K187*C187</f>
        <v>0</v>
      </c>
      <c r="N187">
        <f>$K187*IF($A187=N$1,1,0)</f>
        <v>0</v>
      </c>
      <c r="O187">
        <f>$K187*IF($A187=O$1,1,0)</f>
        <v>0</v>
      </c>
      <c r="P187">
        <f>$K187*IF($A187=P$1,1,0)</f>
        <v>0</v>
      </c>
      <c r="Q187">
        <f>$K187*IF($A187=Q$1,1,0)</f>
        <v>0</v>
      </c>
      <c r="R187">
        <f>$K187*IF($A187=R$1,1,0)</f>
        <v>0</v>
      </c>
    </row>
    <row r="188" spans="1:18">
      <c r="A188" s="8" t="s">
        <v>9</v>
      </c>
      <c r="B188" s="9" t="s">
        <v>430</v>
      </c>
      <c r="C188" s="11">
        <v>3500</v>
      </c>
      <c r="D188" s="10" t="s">
        <v>560</v>
      </c>
      <c r="E188" s="8">
        <v>2.2000000000000002</v>
      </c>
      <c r="F188">
        <f>IF(ISNA(VLOOKUP(DKSalaries!D188,OverUnder!$A$2:$C$13,3,FALSE)),0,VLOOKUP(DKSalaries!D188,OverUnder!$A$2:$C$13,3,FALSE))</f>
        <v>0</v>
      </c>
      <c r="G188">
        <f t="shared" si="6"/>
        <v>0</v>
      </c>
      <c r="H188">
        <f>IF(ISNA(VLOOKUP(B188,Model!A:B,2,FALSE)),0,VLOOKUP(B188,Model!A:B,2,FALSE))</f>
        <v>0</v>
      </c>
      <c r="I188">
        <f>IF(ISNA(VLOOKUP(B188,$Y$2:$Z$12,2,FALSE)),H188,VLOOKUP(B188,$Y$2:$Z$12,2,FALSE))</f>
        <v>0</v>
      </c>
      <c r="J188" s="12">
        <f t="shared" si="7"/>
        <v>0</v>
      </c>
      <c r="K188">
        <v>0</v>
      </c>
      <c r="L188">
        <f t="shared" si="8"/>
        <v>0</v>
      </c>
      <c r="M188">
        <f>K188*C188</f>
        <v>0</v>
      </c>
      <c r="N188">
        <f>$K188*IF($A188=N$1,1,0)</f>
        <v>0</v>
      </c>
      <c r="O188">
        <f>$K188*IF($A188=O$1,1,0)</f>
        <v>0</v>
      </c>
      <c r="P188">
        <f>$K188*IF($A188=P$1,1,0)</f>
        <v>0</v>
      </c>
      <c r="Q188">
        <f>$K188*IF($A188=Q$1,1,0)</f>
        <v>0</v>
      </c>
      <c r="R188">
        <f>$K188*IF($A188=R$1,1,0)</f>
        <v>0</v>
      </c>
    </row>
    <row r="189" spans="1:18">
      <c r="A189" s="8" t="s">
        <v>7</v>
      </c>
      <c r="B189" s="9" t="s">
        <v>97</v>
      </c>
      <c r="C189" s="11">
        <v>3500</v>
      </c>
      <c r="D189" s="10" t="s">
        <v>554</v>
      </c>
      <c r="E189" s="8">
        <v>7.2</v>
      </c>
      <c r="F189">
        <f>IF(ISNA(VLOOKUP(DKSalaries!D189,OverUnder!$A$2:$C$13,3,FALSE)),0,VLOOKUP(DKSalaries!D189,OverUnder!$A$2:$C$13,3,FALSE))</f>
        <v>0</v>
      </c>
      <c r="G189">
        <f t="shared" si="6"/>
        <v>0</v>
      </c>
      <c r="H189">
        <f>IF(ISNA(VLOOKUP(B189,Model!A:B,2,FALSE)),0,VLOOKUP(B189,Model!A:B,2,FALSE))</f>
        <v>5.4419654475743799</v>
      </c>
      <c r="I189">
        <f>IF(ISNA(VLOOKUP(B189,$Y$2:$Z$12,2,FALSE)),H189,VLOOKUP(B189,$Y$2:$Z$12,2,FALSE))</f>
        <v>5.4419654475743799</v>
      </c>
      <c r="J189" s="12">
        <f t="shared" si="7"/>
        <v>1.5548472707355372</v>
      </c>
      <c r="K189">
        <v>0</v>
      </c>
      <c r="L189">
        <f t="shared" si="8"/>
        <v>0</v>
      </c>
      <c r="M189">
        <f>K189*C189</f>
        <v>0</v>
      </c>
      <c r="N189">
        <f>$K189*IF($A189=N$1,1,0)</f>
        <v>0</v>
      </c>
      <c r="O189">
        <f>$K189*IF($A189=O$1,1,0)</f>
        <v>0</v>
      </c>
      <c r="P189">
        <f>$K189*IF($A189=P$1,1,0)</f>
        <v>0</v>
      </c>
      <c r="Q189">
        <f>$K189*IF($A189=Q$1,1,0)</f>
        <v>0</v>
      </c>
      <c r="R189">
        <f>$K189*IF($A189=R$1,1,0)</f>
        <v>0</v>
      </c>
    </row>
    <row r="190" spans="1:18">
      <c r="A190" s="8" t="s">
        <v>9</v>
      </c>
      <c r="B190" s="9" t="s">
        <v>522</v>
      </c>
      <c r="C190" s="11">
        <v>3500</v>
      </c>
      <c r="D190" s="8" t="s">
        <v>556</v>
      </c>
      <c r="E190" s="8">
        <v>0</v>
      </c>
      <c r="F190">
        <f>IF(ISNA(VLOOKUP(DKSalaries!D190,OverUnder!$A$2:$C$13,3,FALSE)),0,VLOOKUP(DKSalaries!D190,OverUnder!$A$2:$C$13,3,FALSE))</f>
        <v>0</v>
      </c>
      <c r="G190">
        <f t="shared" si="6"/>
        <v>0</v>
      </c>
      <c r="H190">
        <f>IF(ISNA(VLOOKUP(B190,Model!A:B,2,FALSE)),0,VLOOKUP(B190,Model!A:B,2,FALSE))</f>
        <v>0</v>
      </c>
      <c r="I190">
        <f>IF(ISNA(VLOOKUP(B190,$Y$2:$Z$12,2,FALSE)),H190,VLOOKUP(B190,$Y$2:$Z$12,2,FALSE))</f>
        <v>0</v>
      </c>
      <c r="J190" s="12">
        <f t="shared" si="7"/>
        <v>0</v>
      </c>
      <c r="K190">
        <v>0</v>
      </c>
      <c r="L190">
        <f t="shared" si="8"/>
        <v>0</v>
      </c>
      <c r="M190">
        <f>K190*C190</f>
        <v>0</v>
      </c>
      <c r="N190">
        <f>$K190*IF($A190=N$1,1,0)</f>
        <v>0</v>
      </c>
      <c r="O190">
        <f>$K190*IF($A190=O$1,1,0)</f>
        <v>0</v>
      </c>
      <c r="P190">
        <f>$K190*IF($A190=P$1,1,0)</f>
        <v>0</v>
      </c>
      <c r="Q190">
        <f>$K190*IF($A190=Q$1,1,0)</f>
        <v>0</v>
      </c>
      <c r="R190">
        <f>$K190*IF($A190=R$1,1,0)</f>
        <v>0</v>
      </c>
    </row>
    <row r="191" spans="1:18">
      <c r="A191" s="8" t="s">
        <v>8</v>
      </c>
      <c r="B191" s="9" t="s">
        <v>292</v>
      </c>
      <c r="C191" s="11">
        <v>3500</v>
      </c>
      <c r="D191" s="10" t="s">
        <v>564</v>
      </c>
      <c r="E191" s="8">
        <v>0</v>
      </c>
      <c r="F191">
        <f>IF(ISNA(VLOOKUP(DKSalaries!D191,OverUnder!$A$2:$C$13,3,FALSE)),0,VLOOKUP(DKSalaries!D191,OverUnder!$A$2:$C$13,3,FALSE))</f>
        <v>0</v>
      </c>
      <c r="G191">
        <f t="shared" si="6"/>
        <v>0</v>
      </c>
      <c r="H191">
        <f>IF(ISNA(VLOOKUP(B191,Model!A:B,2,FALSE)),0,VLOOKUP(B191,Model!A:B,2,FALSE))</f>
        <v>0</v>
      </c>
      <c r="I191">
        <f>IF(ISNA(VLOOKUP(B191,$Y$2:$Z$12,2,FALSE)),H191,VLOOKUP(B191,$Y$2:$Z$12,2,FALSE))</f>
        <v>0</v>
      </c>
      <c r="J191" s="12">
        <f t="shared" si="7"/>
        <v>0</v>
      </c>
      <c r="K191">
        <v>0</v>
      </c>
      <c r="L191">
        <f t="shared" si="8"/>
        <v>0</v>
      </c>
      <c r="M191">
        <f>K191*C191</f>
        <v>0</v>
      </c>
      <c r="N191">
        <f>$K191*IF($A191=N$1,1,0)</f>
        <v>0</v>
      </c>
      <c r="O191">
        <f>$K191*IF($A191=O$1,1,0)</f>
        <v>0</v>
      </c>
      <c r="P191">
        <f>$K191*IF($A191=P$1,1,0)</f>
        <v>0</v>
      </c>
      <c r="Q191">
        <f>$K191*IF($A191=Q$1,1,0)</f>
        <v>0</v>
      </c>
      <c r="R191">
        <f>$K191*IF($A191=R$1,1,0)</f>
        <v>0</v>
      </c>
    </row>
    <row r="192" spans="1:18">
      <c r="A192" s="8" t="s">
        <v>5</v>
      </c>
      <c r="B192" s="9" t="s">
        <v>271</v>
      </c>
      <c r="C192" s="11">
        <v>3500</v>
      </c>
      <c r="D192" s="10" t="s">
        <v>546</v>
      </c>
      <c r="E192" s="8">
        <v>2.8</v>
      </c>
      <c r="F192">
        <f>IF(ISNA(VLOOKUP(DKSalaries!D192,OverUnder!$A$2:$C$13,3,FALSE)),0,VLOOKUP(DKSalaries!D192,OverUnder!$A$2:$C$13,3,FALSE))</f>
        <v>0</v>
      </c>
      <c r="G192">
        <f t="shared" si="6"/>
        <v>0</v>
      </c>
      <c r="H192">
        <f>IF(ISNA(VLOOKUP(B192,Model!A:B,2,FALSE)),0,VLOOKUP(B192,Model!A:B,2,FALSE))</f>
        <v>2.8811596419618501</v>
      </c>
      <c r="I192">
        <f>IF(ISNA(VLOOKUP(B192,$Y$2:$Z$12,2,FALSE)),H192,VLOOKUP(B192,$Y$2:$Z$12,2,FALSE))</f>
        <v>2.8811596419618501</v>
      </c>
      <c r="J192" s="12">
        <f t="shared" si="7"/>
        <v>0.8231884691319572</v>
      </c>
      <c r="K192">
        <v>0</v>
      </c>
      <c r="L192">
        <f t="shared" si="8"/>
        <v>0</v>
      </c>
      <c r="M192">
        <f>K192*C192</f>
        <v>0</v>
      </c>
      <c r="N192">
        <f>$K192*IF($A192=N$1,1,0)</f>
        <v>0</v>
      </c>
      <c r="O192">
        <f>$K192*IF($A192=O$1,1,0)</f>
        <v>0</v>
      </c>
      <c r="P192">
        <f>$K192*IF($A192=P$1,1,0)</f>
        <v>0</v>
      </c>
      <c r="Q192">
        <f>$K192*IF($A192=Q$1,1,0)</f>
        <v>0</v>
      </c>
      <c r="R192">
        <f>$K192*IF($A192=R$1,1,0)</f>
        <v>0</v>
      </c>
    </row>
    <row r="193" spans="1:18">
      <c r="A193" s="8" t="s">
        <v>8</v>
      </c>
      <c r="B193" s="9" t="s">
        <v>88</v>
      </c>
      <c r="C193" s="11">
        <v>3500</v>
      </c>
      <c r="D193" s="8" t="s">
        <v>548</v>
      </c>
      <c r="E193" s="8">
        <v>5.4</v>
      </c>
      <c r="F193">
        <f>IF(ISNA(VLOOKUP(DKSalaries!D193,OverUnder!$A$2:$C$13,3,FALSE)),0,VLOOKUP(DKSalaries!D193,OverUnder!$A$2:$C$13,3,FALSE))</f>
        <v>0</v>
      </c>
      <c r="G193">
        <f t="shared" si="6"/>
        <v>0</v>
      </c>
      <c r="H193">
        <f>IF(ISNA(VLOOKUP(B193,Model!A:B,2,FALSE)),0,VLOOKUP(B193,Model!A:B,2,FALSE))</f>
        <v>0</v>
      </c>
      <c r="I193">
        <f>IF(ISNA(VLOOKUP(B193,$Y$2:$Z$12,2,FALSE)),H193,VLOOKUP(B193,$Y$2:$Z$12,2,FALSE))</f>
        <v>0</v>
      </c>
      <c r="J193" s="12">
        <f t="shared" si="7"/>
        <v>0</v>
      </c>
      <c r="K193">
        <v>0</v>
      </c>
      <c r="L193">
        <f t="shared" si="8"/>
        <v>0</v>
      </c>
      <c r="M193">
        <f>K193*C193</f>
        <v>0</v>
      </c>
      <c r="N193">
        <f>$K193*IF($A193=N$1,1,0)</f>
        <v>0</v>
      </c>
      <c r="O193">
        <f>$K193*IF($A193=O$1,1,0)</f>
        <v>0</v>
      </c>
      <c r="P193">
        <f>$K193*IF($A193=P$1,1,0)</f>
        <v>0</v>
      </c>
      <c r="Q193">
        <f>$K193*IF($A193=Q$1,1,0)</f>
        <v>0</v>
      </c>
      <c r="R193">
        <f>$K193*IF($A193=R$1,1,0)</f>
        <v>0</v>
      </c>
    </row>
    <row r="194" spans="1:18">
      <c r="A194" s="8" t="s">
        <v>7</v>
      </c>
      <c r="B194" s="9" t="s">
        <v>83</v>
      </c>
      <c r="C194" s="11">
        <v>3500</v>
      </c>
      <c r="D194" s="8" t="s">
        <v>548</v>
      </c>
      <c r="E194" s="8">
        <v>6.5</v>
      </c>
      <c r="F194">
        <f>IF(ISNA(VLOOKUP(DKSalaries!D194,OverUnder!$A$2:$C$13,3,FALSE)),0,VLOOKUP(DKSalaries!D194,OverUnder!$A$2:$C$13,3,FALSE))</f>
        <v>0</v>
      </c>
      <c r="G194">
        <f t="shared" si="6"/>
        <v>0</v>
      </c>
      <c r="H194">
        <f>IF(ISNA(VLOOKUP(B194,Model!A:B,2,FALSE)),0,VLOOKUP(B194,Model!A:B,2,FALSE))</f>
        <v>8.0247123090668495</v>
      </c>
      <c r="I194">
        <f>IF(ISNA(VLOOKUP(B194,$Y$2:$Z$12,2,FALSE)),H194,VLOOKUP(B194,$Y$2:$Z$12,2,FALSE))</f>
        <v>8.0247123090668495</v>
      </c>
      <c r="J194" s="12">
        <f t="shared" si="7"/>
        <v>2.2927749454476714</v>
      </c>
      <c r="K194">
        <v>0</v>
      </c>
      <c r="L194">
        <f t="shared" si="8"/>
        <v>0</v>
      </c>
      <c r="M194">
        <f>K194*C194</f>
        <v>0</v>
      </c>
      <c r="N194">
        <f>$K194*IF($A194=N$1,1,0)</f>
        <v>0</v>
      </c>
      <c r="O194">
        <f>$K194*IF($A194=O$1,1,0)</f>
        <v>0</v>
      </c>
      <c r="P194">
        <f>$K194*IF($A194=P$1,1,0)</f>
        <v>0</v>
      </c>
      <c r="Q194">
        <f>$K194*IF($A194=Q$1,1,0)</f>
        <v>0</v>
      </c>
      <c r="R194">
        <f>$K194*IF($A194=R$1,1,0)</f>
        <v>0</v>
      </c>
    </row>
    <row r="195" spans="1:18">
      <c r="A195" s="8" t="s">
        <v>8</v>
      </c>
      <c r="B195" s="9" t="s">
        <v>573</v>
      </c>
      <c r="C195" s="11">
        <v>3500</v>
      </c>
      <c r="D195" s="10" t="s">
        <v>551</v>
      </c>
      <c r="E195" s="8">
        <v>3.6</v>
      </c>
      <c r="F195">
        <f>IF(ISNA(VLOOKUP(DKSalaries!D195,OverUnder!$A$2:$C$13,3,FALSE)),0,VLOOKUP(DKSalaries!D195,OverUnder!$A$2:$C$13,3,FALSE))</f>
        <v>0</v>
      </c>
      <c r="G195">
        <f t="shared" ref="G195:G235" si="9">E195*F195</f>
        <v>0</v>
      </c>
      <c r="H195">
        <f>IF(ISNA(VLOOKUP(B195,Model!A:B,2,FALSE)),0,VLOOKUP(B195,Model!A:B,2,FALSE))</f>
        <v>0</v>
      </c>
      <c r="I195">
        <f>IF(ISNA(VLOOKUP(B195,$Y$2:$Z$12,2,FALSE)),H195,VLOOKUP(B195,$Y$2:$Z$12,2,FALSE))</f>
        <v>0</v>
      </c>
      <c r="J195" s="12">
        <f t="shared" ref="J195:J258" si="10">I195/C195 * 1000</f>
        <v>0</v>
      </c>
      <c r="K195">
        <v>0</v>
      </c>
      <c r="L195">
        <f t="shared" ref="L195:L258" si="11">K195*I195</f>
        <v>0</v>
      </c>
      <c r="M195">
        <f>K195*C195</f>
        <v>0</v>
      </c>
      <c r="N195">
        <f>$K195*IF($A195=N$1,1,0)</f>
        <v>0</v>
      </c>
      <c r="O195">
        <f>$K195*IF($A195=O$1,1,0)</f>
        <v>0</v>
      </c>
      <c r="P195">
        <f>$K195*IF($A195=P$1,1,0)</f>
        <v>0</v>
      </c>
      <c r="Q195">
        <f>$K195*IF($A195=Q$1,1,0)</f>
        <v>0</v>
      </c>
      <c r="R195">
        <f>$K195*IF($A195=R$1,1,0)</f>
        <v>0</v>
      </c>
    </row>
    <row r="196" spans="1:18">
      <c r="A196" s="8" t="s">
        <v>7</v>
      </c>
      <c r="B196" s="9" t="s">
        <v>424</v>
      </c>
      <c r="C196" s="11">
        <v>3500</v>
      </c>
      <c r="D196" s="8" t="s">
        <v>558</v>
      </c>
      <c r="E196" s="8">
        <v>9.9</v>
      </c>
      <c r="F196">
        <f>IF(ISNA(VLOOKUP(DKSalaries!D196,OverUnder!$A$2:$C$13,3,FALSE)),0,VLOOKUP(DKSalaries!D196,OverUnder!$A$2:$C$13,3,FALSE))</f>
        <v>0</v>
      </c>
      <c r="G196">
        <f t="shared" si="9"/>
        <v>0</v>
      </c>
      <c r="H196">
        <f>IF(ISNA(VLOOKUP(B196,Model!A:B,2,FALSE)),0,VLOOKUP(B196,Model!A:B,2,FALSE))</f>
        <v>9.7748178733798099</v>
      </c>
      <c r="I196">
        <f>IF(ISNA(VLOOKUP(B196,$Y$2:$Z$12,2,FALSE)),H196,VLOOKUP(B196,$Y$2:$Z$12,2,FALSE))</f>
        <v>9.7748178733798099</v>
      </c>
      <c r="J196" s="12">
        <f t="shared" si="10"/>
        <v>2.7928051066799457</v>
      </c>
      <c r="K196">
        <v>0</v>
      </c>
      <c r="L196">
        <f t="shared" si="11"/>
        <v>0</v>
      </c>
      <c r="M196">
        <f>K196*C196</f>
        <v>0</v>
      </c>
      <c r="N196">
        <f>$K196*IF($A196=N$1,1,0)</f>
        <v>0</v>
      </c>
      <c r="O196">
        <f>$K196*IF($A196=O$1,1,0)</f>
        <v>0</v>
      </c>
      <c r="P196">
        <f>$K196*IF($A196=P$1,1,0)</f>
        <v>0</v>
      </c>
      <c r="Q196">
        <f>$K196*IF($A196=Q$1,1,0)</f>
        <v>0</v>
      </c>
      <c r="R196">
        <f>$K196*IF($A196=R$1,1,0)</f>
        <v>0</v>
      </c>
    </row>
    <row r="197" spans="1:18">
      <c r="A197" s="8" t="s">
        <v>7</v>
      </c>
      <c r="B197" s="9" t="s">
        <v>448</v>
      </c>
      <c r="C197" s="11">
        <v>3500</v>
      </c>
      <c r="D197" s="8" t="s">
        <v>544</v>
      </c>
      <c r="E197" s="8">
        <v>1.8</v>
      </c>
      <c r="F197">
        <f>IF(ISNA(VLOOKUP(DKSalaries!D197,OverUnder!$A$2:$C$13,3,FALSE)),0,VLOOKUP(DKSalaries!D197,OverUnder!$A$2:$C$13,3,FALSE))</f>
        <v>0</v>
      </c>
      <c r="G197">
        <f t="shared" si="9"/>
        <v>0</v>
      </c>
      <c r="H197">
        <f>IF(ISNA(VLOOKUP(B197,Model!A:B,2,FALSE)),0,VLOOKUP(B197,Model!A:B,2,FALSE))</f>
        <v>1.4583333333333299</v>
      </c>
      <c r="I197">
        <f>IF(ISNA(VLOOKUP(B197,$Y$2:$Z$12,2,FALSE)),H197,VLOOKUP(B197,$Y$2:$Z$12,2,FALSE))</f>
        <v>1.4583333333333299</v>
      </c>
      <c r="J197" s="12">
        <f t="shared" si="10"/>
        <v>0.41666666666666574</v>
      </c>
      <c r="K197">
        <v>0</v>
      </c>
      <c r="L197">
        <f t="shared" si="11"/>
        <v>0</v>
      </c>
      <c r="M197">
        <f>K197*C197</f>
        <v>0</v>
      </c>
      <c r="N197">
        <f>$K197*IF($A197=N$1,1,0)</f>
        <v>0</v>
      </c>
      <c r="O197">
        <f>$K197*IF($A197=O$1,1,0)</f>
        <v>0</v>
      </c>
      <c r="P197">
        <f>$K197*IF($A197=P$1,1,0)</f>
        <v>0</v>
      </c>
      <c r="Q197">
        <f>$K197*IF($A197=Q$1,1,0)</f>
        <v>0</v>
      </c>
      <c r="R197">
        <f>$K197*IF($A197=R$1,1,0)</f>
        <v>0</v>
      </c>
    </row>
    <row r="198" spans="1:18">
      <c r="A198" s="8" t="s">
        <v>8</v>
      </c>
      <c r="B198" s="9" t="s">
        <v>462</v>
      </c>
      <c r="C198" s="11">
        <v>3500</v>
      </c>
      <c r="D198" s="10" t="s">
        <v>551</v>
      </c>
      <c r="E198" s="8">
        <v>7.8</v>
      </c>
      <c r="F198">
        <f>IF(ISNA(VLOOKUP(DKSalaries!D198,OverUnder!$A$2:$C$13,3,FALSE)),0,VLOOKUP(DKSalaries!D198,OverUnder!$A$2:$C$13,3,FALSE))</f>
        <v>0</v>
      </c>
      <c r="G198">
        <f t="shared" si="9"/>
        <v>0</v>
      </c>
      <c r="H198">
        <f>IF(ISNA(VLOOKUP(B198,Model!A:B,2,FALSE)),0,VLOOKUP(B198,Model!A:B,2,FALSE))</f>
        <v>7.7666666666666604</v>
      </c>
      <c r="I198">
        <f>IF(ISNA(VLOOKUP(B198,$Y$2:$Z$12,2,FALSE)),H198,VLOOKUP(B198,$Y$2:$Z$12,2,FALSE))</f>
        <v>7.7666666666666604</v>
      </c>
      <c r="J198" s="12">
        <f t="shared" si="10"/>
        <v>2.2190476190476174</v>
      </c>
      <c r="K198">
        <v>0</v>
      </c>
      <c r="L198">
        <f t="shared" si="11"/>
        <v>0</v>
      </c>
      <c r="M198">
        <f>K198*C198</f>
        <v>0</v>
      </c>
      <c r="N198">
        <f>$K198*IF($A198=N$1,1,0)</f>
        <v>0</v>
      </c>
      <c r="O198">
        <f>$K198*IF($A198=O$1,1,0)</f>
        <v>0</v>
      </c>
      <c r="P198">
        <f>$K198*IF($A198=P$1,1,0)</f>
        <v>0</v>
      </c>
      <c r="Q198">
        <f>$K198*IF($A198=Q$1,1,0)</f>
        <v>0</v>
      </c>
      <c r="R198">
        <f>$K198*IF($A198=R$1,1,0)</f>
        <v>0</v>
      </c>
    </row>
    <row r="199" spans="1:18">
      <c r="A199" s="8" t="s">
        <v>9</v>
      </c>
      <c r="B199" s="9" t="s">
        <v>437</v>
      </c>
      <c r="C199" s="11">
        <v>3500</v>
      </c>
      <c r="D199" s="10" t="s">
        <v>552</v>
      </c>
      <c r="E199" s="8">
        <v>5</v>
      </c>
      <c r="F199">
        <f>IF(ISNA(VLOOKUP(DKSalaries!D199,OverUnder!$A$2:$C$13,3,FALSE)),0,VLOOKUP(DKSalaries!D199,OverUnder!$A$2:$C$13,3,FALSE))</f>
        <v>0</v>
      </c>
      <c r="G199">
        <f t="shared" si="9"/>
        <v>0</v>
      </c>
      <c r="H199">
        <f>IF(ISNA(VLOOKUP(B199,Model!A:B,2,FALSE)),0,VLOOKUP(B199,Model!A:B,2,FALSE))</f>
        <v>3.9990508684494102</v>
      </c>
      <c r="I199">
        <f>IF(ISNA(VLOOKUP(B199,$Y$2:$Z$12,2,FALSE)),H199,VLOOKUP(B199,$Y$2:$Z$12,2,FALSE))</f>
        <v>3.9990508684494102</v>
      </c>
      <c r="J199" s="12">
        <f t="shared" si="10"/>
        <v>1.1425859624141173</v>
      </c>
      <c r="K199">
        <v>0</v>
      </c>
      <c r="L199">
        <f t="shared" si="11"/>
        <v>0</v>
      </c>
      <c r="M199">
        <f>K199*C199</f>
        <v>0</v>
      </c>
      <c r="N199">
        <f>$K199*IF($A199=N$1,1,0)</f>
        <v>0</v>
      </c>
      <c r="O199">
        <f>$K199*IF($A199=O$1,1,0)</f>
        <v>0</v>
      </c>
      <c r="P199">
        <f>$K199*IF($A199=P$1,1,0)</f>
        <v>0</v>
      </c>
      <c r="Q199">
        <f>$K199*IF($A199=Q$1,1,0)</f>
        <v>0</v>
      </c>
      <c r="R199">
        <f>$K199*IF($A199=R$1,1,0)</f>
        <v>0</v>
      </c>
    </row>
    <row r="200" spans="1:18">
      <c r="A200" s="8" t="s">
        <v>8</v>
      </c>
      <c r="B200" s="9" t="s">
        <v>286</v>
      </c>
      <c r="C200" s="11">
        <v>3500</v>
      </c>
      <c r="D200" s="10" t="s">
        <v>549</v>
      </c>
      <c r="E200" s="8">
        <v>7</v>
      </c>
      <c r="F200">
        <f>IF(ISNA(VLOOKUP(DKSalaries!D200,OverUnder!$A$2:$C$13,3,FALSE)),0,VLOOKUP(DKSalaries!D200,OverUnder!$A$2:$C$13,3,FALSE))</f>
        <v>0</v>
      </c>
      <c r="G200">
        <f t="shared" si="9"/>
        <v>0</v>
      </c>
      <c r="H200">
        <f>IF(ISNA(VLOOKUP(B200,Model!A:B,2,FALSE)),0,VLOOKUP(B200,Model!A:B,2,FALSE))</f>
        <v>9.8200385931374399</v>
      </c>
      <c r="I200">
        <f>IF(ISNA(VLOOKUP(B200,$Y$2:$Z$12,2,FALSE)),H200,VLOOKUP(B200,$Y$2:$Z$12,2,FALSE))</f>
        <v>9.8200385931374399</v>
      </c>
      <c r="J200" s="12">
        <f t="shared" si="10"/>
        <v>2.805725312324983</v>
      </c>
      <c r="K200">
        <v>0</v>
      </c>
      <c r="L200">
        <f t="shared" si="11"/>
        <v>0</v>
      </c>
      <c r="M200">
        <f>K200*C200</f>
        <v>0</v>
      </c>
      <c r="N200">
        <f>$K200*IF($A200=N$1,1,0)</f>
        <v>0</v>
      </c>
      <c r="O200">
        <f>$K200*IF($A200=O$1,1,0)</f>
        <v>0</v>
      </c>
      <c r="P200">
        <f>$K200*IF($A200=P$1,1,0)</f>
        <v>0</v>
      </c>
      <c r="Q200">
        <f>$K200*IF($A200=Q$1,1,0)</f>
        <v>0</v>
      </c>
      <c r="R200">
        <f>$K200*IF($A200=R$1,1,0)</f>
        <v>0</v>
      </c>
    </row>
    <row r="201" spans="1:18">
      <c r="A201" s="8" t="s">
        <v>5</v>
      </c>
      <c r="B201" s="9" t="s">
        <v>574</v>
      </c>
      <c r="C201" s="11">
        <v>3500</v>
      </c>
      <c r="D201" s="8" t="s">
        <v>556</v>
      </c>
      <c r="E201" s="8">
        <v>12.2</v>
      </c>
      <c r="F201">
        <f>IF(ISNA(VLOOKUP(DKSalaries!D201,OverUnder!$A$2:$C$13,3,FALSE)),0,VLOOKUP(DKSalaries!D201,OverUnder!$A$2:$C$13,3,FALSE))</f>
        <v>0</v>
      </c>
      <c r="G201">
        <f t="shared" si="9"/>
        <v>0</v>
      </c>
      <c r="H201">
        <f>IF(ISNA(VLOOKUP(B201,Model!A:B,2,FALSE)),0,VLOOKUP(B201,Model!A:B,2,FALSE))</f>
        <v>0</v>
      </c>
      <c r="I201">
        <f>IF(ISNA(VLOOKUP(B201,$Y$2:$Z$12,2,FALSE)),H201,VLOOKUP(B201,$Y$2:$Z$12,2,FALSE))</f>
        <v>0</v>
      </c>
      <c r="J201" s="12">
        <f t="shared" si="10"/>
        <v>0</v>
      </c>
      <c r="K201">
        <v>0</v>
      </c>
      <c r="L201">
        <f t="shared" si="11"/>
        <v>0</v>
      </c>
      <c r="M201">
        <f>K201*C201</f>
        <v>0</v>
      </c>
      <c r="N201">
        <f>$K201*IF($A201=N$1,1,0)</f>
        <v>0</v>
      </c>
      <c r="O201">
        <f>$K201*IF($A201=O$1,1,0)</f>
        <v>0</v>
      </c>
      <c r="P201">
        <f>$K201*IF($A201=P$1,1,0)</f>
        <v>0</v>
      </c>
      <c r="Q201">
        <f>$K201*IF($A201=Q$1,1,0)</f>
        <v>0</v>
      </c>
      <c r="R201">
        <f>$K201*IF($A201=R$1,1,0)</f>
        <v>0</v>
      </c>
    </row>
    <row r="202" spans="1:18">
      <c r="A202" s="8" t="s">
        <v>9</v>
      </c>
      <c r="B202" s="9" t="s">
        <v>423</v>
      </c>
      <c r="C202" s="11">
        <v>3500</v>
      </c>
      <c r="D202" s="10" t="s">
        <v>551</v>
      </c>
      <c r="E202" s="8">
        <v>12.1</v>
      </c>
      <c r="F202">
        <f>IF(ISNA(VLOOKUP(DKSalaries!D202,OverUnder!$A$2:$C$13,3,FALSE)),0,VLOOKUP(DKSalaries!D202,OverUnder!$A$2:$C$13,3,FALSE))</f>
        <v>0</v>
      </c>
      <c r="G202">
        <f t="shared" si="9"/>
        <v>0</v>
      </c>
      <c r="H202">
        <f>IF(ISNA(VLOOKUP(B202,Model!A:B,2,FALSE)),0,VLOOKUP(B202,Model!A:B,2,FALSE))</f>
        <v>11.403287766023301</v>
      </c>
      <c r="I202">
        <f>IF(ISNA(VLOOKUP(B202,$Y$2:$Z$12,2,FALSE)),H202,VLOOKUP(B202,$Y$2:$Z$12,2,FALSE))</f>
        <v>11.403287766023301</v>
      </c>
      <c r="J202" s="12">
        <f t="shared" si="10"/>
        <v>3.2580822188638003</v>
      </c>
      <c r="K202">
        <v>0</v>
      </c>
      <c r="L202">
        <f t="shared" si="11"/>
        <v>0</v>
      </c>
      <c r="M202">
        <f>K202*C202</f>
        <v>0</v>
      </c>
      <c r="N202">
        <f>$K202*IF($A202=N$1,1,0)</f>
        <v>0</v>
      </c>
      <c r="O202">
        <f>$K202*IF($A202=O$1,1,0)</f>
        <v>0</v>
      </c>
      <c r="P202">
        <f>$K202*IF($A202=P$1,1,0)</f>
        <v>0</v>
      </c>
      <c r="Q202">
        <f>$K202*IF($A202=Q$1,1,0)</f>
        <v>0</v>
      </c>
      <c r="R202">
        <f>$K202*IF($A202=R$1,1,0)</f>
        <v>0</v>
      </c>
    </row>
    <row r="203" spans="1:18">
      <c r="A203" s="8" t="s">
        <v>6</v>
      </c>
      <c r="B203" s="9" t="s">
        <v>463</v>
      </c>
      <c r="C203" s="11">
        <v>3500</v>
      </c>
      <c r="D203" s="10" t="s">
        <v>552</v>
      </c>
      <c r="E203" s="8">
        <v>-1</v>
      </c>
      <c r="F203">
        <f>IF(ISNA(VLOOKUP(DKSalaries!D203,OverUnder!$A$2:$C$13,3,FALSE)),0,VLOOKUP(DKSalaries!D203,OverUnder!$A$2:$C$13,3,FALSE))</f>
        <v>0</v>
      </c>
      <c r="G203">
        <f t="shared" si="9"/>
        <v>0</v>
      </c>
      <c r="H203">
        <f>IF(ISNA(VLOOKUP(B203,Model!A:B,2,FALSE)),0,VLOOKUP(B203,Model!A:B,2,FALSE))</f>
        <v>-1</v>
      </c>
      <c r="I203">
        <f>IF(ISNA(VLOOKUP(B203,$Y$2:$Z$12,2,FALSE)),H203,VLOOKUP(B203,$Y$2:$Z$12,2,FALSE))</f>
        <v>-1</v>
      </c>
      <c r="J203" s="12">
        <f t="shared" si="10"/>
        <v>-0.28571428571428575</v>
      </c>
      <c r="K203">
        <v>0</v>
      </c>
      <c r="L203">
        <f t="shared" si="11"/>
        <v>0</v>
      </c>
      <c r="M203">
        <f>K203*C203</f>
        <v>0</v>
      </c>
      <c r="N203">
        <f>$K203*IF($A203=N$1,1,0)</f>
        <v>0</v>
      </c>
      <c r="O203">
        <f>$K203*IF($A203=O$1,1,0)</f>
        <v>0</v>
      </c>
      <c r="P203">
        <f>$K203*IF($A203=P$1,1,0)</f>
        <v>0</v>
      </c>
      <c r="Q203">
        <f>$K203*IF($A203=Q$1,1,0)</f>
        <v>0</v>
      </c>
      <c r="R203">
        <f>$K203*IF($A203=R$1,1,0)</f>
        <v>0</v>
      </c>
    </row>
    <row r="204" spans="1:18">
      <c r="A204" s="8" t="s">
        <v>9</v>
      </c>
      <c r="B204" s="9" t="s">
        <v>220</v>
      </c>
      <c r="C204" s="11">
        <v>3500</v>
      </c>
      <c r="D204" s="8" t="s">
        <v>561</v>
      </c>
      <c r="E204" s="8">
        <v>8.8000000000000007</v>
      </c>
      <c r="F204">
        <f>IF(ISNA(VLOOKUP(DKSalaries!D204,OverUnder!$A$2:$C$13,3,FALSE)),0,VLOOKUP(DKSalaries!D204,OverUnder!$A$2:$C$13,3,FALSE))</f>
        <v>0</v>
      </c>
      <c r="G204">
        <f t="shared" si="9"/>
        <v>0</v>
      </c>
      <c r="H204">
        <f>IF(ISNA(VLOOKUP(B204,Model!A:B,2,FALSE)),0,VLOOKUP(B204,Model!A:B,2,FALSE))</f>
        <v>6.3435887028709601</v>
      </c>
      <c r="I204">
        <f>IF(ISNA(VLOOKUP(B204,$Y$2:$Z$12,2,FALSE)),H204,VLOOKUP(B204,$Y$2:$Z$12,2,FALSE))</f>
        <v>6.3435887028709601</v>
      </c>
      <c r="J204" s="12">
        <f t="shared" si="10"/>
        <v>1.8124539151059886</v>
      </c>
      <c r="K204">
        <v>0</v>
      </c>
      <c r="L204">
        <f t="shared" si="11"/>
        <v>0</v>
      </c>
      <c r="M204">
        <f>K204*C204</f>
        <v>0</v>
      </c>
      <c r="N204">
        <f>$K204*IF($A204=N$1,1,0)</f>
        <v>0</v>
      </c>
      <c r="O204">
        <f>$K204*IF($A204=O$1,1,0)</f>
        <v>0</v>
      </c>
      <c r="P204">
        <f>$K204*IF($A204=P$1,1,0)</f>
        <v>0</v>
      </c>
      <c r="Q204">
        <f>$K204*IF($A204=Q$1,1,0)</f>
        <v>0</v>
      </c>
      <c r="R204">
        <f>$K204*IF($A204=R$1,1,0)</f>
        <v>0</v>
      </c>
    </row>
    <row r="205" spans="1:18">
      <c r="A205" s="8" t="s">
        <v>9</v>
      </c>
      <c r="B205" s="9" t="s">
        <v>293</v>
      </c>
      <c r="C205" s="11">
        <v>3500</v>
      </c>
      <c r="D205" s="8" t="s">
        <v>561</v>
      </c>
      <c r="E205" s="8">
        <v>2.1</v>
      </c>
      <c r="F205">
        <f>IF(ISNA(VLOOKUP(DKSalaries!D205,OverUnder!$A$2:$C$13,3,FALSE)),0,VLOOKUP(DKSalaries!D205,OverUnder!$A$2:$C$13,3,FALSE))</f>
        <v>0</v>
      </c>
      <c r="G205">
        <f t="shared" si="9"/>
        <v>0</v>
      </c>
      <c r="H205">
        <f>IF(ISNA(VLOOKUP(B205,Model!A:B,2,FALSE)),0,VLOOKUP(B205,Model!A:B,2,FALSE))</f>
        <v>2.0489864864864802</v>
      </c>
      <c r="I205">
        <f>IF(ISNA(VLOOKUP(B205,$Y$2:$Z$12,2,FALSE)),H205,VLOOKUP(B205,$Y$2:$Z$12,2,FALSE))</f>
        <v>2.0489864864864802</v>
      </c>
      <c r="J205" s="12">
        <f t="shared" si="10"/>
        <v>0.58542471042470856</v>
      </c>
      <c r="K205">
        <v>0</v>
      </c>
      <c r="L205">
        <f t="shared" si="11"/>
        <v>0</v>
      </c>
      <c r="M205">
        <f>K205*C205</f>
        <v>0</v>
      </c>
      <c r="N205">
        <f>$K205*IF($A205=N$1,1,0)</f>
        <v>0</v>
      </c>
      <c r="O205">
        <f>$K205*IF($A205=O$1,1,0)</f>
        <v>0</v>
      </c>
      <c r="P205">
        <f>$K205*IF($A205=P$1,1,0)</f>
        <v>0</v>
      </c>
      <c r="Q205">
        <f>$K205*IF($A205=Q$1,1,0)</f>
        <v>0</v>
      </c>
      <c r="R205">
        <f>$K205*IF($A205=R$1,1,0)</f>
        <v>0</v>
      </c>
    </row>
    <row r="206" spans="1:18">
      <c r="A206" s="8" t="s">
        <v>5</v>
      </c>
      <c r="B206" s="9" t="s">
        <v>457</v>
      </c>
      <c r="C206" s="11">
        <v>3500</v>
      </c>
      <c r="D206" s="8" t="s">
        <v>544</v>
      </c>
      <c r="E206" s="8">
        <v>5.2</v>
      </c>
      <c r="F206">
        <f>IF(ISNA(VLOOKUP(DKSalaries!D206,OverUnder!$A$2:$C$13,3,FALSE)),0,VLOOKUP(DKSalaries!D206,OverUnder!$A$2:$C$13,3,FALSE))</f>
        <v>0</v>
      </c>
      <c r="G206">
        <f t="shared" si="9"/>
        <v>0</v>
      </c>
      <c r="H206">
        <f>IF(ISNA(VLOOKUP(B206,Model!A:B,2,FALSE)),0,VLOOKUP(B206,Model!A:B,2,FALSE))</f>
        <v>6.3376146788990804</v>
      </c>
      <c r="I206">
        <f>IF(ISNA(VLOOKUP(B206,$Y$2:$Z$12,2,FALSE)),H206,VLOOKUP(B206,$Y$2:$Z$12,2,FALSE))</f>
        <v>6.3376146788990804</v>
      </c>
      <c r="J206" s="12">
        <f t="shared" si="10"/>
        <v>1.8107470511140229</v>
      </c>
      <c r="K206">
        <v>0</v>
      </c>
      <c r="L206">
        <f t="shared" si="11"/>
        <v>0</v>
      </c>
      <c r="M206">
        <f>K206*C206</f>
        <v>0</v>
      </c>
      <c r="N206">
        <f>$K206*IF($A206=N$1,1,0)</f>
        <v>0</v>
      </c>
      <c r="O206">
        <f>$K206*IF($A206=O$1,1,0)</f>
        <v>0</v>
      </c>
      <c r="P206">
        <f>$K206*IF($A206=P$1,1,0)</f>
        <v>0</v>
      </c>
      <c r="Q206">
        <f>$K206*IF($A206=Q$1,1,0)</f>
        <v>0</v>
      </c>
      <c r="R206">
        <f>$K206*IF($A206=R$1,1,0)</f>
        <v>0</v>
      </c>
    </row>
    <row r="207" spans="1:18">
      <c r="A207" s="8" t="s">
        <v>5</v>
      </c>
      <c r="B207" s="9" t="s">
        <v>429</v>
      </c>
      <c r="C207" s="11">
        <v>3500</v>
      </c>
      <c r="D207" s="10" t="s">
        <v>560</v>
      </c>
      <c r="E207" s="8">
        <v>5.8</v>
      </c>
      <c r="F207">
        <f>IF(ISNA(VLOOKUP(DKSalaries!D207,OverUnder!$A$2:$C$13,3,FALSE)),0,VLOOKUP(DKSalaries!D207,OverUnder!$A$2:$C$13,3,FALSE))</f>
        <v>0</v>
      </c>
      <c r="G207">
        <f t="shared" si="9"/>
        <v>0</v>
      </c>
      <c r="H207">
        <f>IF(ISNA(VLOOKUP(B207,Model!A:B,2,FALSE)),0,VLOOKUP(B207,Model!A:B,2,FALSE))</f>
        <v>0</v>
      </c>
      <c r="I207">
        <f>IF(ISNA(VLOOKUP(B207,$Y$2:$Z$12,2,FALSE)),H207,VLOOKUP(B207,$Y$2:$Z$12,2,FALSE))</f>
        <v>0</v>
      </c>
      <c r="J207" s="12">
        <f t="shared" si="10"/>
        <v>0</v>
      </c>
      <c r="K207">
        <v>0</v>
      </c>
      <c r="L207">
        <f t="shared" si="11"/>
        <v>0</v>
      </c>
      <c r="M207">
        <f>K207*C207</f>
        <v>0</v>
      </c>
      <c r="N207">
        <f>$K207*IF($A207=N$1,1,0)</f>
        <v>0</v>
      </c>
      <c r="O207">
        <f>$K207*IF($A207=O$1,1,0)</f>
        <v>0</v>
      </c>
      <c r="P207">
        <f>$K207*IF($A207=P$1,1,0)</f>
        <v>0</v>
      </c>
      <c r="Q207">
        <f>$K207*IF($A207=Q$1,1,0)</f>
        <v>0</v>
      </c>
      <c r="R207">
        <f>$K207*IF($A207=R$1,1,0)</f>
        <v>0</v>
      </c>
    </row>
    <row r="208" spans="1:18">
      <c r="A208" s="8" t="s">
        <v>8</v>
      </c>
      <c r="B208" s="9" t="s">
        <v>446</v>
      </c>
      <c r="C208" s="11">
        <v>3500</v>
      </c>
      <c r="D208" s="10" t="s">
        <v>552</v>
      </c>
      <c r="E208" s="8">
        <v>6.5</v>
      </c>
      <c r="F208">
        <f>IF(ISNA(VLOOKUP(DKSalaries!D208,OverUnder!$A$2:$C$13,3,FALSE)),0,VLOOKUP(DKSalaries!D208,OverUnder!$A$2:$C$13,3,FALSE))</f>
        <v>0</v>
      </c>
      <c r="G208">
        <f t="shared" si="9"/>
        <v>0</v>
      </c>
      <c r="H208">
        <f>IF(ISNA(VLOOKUP(B208,Model!A:B,2,FALSE)),0,VLOOKUP(B208,Model!A:B,2,FALSE))</f>
        <v>4.5398448527067696</v>
      </c>
      <c r="I208">
        <f>IF(ISNA(VLOOKUP(B208,$Y$2:$Z$12,2,FALSE)),H208,VLOOKUP(B208,$Y$2:$Z$12,2,FALSE))</f>
        <v>4.5398448527067696</v>
      </c>
      <c r="J208" s="12">
        <f t="shared" si="10"/>
        <v>1.2970985293447914</v>
      </c>
      <c r="K208">
        <v>0</v>
      </c>
      <c r="L208">
        <f t="shared" si="11"/>
        <v>0</v>
      </c>
      <c r="M208">
        <f>K208*C208</f>
        <v>0</v>
      </c>
      <c r="N208">
        <f>$K208*IF($A208=N$1,1,0)</f>
        <v>0</v>
      </c>
      <c r="O208">
        <f>$K208*IF($A208=O$1,1,0)</f>
        <v>0</v>
      </c>
      <c r="P208">
        <f>$K208*IF($A208=P$1,1,0)</f>
        <v>0</v>
      </c>
      <c r="Q208">
        <f>$K208*IF($A208=Q$1,1,0)</f>
        <v>0</v>
      </c>
      <c r="R208">
        <f>$K208*IF($A208=R$1,1,0)</f>
        <v>0</v>
      </c>
    </row>
    <row r="209" spans="1:18">
      <c r="A209" s="8" t="s">
        <v>6</v>
      </c>
      <c r="B209" s="9" t="s">
        <v>575</v>
      </c>
      <c r="C209" s="11">
        <v>3500</v>
      </c>
      <c r="D209" s="10" t="s">
        <v>554</v>
      </c>
      <c r="E209" s="8">
        <v>11</v>
      </c>
      <c r="F209">
        <f>IF(ISNA(VLOOKUP(DKSalaries!D209,OverUnder!$A$2:$C$13,3,FALSE)),0,VLOOKUP(DKSalaries!D209,OverUnder!$A$2:$C$13,3,FALSE))</f>
        <v>0</v>
      </c>
      <c r="G209">
        <f t="shared" si="9"/>
        <v>0</v>
      </c>
      <c r="H209">
        <f>IF(ISNA(VLOOKUP(B209,Model!A:B,2,FALSE)),0,VLOOKUP(B209,Model!A:B,2,FALSE))</f>
        <v>0</v>
      </c>
      <c r="I209">
        <f>IF(ISNA(VLOOKUP(B209,$Y$2:$Z$12,2,FALSE)),H209,VLOOKUP(B209,$Y$2:$Z$12,2,FALSE))</f>
        <v>0</v>
      </c>
      <c r="J209" s="12">
        <f t="shared" si="10"/>
        <v>0</v>
      </c>
      <c r="K209">
        <v>0</v>
      </c>
      <c r="L209">
        <f t="shared" si="11"/>
        <v>0</v>
      </c>
      <c r="M209">
        <f>K209*C209</f>
        <v>0</v>
      </c>
      <c r="N209">
        <f>$K209*IF($A209=N$1,1,0)</f>
        <v>0</v>
      </c>
      <c r="O209">
        <f>$K209*IF($A209=O$1,1,0)</f>
        <v>0</v>
      </c>
      <c r="P209">
        <f>$K209*IF($A209=P$1,1,0)</f>
        <v>0</v>
      </c>
      <c r="Q209">
        <f>$K209*IF($A209=Q$1,1,0)</f>
        <v>0</v>
      </c>
      <c r="R209">
        <f>$K209*IF($A209=R$1,1,0)</f>
        <v>0</v>
      </c>
    </row>
    <row r="210" spans="1:18">
      <c r="A210" s="8" t="s">
        <v>8</v>
      </c>
      <c r="B210" s="9" t="s">
        <v>346</v>
      </c>
      <c r="C210" s="11">
        <v>3500</v>
      </c>
      <c r="D210" s="8" t="s">
        <v>556</v>
      </c>
      <c r="E210" s="8">
        <v>6.2</v>
      </c>
      <c r="F210">
        <f>IF(ISNA(VLOOKUP(DKSalaries!D210,OverUnder!$A$2:$C$13,3,FALSE)),0,VLOOKUP(DKSalaries!D210,OverUnder!$A$2:$C$13,3,FALSE))</f>
        <v>0</v>
      </c>
      <c r="G210">
        <f t="shared" si="9"/>
        <v>0</v>
      </c>
      <c r="H210">
        <f>IF(ISNA(VLOOKUP(B210,Model!A:B,2,FALSE)),0,VLOOKUP(B210,Model!A:B,2,FALSE))</f>
        <v>5.5240662083356096</v>
      </c>
      <c r="I210">
        <f>IF(ISNA(VLOOKUP(B210,$Y$2:$Z$12,2,FALSE)),H210,VLOOKUP(B210,$Y$2:$Z$12,2,FALSE))</f>
        <v>5.5240662083356096</v>
      </c>
      <c r="J210" s="12">
        <f t="shared" si="10"/>
        <v>1.5783046309530313</v>
      </c>
      <c r="K210">
        <v>0</v>
      </c>
      <c r="L210">
        <f t="shared" si="11"/>
        <v>0</v>
      </c>
      <c r="M210">
        <f>K210*C210</f>
        <v>0</v>
      </c>
      <c r="N210">
        <f>$K210*IF($A210=N$1,1,0)</f>
        <v>0</v>
      </c>
      <c r="O210">
        <f>$K210*IF($A210=O$1,1,0)</f>
        <v>0</v>
      </c>
      <c r="P210">
        <f>$K210*IF($A210=P$1,1,0)</f>
        <v>0</v>
      </c>
      <c r="Q210">
        <f>$K210*IF($A210=Q$1,1,0)</f>
        <v>0</v>
      </c>
      <c r="R210">
        <f>$K210*IF($A210=R$1,1,0)</f>
        <v>0</v>
      </c>
    </row>
    <row r="211" spans="1:18">
      <c r="A211" s="8" t="s">
        <v>7</v>
      </c>
      <c r="B211" s="9" t="s">
        <v>506</v>
      </c>
      <c r="C211" s="11">
        <v>3500</v>
      </c>
      <c r="D211" s="8" t="s">
        <v>544</v>
      </c>
      <c r="E211" s="8">
        <v>3.9</v>
      </c>
      <c r="F211">
        <f>IF(ISNA(VLOOKUP(DKSalaries!D211,OverUnder!$A$2:$C$13,3,FALSE)),0,VLOOKUP(DKSalaries!D211,OverUnder!$A$2:$C$13,3,FALSE))</f>
        <v>0</v>
      </c>
      <c r="G211">
        <f t="shared" si="9"/>
        <v>0</v>
      </c>
      <c r="H211">
        <f>IF(ISNA(VLOOKUP(B211,Model!A:B,2,FALSE)),0,VLOOKUP(B211,Model!A:B,2,FALSE))</f>
        <v>4.5499999999999901</v>
      </c>
      <c r="I211">
        <f>IF(ISNA(VLOOKUP(B211,$Y$2:$Z$12,2,FALSE)),H211,VLOOKUP(B211,$Y$2:$Z$12,2,FALSE))</f>
        <v>4.5499999999999901</v>
      </c>
      <c r="J211" s="12">
        <f t="shared" si="10"/>
        <v>1.2999999999999972</v>
      </c>
      <c r="K211">
        <v>0</v>
      </c>
      <c r="L211">
        <f t="shared" si="11"/>
        <v>0</v>
      </c>
      <c r="M211">
        <f>K211*C211</f>
        <v>0</v>
      </c>
      <c r="N211">
        <f>$K211*IF($A211=N$1,1,0)</f>
        <v>0</v>
      </c>
      <c r="O211">
        <f>$K211*IF($A211=O$1,1,0)</f>
        <v>0</v>
      </c>
      <c r="P211">
        <f>$K211*IF($A211=P$1,1,0)</f>
        <v>0</v>
      </c>
      <c r="Q211">
        <f>$K211*IF($A211=Q$1,1,0)</f>
        <v>0</v>
      </c>
      <c r="R211">
        <f>$K211*IF($A211=R$1,1,0)</f>
        <v>0</v>
      </c>
    </row>
    <row r="212" spans="1:18">
      <c r="A212" s="8" t="s">
        <v>7</v>
      </c>
      <c r="B212" s="9" t="s">
        <v>236</v>
      </c>
      <c r="C212" s="11">
        <v>3500</v>
      </c>
      <c r="D212" s="8" t="s">
        <v>559</v>
      </c>
      <c r="E212" s="8">
        <v>5.0999999999999996</v>
      </c>
      <c r="F212">
        <f>IF(ISNA(VLOOKUP(DKSalaries!D212,OverUnder!$A$2:$C$13,3,FALSE)),0,VLOOKUP(DKSalaries!D212,OverUnder!$A$2:$C$13,3,FALSE))</f>
        <v>0</v>
      </c>
      <c r="G212">
        <f t="shared" si="9"/>
        <v>0</v>
      </c>
      <c r="H212">
        <f>IF(ISNA(VLOOKUP(B212,Model!A:B,2,FALSE)),0,VLOOKUP(B212,Model!A:B,2,FALSE))</f>
        <v>4.3264408374500096</v>
      </c>
      <c r="I212">
        <f>IF(ISNA(VLOOKUP(B212,$Y$2:$Z$12,2,FALSE)),H212,VLOOKUP(B212,$Y$2:$Z$12,2,FALSE))</f>
        <v>4.3264408374500096</v>
      </c>
      <c r="J212" s="12">
        <f t="shared" si="10"/>
        <v>1.2361259535571456</v>
      </c>
      <c r="K212">
        <v>0</v>
      </c>
      <c r="L212">
        <f t="shared" si="11"/>
        <v>0</v>
      </c>
      <c r="M212">
        <f>K212*C212</f>
        <v>0</v>
      </c>
      <c r="N212">
        <f>$K212*IF($A212=N$1,1,0)</f>
        <v>0</v>
      </c>
      <c r="O212">
        <f>$K212*IF($A212=O$1,1,0)</f>
        <v>0</v>
      </c>
      <c r="P212">
        <f>$K212*IF($A212=P$1,1,0)</f>
        <v>0</v>
      </c>
      <c r="Q212">
        <f>$K212*IF($A212=Q$1,1,0)</f>
        <v>0</v>
      </c>
      <c r="R212">
        <f>$K212*IF($A212=R$1,1,0)</f>
        <v>0</v>
      </c>
    </row>
    <row r="213" spans="1:18">
      <c r="A213" s="8" t="s">
        <v>8</v>
      </c>
      <c r="B213" s="9" t="s">
        <v>197</v>
      </c>
      <c r="C213" s="11">
        <v>3500</v>
      </c>
      <c r="D213" s="8" t="s">
        <v>559</v>
      </c>
      <c r="E213" s="8">
        <v>13.6</v>
      </c>
      <c r="F213">
        <f>IF(ISNA(VLOOKUP(DKSalaries!D213,OverUnder!$A$2:$C$13,3,FALSE)),0,VLOOKUP(DKSalaries!D213,OverUnder!$A$2:$C$13,3,FALSE))</f>
        <v>0</v>
      </c>
      <c r="G213">
        <f t="shared" si="9"/>
        <v>0</v>
      </c>
      <c r="H213">
        <f>IF(ISNA(VLOOKUP(B213,Model!A:B,2,FALSE)),0,VLOOKUP(B213,Model!A:B,2,FALSE))</f>
        <v>11.1052540859357</v>
      </c>
      <c r="I213">
        <f>IF(ISNA(VLOOKUP(B213,$Y$2:$Z$12,2,FALSE)),H213,VLOOKUP(B213,$Y$2:$Z$12,2,FALSE))</f>
        <v>11.1052540859357</v>
      </c>
      <c r="J213" s="12">
        <f t="shared" si="10"/>
        <v>3.1729297388387714</v>
      </c>
      <c r="K213">
        <v>0</v>
      </c>
      <c r="L213">
        <f t="shared" si="11"/>
        <v>0</v>
      </c>
      <c r="M213">
        <f>K213*C213</f>
        <v>0</v>
      </c>
      <c r="N213">
        <f>$K213*IF($A213=N$1,1,0)</f>
        <v>0</v>
      </c>
      <c r="O213">
        <f>$K213*IF($A213=O$1,1,0)</f>
        <v>0</v>
      </c>
      <c r="P213">
        <f>$K213*IF($A213=P$1,1,0)</f>
        <v>0</v>
      </c>
      <c r="Q213">
        <f>$K213*IF($A213=Q$1,1,0)</f>
        <v>0</v>
      </c>
      <c r="R213">
        <f>$K213*IF($A213=R$1,1,0)</f>
        <v>0</v>
      </c>
    </row>
    <row r="214" spans="1:18">
      <c r="A214" s="8" t="s">
        <v>8</v>
      </c>
      <c r="B214" s="9" t="s">
        <v>339</v>
      </c>
      <c r="C214" s="11">
        <v>3500</v>
      </c>
      <c r="D214" s="8" t="s">
        <v>544</v>
      </c>
      <c r="E214" s="8">
        <v>3.4</v>
      </c>
      <c r="F214">
        <f>IF(ISNA(VLOOKUP(DKSalaries!D214,OverUnder!$A$2:$C$13,3,FALSE)),0,VLOOKUP(DKSalaries!D214,OverUnder!$A$2:$C$13,3,FALSE))</f>
        <v>0</v>
      </c>
      <c r="G214">
        <f t="shared" si="9"/>
        <v>0</v>
      </c>
      <c r="H214">
        <f>IF(ISNA(VLOOKUP(B214,Model!A:B,2,FALSE)),0,VLOOKUP(B214,Model!A:B,2,FALSE))</f>
        <v>3.3147582438684502</v>
      </c>
      <c r="I214">
        <f>IF(ISNA(VLOOKUP(B214,$Y$2:$Z$12,2,FALSE)),H214,VLOOKUP(B214,$Y$2:$Z$12,2,FALSE))</f>
        <v>3.3147582438684502</v>
      </c>
      <c r="J214" s="12">
        <f t="shared" si="10"/>
        <v>0.94707378396241426</v>
      </c>
      <c r="K214">
        <v>0</v>
      </c>
      <c r="L214">
        <f t="shared" si="11"/>
        <v>0</v>
      </c>
      <c r="M214">
        <f>K214*C214</f>
        <v>0</v>
      </c>
      <c r="N214">
        <f>$K214*IF($A214=N$1,1,0)</f>
        <v>0</v>
      </c>
      <c r="O214">
        <f>$K214*IF($A214=O$1,1,0)</f>
        <v>0</v>
      </c>
      <c r="P214">
        <f>$K214*IF($A214=P$1,1,0)</f>
        <v>0</v>
      </c>
      <c r="Q214">
        <f>$K214*IF($A214=Q$1,1,0)</f>
        <v>0</v>
      </c>
      <c r="R214">
        <f>$K214*IF($A214=R$1,1,0)</f>
        <v>0</v>
      </c>
    </row>
    <row r="215" spans="1:18">
      <c r="A215" s="8" t="s">
        <v>8</v>
      </c>
      <c r="B215" s="9" t="s">
        <v>365</v>
      </c>
      <c r="C215" s="11">
        <v>3500</v>
      </c>
      <c r="D215" s="8" t="s">
        <v>545</v>
      </c>
      <c r="E215" s="8">
        <v>4.5</v>
      </c>
      <c r="F215">
        <f>IF(ISNA(VLOOKUP(DKSalaries!D215,OverUnder!$A$2:$C$13,3,FALSE)),0,VLOOKUP(DKSalaries!D215,OverUnder!$A$2:$C$13,3,FALSE))</f>
        <v>0</v>
      </c>
      <c r="G215">
        <f t="shared" si="9"/>
        <v>0</v>
      </c>
      <c r="H215">
        <f>IF(ISNA(VLOOKUP(B215,Model!A:B,2,FALSE)),0,VLOOKUP(B215,Model!A:B,2,FALSE))</f>
        <v>2.9137114456950699</v>
      </c>
      <c r="I215">
        <f>IF(ISNA(VLOOKUP(B215,$Y$2:$Z$12,2,FALSE)),H215,VLOOKUP(B215,$Y$2:$Z$12,2,FALSE))</f>
        <v>2.9137114456950699</v>
      </c>
      <c r="J215" s="12">
        <f t="shared" si="10"/>
        <v>0.83248898448430564</v>
      </c>
      <c r="K215">
        <v>0</v>
      </c>
      <c r="L215">
        <f t="shared" si="11"/>
        <v>0</v>
      </c>
      <c r="M215">
        <f>K215*C215</f>
        <v>0</v>
      </c>
      <c r="N215">
        <f>$K215*IF($A215=N$1,1,0)</f>
        <v>0</v>
      </c>
      <c r="O215">
        <f>$K215*IF($A215=O$1,1,0)</f>
        <v>0</v>
      </c>
      <c r="P215">
        <f>$K215*IF($A215=P$1,1,0)</f>
        <v>0</v>
      </c>
      <c r="Q215">
        <f>$K215*IF($A215=Q$1,1,0)</f>
        <v>0</v>
      </c>
      <c r="R215">
        <f>$K215*IF($A215=R$1,1,0)</f>
        <v>0</v>
      </c>
    </row>
    <row r="216" spans="1:18">
      <c r="A216" s="8" t="s">
        <v>8</v>
      </c>
      <c r="B216" s="9" t="s">
        <v>217</v>
      </c>
      <c r="C216" s="11">
        <v>3500</v>
      </c>
      <c r="D216" s="8" t="s">
        <v>561</v>
      </c>
      <c r="E216" s="8">
        <v>2.2000000000000002</v>
      </c>
      <c r="F216">
        <f>IF(ISNA(VLOOKUP(DKSalaries!D216,OverUnder!$A$2:$C$13,3,FALSE)),0,VLOOKUP(DKSalaries!D216,OverUnder!$A$2:$C$13,3,FALSE))</f>
        <v>0</v>
      </c>
      <c r="G216">
        <f t="shared" si="9"/>
        <v>0</v>
      </c>
      <c r="H216">
        <f>IF(ISNA(VLOOKUP(B216,Model!A:B,2,FALSE)),0,VLOOKUP(B216,Model!A:B,2,FALSE))</f>
        <v>0.96769195270304698</v>
      </c>
      <c r="I216">
        <f>IF(ISNA(VLOOKUP(B216,$Y$2:$Z$12,2,FALSE)),H216,VLOOKUP(B216,$Y$2:$Z$12,2,FALSE))</f>
        <v>0.96769195270304698</v>
      </c>
      <c r="J216" s="12">
        <f t="shared" si="10"/>
        <v>0.27648341505801338</v>
      </c>
      <c r="K216">
        <v>0</v>
      </c>
      <c r="L216">
        <f t="shared" si="11"/>
        <v>0</v>
      </c>
      <c r="M216">
        <f>K216*C216</f>
        <v>0</v>
      </c>
      <c r="N216">
        <f>$K216*IF($A216=N$1,1,0)</f>
        <v>0</v>
      </c>
      <c r="O216">
        <f>$K216*IF($A216=O$1,1,0)</f>
        <v>0</v>
      </c>
      <c r="P216">
        <f>$K216*IF($A216=P$1,1,0)</f>
        <v>0</v>
      </c>
      <c r="Q216">
        <f>$K216*IF($A216=Q$1,1,0)</f>
        <v>0</v>
      </c>
      <c r="R216">
        <f>$K216*IF($A216=R$1,1,0)</f>
        <v>0</v>
      </c>
    </row>
    <row r="217" spans="1:18">
      <c r="A217" s="8" t="s">
        <v>8</v>
      </c>
      <c r="B217" s="9" t="s">
        <v>507</v>
      </c>
      <c r="C217" s="11">
        <v>3500</v>
      </c>
      <c r="D217" s="8" t="s">
        <v>544</v>
      </c>
      <c r="E217" s="8">
        <v>2.1</v>
      </c>
      <c r="F217">
        <f>IF(ISNA(VLOOKUP(DKSalaries!D217,OverUnder!$A$2:$C$13,3,FALSE)),0,VLOOKUP(DKSalaries!D217,OverUnder!$A$2:$C$13,3,FALSE))</f>
        <v>0</v>
      </c>
      <c r="G217">
        <f t="shared" si="9"/>
        <v>0</v>
      </c>
      <c r="H217">
        <f>IF(ISNA(VLOOKUP(B217,Model!A:B,2,FALSE)),0,VLOOKUP(B217,Model!A:B,2,FALSE))</f>
        <v>2.44999999999999</v>
      </c>
      <c r="I217">
        <f>IF(ISNA(VLOOKUP(B217,$Y$2:$Z$12,2,FALSE)),H217,VLOOKUP(B217,$Y$2:$Z$12,2,FALSE))</f>
        <v>2.44999999999999</v>
      </c>
      <c r="J217" s="12">
        <f t="shared" si="10"/>
        <v>0.69999999999999718</v>
      </c>
      <c r="K217">
        <v>0</v>
      </c>
      <c r="L217">
        <f t="shared" si="11"/>
        <v>0</v>
      </c>
      <c r="M217">
        <f>K217*C217</f>
        <v>0</v>
      </c>
      <c r="N217">
        <f>$K217*IF($A217=N$1,1,0)</f>
        <v>0</v>
      </c>
      <c r="O217">
        <f>$K217*IF($A217=O$1,1,0)</f>
        <v>0</v>
      </c>
      <c r="P217">
        <f>$K217*IF($A217=P$1,1,0)</f>
        <v>0</v>
      </c>
      <c r="Q217">
        <f>$K217*IF($A217=Q$1,1,0)</f>
        <v>0</v>
      </c>
      <c r="R217">
        <f>$K217*IF($A217=R$1,1,0)</f>
        <v>0</v>
      </c>
    </row>
    <row r="218" spans="1:18">
      <c r="A218" s="8" t="s">
        <v>7</v>
      </c>
      <c r="B218" s="9" t="s">
        <v>255</v>
      </c>
      <c r="C218" s="11">
        <v>3500</v>
      </c>
      <c r="D218" s="10" t="s">
        <v>543</v>
      </c>
      <c r="E218" s="8">
        <v>5.5</v>
      </c>
      <c r="F218">
        <f>IF(ISNA(VLOOKUP(DKSalaries!D218,OverUnder!$A$2:$C$13,3,FALSE)),0,VLOOKUP(DKSalaries!D218,OverUnder!$A$2:$C$13,3,FALSE))</f>
        <v>0</v>
      </c>
      <c r="G218">
        <f t="shared" si="9"/>
        <v>0</v>
      </c>
      <c r="H218">
        <f>IF(ISNA(VLOOKUP(B218,Model!A:B,2,FALSE)),0,VLOOKUP(B218,Model!A:B,2,FALSE))</f>
        <v>6.9158727358268601</v>
      </c>
      <c r="I218">
        <f>IF(ISNA(VLOOKUP(B218,$Y$2:$Z$12,2,FALSE)),H218,VLOOKUP(B218,$Y$2:$Z$12,2,FALSE))</f>
        <v>6.9158727358268601</v>
      </c>
      <c r="J218" s="12">
        <f t="shared" si="10"/>
        <v>1.9759636388076742</v>
      </c>
      <c r="K218">
        <v>0</v>
      </c>
      <c r="L218">
        <f t="shared" si="11"/>
        <v>0</v>
      </c>
      <c r="M218">
        <f>K218*C218</f>
        <v>0</v>
      </c>
      <c r="N218">
        <f>$K218*IF($A218=N$1,1,0)</f>
        <v>0</v>
      </c>
      <c r="O218">
        <f>$K218*IF($A218=O$1,1,0)</f>
        <v>0</v>
      </c>
      <c r="P218">
        <f>$K218*IF($A218=P$1,1,0)</f>
        <v>0</v>
      </c>
      <c r="Q218">
        <f>$K218*IF($A218=Q$1,1,0)</f>
        <v>0</v>
      </c>
      <c r="R218">
        <f>$K218*IF($A218=R$1,1,0)</f>
        <v>0</v>
      </c>
    </row>
    <row r="219" spans="1:18">
      <c r="A219" s="8" t="s">
        <v>7</v>
      </c>
      <c r="B219" s="9" t="s">
        <v>460</v>
      </c>
      <c r="C219" s="11">
        <v>3500</v>
      </c>
      <c r="D219" s="10" t="s">
        <v>552</v>
      </c>
      <c r="E219" s="8">
        <v>5.2</v>
      </c>
      <c r="F219">
        <f>IF(ISNA(VLOOKUP(DKSalaries!D219,OverUnder!$A$2:$C$13,3,FALSE)),0,VLOOKUP(DKSalaries!D219,OverUnder!$A$2:$C$13,3,FALSE))</f>
        <v>0</v>
      </c>
      <c r="G219">
        <f t="shared" si="9"/>
        <v>0</v>
      </c>
      <c r="H219">
        <f>IF(ISNA(VLOOKUP(B219,Model!A:B,2,FALSE)),0,VLOOKUP(B219,Model!A:B,2,FALSE))</f>
        <v>0</v>
      </c>
      <c r="I219">
        <f>IF(ISNA(VLOOKUP(B219,$Y$2:$Z$12,2,FALSE)),H219,VLOOKUP(B219,$Y$2:$Z$12,2,FALSE))</f>
        <v>0</v>
      </c>
      <c r="J219" s="12">
        <f t="shared" si="10"/>
        <v>0</v>
      </c>
      <c r="K219">
        <v>0</v>
      </c>
      <c r="L219">
        <f t="shared" si="11"/>
        <v>0</v>
      </c>
      <c r="M219">
        <f>K219*C219</f>
        <v>0</v>
      </c>
      <c r="N219">
        <f>$K219*IF($A219=N$1,1,0)</f>
        <v>0</v>
      </c>
      <c r="O219">
        <f>$K219*IF($A219=O$1,1,0)</f>
        <v>0</v>
      </c>
      <c r="P219">
        <f>$K219*IF($A219=P$1,1,0)</f>
        <v>0</v>
      </c>
      <c r="Q219">
        <f>$K219*IF($A219=Q$1,1,0)</f>
        <v>0</v>
      </c>
      <c r="R219">
        <f>$K219*IF($A219=R$1,1,0)</f>
        <v>0</v>
      </c>
    </row>
    <row r="220" spans="1:18">
      <c r="A220" s="8" t="s">
        <v>6</v>
      </c>
      <c r="B220" s="9" t="s">
        <v>232</v>
      </c>
      <c r="C220" s="11">
        <v>3500</v>
      </c>
      <c r="D220" s="10" t="s">
        <v>564</v>
      </c>
      <c r="E220" s="8">
        <v>4.9000000000000004</v>
      </c>
      <c r="F220">
        <f>IF(ISNA(VLOOKUP(DKSalaries!D220,OverUnder!$A$2:$C$13,3,FALSE)),0,VLOOKUP(DKSalaries!D220,OverUnder!$A$2:$C$13,3,FALSE))</f>
        <v>0</v>
      </c>
      <c r="G220">
        <f t="shared" si="9"/>
        <v>0</v>
      </c>
      <c r="H220">
        <f>IF(ISNA(VLOOKUP(B220,Model!A:B,2,FALSE)),0,VLOOKUP(B220,Model!A:B,2,FALSE))</f>
        <v>2.7122131435746</v>
      </c>
      <c r="I220">
        <f>IF(ISNA(VLOOKUP(B220,$Y$2:$Z$12,2,FALSE)),H220,VLOOKUP(B220,$Y$2:$Z$12,2,FALSE))</f>
        <v>2.7122131435746</v>
      </c>
      <c r="J220" s="12">
        <f t="shared" si="10"/>
        <v>0.77491804102131423</v>
      </c>
      <c r="K220">
        <v>0</v>
      </c>
      <c r="L220">
        <f t="shared" si="11"/>
        <v>0</v>
      </c>
      <c r="M220">
        <f>K220*C220</f>
        <v>0</v>
      </c>
      <c r="N220">
        <f>$K220*IF($A220=N$1,1,0)</f>
        <v>0</v>
      </c>
      <c r="O220">
        <f>$K220*IF($A220=O$1,1,0)</f>
        <v>0</v>
      </c>
      <c r="P220">
        <f>$K220*IF($A220=P$1,1,0)</f>
        <v>0</v>
      </c>
      <c r="Q220">
        <f>$K220*IF($A220=Q$1,1,0)</f>
        <v>0</v>
      </c>
      <c r="R220">
        <f>$K220*IF($A220=R$1,1,0)</f>
        <v>0</v>
      </c>
    </row>
    <row r="221" spans="1:18">
      <c r="A221" s="8" t="s">
        <v>8</v>
      </c>
      <c r="B221" s="9" t="s">
        <v>508</v>
      </c>
      <c r="C221" s="11">
        <v>3500</v>
      </c>
      <c r="D221" s="8" t="s">
        <v>559</v>
      </c>
      <c r="E221" s="8">
        <v>9.1999999999999993</v>
      </c>
      <c r="F221">
        <f>IF(ISNA(VLOOKUP(DKSalaries!D221,OverUnder!$A$2:$C$13,3,FALSE)),0,VLOOKUP(DKSalaries!D221,OverUnder!$A$2:$C$13,3,FALSE))</f>
        <v>0</v>
      </c>
      <c r="G221">
        <f t="shared" si="9"/>
        <v>0</v>
      </c>
      <c r="H221">
        <f>IF(ISNA(VLOOKUP(B221,Model!A:B,2,FALSE)),0,VLOOKUP(B221,Model!A:B,2,FALSE))</f>
        <v>0</v>
      </c>
      <c r="I221">
        <f>IF(ISNA(VLOOKUP(B221,$Y$2:$Z$12,2,FALSE)),H221,VLOOKUP(B221,$Y$2:$Z$12,2,FALSE))</f>
        <v>0</v>
      </c>
      <c r="J221" s="12">
        <f t="shared" si="10"/>
        <v>0</v>
      </c>
      <c r="K221">
        <v>0</v>
      </c>
      <c r="L221">
        <f t="shared" si="11"/>
        <v>0</v>
      </c>
      <c r="M221">
        <f>K221*C221</f>
        <v>0</v>
      </c>
      <c r="N221">
        <f>$K221*IF($A221=N$1,1,0)</f>
        <v>0</v>
      </c>
      <c r="O221">
        <f>$K221*IF($A221=O$1,1,0)</f>
        <v>0</v>
      </c>
      <c r="P221">
        <f>$K221*IF($A221=P$1,1,0)</f>
        <v>0</v>
      </c>
      <c r="Q221">
        <f>$K221*IF($A221=Q$1,1,0)</f>
        <v>0</v>
      </c>
      <c r="R221">
        <f>$K221*IF($A221=R$1,1,0)</f>
        <v>0</v>
      </c>
    </row>
    <row r="222" spans="1:18">
      <c r="A222" s="8" t="s">
        <v>8</v>
      </c>
      <c r="B222" s="9" t="s">
        <v>229</v>
      </c>
      <c r="C222" s="11">
        <v>3500</v>
      </c>
      <c r="D222" s="10" t="s">
        <v>546</v>
      </c>
      <c r="E222" s="8">
        <v>5.9</v>
      </c>
      <c r="F222">
        <f>IF(ISNA(VLOOKUP(DKSalaries!D222,OverUnder!$A$2:$C$13,3,FALSE)),0,VLOOKUP(DKSalaries!D222,OverUnder!$A$2:$C$13,3,FALSE))</f>
        <v>0</v>
      </c>
      <c r="G222">
        <f t="shared" si="9"/>
        <v>0</v>
      </c>
      <c r="H222">
        <f>IF(ISNA(VLOOKUP(B222,Model!A:B,2,FALSE)),0,VLOOKUP(B222,Model!A:B,2,FALSE))</f>
        <v>6.65157657657657</v>
      </c>
      <c r="I222">
        <f>IF(ISNA(VLOOKUP(B222,$Y$2:$Z$12,2,FALSE)),H222,VLOOKUP(B222,$Y$2:$Z$12,2,FALSE))</f>
        <v>6.65157657657657</v>
      </c>
      <c r="J222" s="12">
        <f t="shared" si="10"/>
        <v>1.9004504504504485</v>
      </c>
      <c r="K222">
        <v>0</v>
      </c>
      <c r="L222">
        <f t="shared" si="11"/>
        <v>0</v>
      </c>
      <c r="M222">
        <f>K222*C222</f>
        <v>0</v>
      </c>
      <c r="N222">
        <f>$K222*IF($A222=N$1,1,0)</f>
        <v>0</v>
      </c>
      <c r="O222">
        <f>$K222*IF($A222=O$1,1,0)</f>
        <v>0</v>
      </c>
      <c r="P222">
        <f>$K222*IF($A222=P$1,1,0)</f>
        <v>0</v>
      </c>
      <c r="Q222">
        <f>$K222*IF($A222=Q$1,1,0)</f>
        <v>0</v>
      </c>
      <c r="R222">
        <f>$K222*IF($A222=R$1,1,0)</f>
        <v>0</v>
      </c>
    </row>
    <row r="223" spans="1:18">
      <c r="A223" s="8" t="s">
        <v>9</v>
      </c>
      <c r="B223" s="9" t="s">
        <v>233</v>
      </c>
      <c r="C223" s="11">
        <v>3500</v>
      </c>
      <c r="D223" s="10" t="s">
        <v>549</v>
      </c>
      <c r="E223" s="8">
        <v>3.4</v>
      </c>
      <c r="F223">
        <f>IF(ISNA(VLOOKUP(DKSalaries!D223,OverUnder!$A$2:$C$13,3,FALSE)),0,VLOOKUP(DKSalaries!D223,OverUnder!$A$2:$C$13,3,FALSE))</f>
        <v>0</v>
      </c>
      <c r="G223">
        <f t="shared" si="9"/>
        <v>0</v>
      </c>
      <c r="H223">
        <f>IF(ISNA(VLOOKUP(B223,Model!A:B,2,FALSE)),0,VLOOKUP(B223,Model!A:B,2,FALSE))</f>
        <v>3.74166666666666</v>
      </c>
      <c r="I223">
        <f>IF(ISNA(VLOOKUP(B223,$Y$2:$Z$12,2,FALSE)),H223,VLOOKUP(B223,$Y$2:$Z$12,2,FALSE))</f>
        <v>3.74166666666666</v>
      </c>
      <c r="J223" s="12">
        <f t="shared" si="10"/>
        <v>1.0690476190476172</v>
      </c>
      <c r="K223">
        <v>0</v>
      </c>
      <c r="L223">
        <f t="shared" si="11"/>
        <v>0</v>
      </c>
      <c r="M223">
        <f>K223*C223</f>
        <v>0</v>
      </c>
      <c r="N223">
        <f>$K223*IF($A223=N$1,1,0)</f>
        <v>0</v>
      </c>
      <c r="O223">
        <f>$K223*IF($A223=O$1,1,0)</f>
        <v>0</v>
      </c>
      <c r="P223">
        <f>$K223*IF($A223=P$1,1,0)</f>
        <v>0</v>
      </c>
      <c r="Q223">
        <f>$K223*IF($A223=Q$1,1,0)</f>
        <v>0</v>
      </c>
      <c r="R223">
        <f>$K223*IF($A223=R$1,1,0)</f>
        <v>0</v>
      </c>
    </row>
    <row r="224" spans="1:18">
      <c r="A224" s="8" t="s">
        <v>7</v>
      </c>
      <c r="B224" s="9" t="s">
        <v>235</v>
      </c>
      <c r="C224" s="11">
        <v>3500</v>
      </c>
      <c r="D224" s="10" t="s">
        <v>546</v>
      </c>
      <c r="E224" s="8">
        <v>2</v>
      </c>
      <c r="F224">
        <f>IF(ISNA(VLOOKUP(DKSalaries!D224,OverUnder!$A$2:$C$13,3,FALSE)),0,VLOOKUP(DKSalaries!D224,OverUnder!$A$2:$C$13,3,FALSE))</f>
        <v>0</v>
      </c>
      <c r="G224">
        <f t="shared" si="9"/>
        <v>0</v>
      </c>
      <c r="H224">
        <f>IF(ISNA(VLOOKUP(B224,Model!A:B,2,FALSE)),0,VLOOKUP(B224,Model!A:B,2,FALSE))</f>
        <v>2.59678409589241</v>
      </c>
      <c r="I224">
        <f>IF(ISNA(VLOOKUP(B224,$Y$2:$Z$12,2,FALSE)),H224,VLOOKUP(B224,$Y$2:$Z$12,2,FALSE))</f>
        <v>2.59678409589241</v>
      </c>
      <c r="J224" s="12">
        <f t="shared" si="10"/>
        <v>0.74193831311211711</v>
      </c>
      <c r="K224">
        <v>0</v>
      </c>
      <c r="L224">
        <f t="shared" si="11"/>
        <v>0</v>
      </c>
      <c r="M224">
        <f>K224*C224</f>
        <v>0</v>
      </c>
      <c r="N224">
        <f>$K224*IF($A224=N$1,1,0)</f>
        <v>0</v>
      </c>
      <c r="O224">
        <f>$K224*IF($A224=O$1,1,0)</f>
        <v>0</v>
      </c>
      <c r="P224">
        <f>$K224*IF($A224=P$1,1,0)</f>
        <v>0</v>
      </c>
      <c r="Q224">
        <f>$K224*IF($A224=Q$1,1,0)</f>
        <v>0</v>
      </c>
      <c r="R224">
        <f>$K224*IF($A224=R$1,1,0)</f>
        <v>0</v>
      </c>
    </row>
    <row r="225" spans="1:18">
      <c r="A225" s="8" t="s">
        <v>7</v>
      </c>
      <c r="B225" s="9" t="s">
        <v>375</v>
      </c>
      <c r="C225" s="11">
        <v>3500</v>
      </c>
      <c r="D225" s="8" t="s">
        <v>558</v>
      </c>
      <c r="E225" s="8">
        <v>9.1999999999999993</v>
      </c>
      <c r="F225">
        <f>IF(ISNA(VLOOKUP(DKSalaries!D225,OverUnder!$A$2:$C$13,3,FALSE)),0,VLOOKUP(DKSalaries!D225,OverUnder!$A$2:$C$13,3,FALSE))</f>
        <v>0</v>
      </c>
      <c r="G225">
        <f t="shared" si="9"/>
        <v>0</v>
      </c>
      <c r="H225">
        <f>IF(ISNA(VLOOKUP(B225,Model!A:B,2,FALSE)),0,VLOOKUP(B225,Model!A:B,2,FALSE))</f>
        <v>10.3791794087665</v>
      </c>
      <c r="I225">
        <f>IF(ISNA(VLOOKUP(B225,$Y$2:$Z$12,2,FALSE)),H225,VLOOKUP(B225,$Y$2:$Z$12,2,FALSE))</f>
        <v>10.3791794087665</v>
      </c>
      <c r="J225" s="12">
        <f t="shared" si="10"/>
        <v>2.9654798310761428</v>
      </c>
      <c r="K225">
        <v>0</v>
      </c>
      <c r="L225">
        <f t="shared" si="11"/>
        <v>0</v>
      </c>
      <c r="M225">
        <f>K225*C225</f>
        <v>0</v>
      </c>
      <c r="N225">
        <f>$K225*IF($A225=N$1,1,0)</f>
        <v>0</v>
      </c>
      <c r="O225">
        <f>$K225*IF($A225=O$1,1,0)</f>
        <v>0</v>
      </c>
      <c r="P225">
        <f>$K225*IF($A225=P$1,1,0)</f>
        <v>0</v>
      </c>
      <c r="Q225">
        <f>$K225*IF($A225=Q$1,1,0)</f>
        <v>0</v>
      </c>
      <c r="R225">
        <f>$K225*IF($A225=R$1,1,0)</f>
        <v>0</v>
      </c>
    </row>
    <row r="226" spans="1:18">
      <c r="A226" s="8" t="s">
        <v>8</v>
      </c>
      <c r="B226" s="9" t="s">
        <v>342</v>
      </c>
      <c r="C226" s="11">
        <v>3500</v>
      </c>
      <c r="D226" s="10" t="s">
        <v>560</v>
      </c>
      <c r="E226" s="8">
        <v>8</v>
      </c>
      <c r="F226">
        <f>IF(ISNA(VLOOKUP(DKSalaries!D226,OverUnder!$A$2:$C$13,3,FALSE)),0,VLOOKUP(DKSalaries!D226,OverUnder!$A$2:$C$13,3,FALSE))</f>
        <v>0</v>
      </c>
      <c r="G226">
        <f t="shared" si="9"/>
        <v>0</v>
      </c>
      <c r="H226">
        <f>IF(ISNA(VLOOKUP(B226,Model!A:B,2,FALSE)),0,VLOOKUP(B226,Model!A:B,2,FALSE))</f>
        <v>10.1788541977155</v>
      </c>
      <c r="I226">
        <f>IF(ISNA(VLOOKUP(B226,$Y$2:$Z$12,2,FALSE)),H226,VLOOKUP(B226,$Y$2:$Z$12,2,FALSE))</f>
        <v>10.1788541977155</v>
      </c>
      <c r="J226" s="12">
        <f t="shared" si="10"/>
        <v>2.9082440564901426</v>
      </c>
      <c r="K226">
        <v>0</v>
      </c>
      <c r="L226">
        <f t="shared" si="11"/>
        <v>0</v>
      </c>
      <c r="M226">
        <f>K226*C226</f>
        <v>0</v>
      </c>
      <c r="N226">
        <f>$K226*IF($A226=N$1,1,0)</f>
        <v>0</v>
      </c>
      <c r="O226">
        <f>$K226*IF($A226=O$1,1,0)</f>
        <v>0</v>
      </c>
      <c r="P226">
        <f>$K226*IF($A226=P$1,1,0)</f>
        <v>0</v>
      </c>
      <c r="Q226">
        <f>$K226*IF($A226=Q$1,1,0)</f>
        <v>0</v>
      </c>
      <c r="R226">
        <f>$K226*IF($A226=R$1,1,0)</f>
        <v>0</v>
      </c>
    </row>
    <row r="227" spans="1:18">
      <c r="A227" s="8" t="s">
        <v>7</v>
      </c>
      <c r="B227" s="9" t="s">
        <v>221</v>
      </c>
      <c r="C227" s="11">
        <v>3500</v>
      </c>
      <c r="D227" s="10" t="s">
        <v>549</v>
      </c>
      <c r="E227" s="8">
        <v>7.7</v>
      </c>
      <c r="F227">
        <f>IF(ISNA(VLOOKUP(DKSalaries!D227,OverUnder!$A$2:$C$13,3,FALSE)),0,VLOOKUP(DKSalaries!D227,OverUnder!$A$2:$C$13,3,FALSE))</f>
        <v>0</v>
      </c>
      <c r="G227">
        <f t="shared" si="9"/>
        <v>0</v>
      </c>
      <c r="H227">
        <f>IF(ISNA(VLOOKUP(B227,Model!A:B,2,FALSE)),0,VLOOKUP(B227,Model!A:B,2,FALSE))</f>
        <v>6.1167373191053898</v>
      </c>
      <c r="I227">
        <f>IF(ISNA(VLOOKUP(B227,$Y$2:$Z$12,2,FALSE)),H227,VLOOKUP(B227,$Y$2:$Z$12,2,FALSE))</f>
        <v>6.1167373191053898</v>
      </c>
      <c r="J227" s="12">
        <f t="shared" si="10"/>
        <v>1.7476392340301112</v>
      </c>
      <c r="K227">
        <v>0</v>
      </c>
      <c r="L227">
        <f t="shared" si="11"/>
        <v>0</v>
      </c>
      <c r="M227">
        <f>K227*C227</f>
        <v>0</v>
      </c>
      <c r="N227">
        <f>$K227*IF($A227=N$1,1,0)</f>
        <v>0</v>
      </c>
      <c r="O227">
        <f>$K227*IF($A227=O$1,1,0)</f>
        <v>0</v>
      </c>
      <c r="P227">
        <f>$K227*IF($A227=P$1,1,0)</f>
        <v>0</v>
      </c>
      <c r="Q227">
        <f>$K227*IF($A227=Q$1,1,0)</f>
        <v>0</v>
      </c>
      <c r="R227">
        <f>$K227*IF($A227=R$1,1,0)</f>
        <v>0</v>
      </c>
    </row>
    <row r="228" spans="1:18">
      <c r="A228" s="8" t="s">
        <v>9</v>
      </c>
      <c r="B228" s="9" t="s">
        <v>78</v>
      </c>
      <c r="C228" s="11">
        <v>3500</v>
      </c>
      <c r="D228" s="10" t="s">
        <v>554</v>
      </c>
      <c r="E228" s="8">
        <v>9.4</v>
      </c>
      <c r="F228">
        <f>IF(ISNA(VLOOKUP(DKSalaries!D228,OverUnder!$A$2:$C$13,3,FALSE)),0,VLOOKUP(DKSalaries!D228,OverUnder!$A$2:$C$13,3,FALSE))</f>
        <v>0</v>
      </c>
      <c r="G228">
        <f t="shared" si="9"/>
        <v>0</v>
      </c>
      <c r="H228">
        <f>IF(ISNA(VLOOKUP(B228,Model!A:B,2,FALSE)),0,VLOOKUP(B228,Model!A:B,2,FALSE))</f>
        <v>4.7389173135899698</v>
      </c>
      <c r="I228">
        <f>IF(ISNA(VLOOKUP(B228,$Y$2:$Z$12,2,FALSE)),H228,VLOOKUP(B228,$Y$2:$Z$12,2,FALSE))</f>
        <v>4.7389173135899698</v>
      </c>
      <c r="J228" s="12">
        <f t="shared" si="10"/>
        <v>1.35397637531142</v>
      </c>
      <c r="K228">
        <v>0</v>
      </c>
      <c r="L228">
        <f t="shared" si="11"/>
        <v>0</v>
      </c>
      <c r="M228">
        <f>K228*C228</f>
        <v>0</v>
      </c>
      <c r="N228">
        <f>$K228*IF($A228=N$1,1,0)</f>
        <v>0</v>
      </c>
      <c r="O228">
        <f>$K228*IF($A228=O$1,1,0)</f>
        <v>0</v>
      </c>
      <c r="P228">
        <f>$K228*IF($A228=P$1,1,0)</f>
        <v>0</v>
      </c>
      <c r="Q228">
        <f>$K228*IF($A228=Q$1,1,0)</f>
        <v>0</v>
      </c>
      <c r="R228">
        <f>$K228*IF($A228=R$1,1,0)</f>
        <v>0</v>
      </c>
    </row>
    <row r="229" spans="1:18">
      <c r="A229" s="8" t="s">
        <v>8</v>
      </c>
      <c r="B229" s="9" t="s">
        <v>224</v>
      </c>
      <c r="C229" s="11">
        <v>3500</v>
      </c>
      <c r="D229" s="10" t="s">
        <v>543</v>
      </c>
      <c r="E229" s="8">
        <v>1.7</v>
      </c>
      <c r="F229">
        <f>IF(ISNA(VLOOKUP(DKSalaries!D229,OverUnder!$A$2:$C$13,3,FALSE)),0,VLOOKUP(DKSalaries!D229,OverUnder!$A$2:$C$13,3,FALSE))</f>
        <v>0</v>
      </c>
      <c r="G229">
        <f t="shared" si="9"/>
        <v>0</v>
      </c>
      <c r="H229">
        <f>IF(ISNA(VLOOKUP(B229,Model!A:B,2,FALSE)),0,VLOOKUP(B229,Model!A:B,2,FALSE))</f>
        <v>1.4263513513513499</v>
      </c>
      <c r="I229">
        <f>IF(ISNA(VLOOKUP(B229,$Y$2:$Z$12,2,FALSE)),H229,VLOOKUP(B229,$Y$2:$Z$12,2,FALSE))</f>
        <v>1.4263513513513499</v>
      </c>
      <c r="J229" s="12">
        <f t="shared" si="10"/>
        <v>0.40752895752895713</v>
      </c>
      <c r="K229">
        <v>0</v>
      </c>
      <c r="L229">
        <f t="shared" si="11"/>
        <v>0</v>
      </c>
      <c r="M229">
        <f>K229*C229</f>
        <v>0</v>
      </c>
      <c r="N229">
        <f>$K229*IF($A229=N$1,1,0)</f>
        <v>0</v>
      </c>
      <c r="O229">
        <f>$K229*IF($A229=O$1,1,0)</f>
        <v>0</v>
      </c>
      <c r="P229">
        <f>$K229*IF($A229=P$1,1,0)</f>
        <v>0</v>
      </c>
      <c r="Q229">
        <f>$K229*IF($A229=Q$1,1,0)</f>
        <v>0</v>
      </c>
      <c r="R229">
        <f>$K229*IF($A229=R$1,1,0)</f>
        <v>0</v>
      </c>
    </row>
    <row r="230" spans="1:18">
      <c r="A230" s="8" t="s">
        <v>5</v>
      </c>
      <c r="B230" s="9" t="s">
        <v>309</v>
      </c>
      <c r="C230" s="11">
        <v>3500</v>
      </c>
      <c r="D230" s="8" t="s">
        <v>550</v>
      </c>
      <c r="E230" s="8">
        <v>5.0999999999999996</v>
      </c>
      <c r="F230">
        <f>IF(ISNA(VLOOKUP(DKSalaries!D230,OverUnder!$A$2:$C$13,3,FALSE)),0,VLOOKUP(DKSalaries!D230,OverUnder!$A$2:$C$13,3,FALSE))</f>
        <v>0</v>
      </c>
      <c r="G230">
        <f t="shared" si="9"/>
        <v>0</v>
      </c>
      <c r="H230">
        <f>IF(ISNA(VLOOKUP(B230,Model!A:B,2,FALSE)),0,VLOOKUP(B230,Model!A:B,2,FALSE))</f>
        <v>5.61666666666666</v>
      </c>
      <c r="I230">
        <f>IF(ISNA(VLOOKUP(B230,$Y$2:$Z$12,2,FALSE)),H230,VLOOKUP(B230,$Y$2:$Z$12,2,FALSE))</f>
        <v>5.61666666666666</v>
      </c>
      <c r="J230" s="12">
        <f t="shared" si="10"/>
        <v>1.6047619047619028</v>
      </c>
      <c r="K230">
        <v>0</v>
      </c>
      <c r="L230">
        <f t="shared" si="11"/>
        <v>0</v>
      </c>
      <c r="M230">
        <f>K230*C230</f>
        <v>0</v>
      </c>
      <c r="N230">
        <f>$K230*IF($A230=N$1,1,0)</f>
        <v>0</v>
      </c>
      <c r="O230">
        <f>$K230*IF($A230=O$1,1,0)</f>
        <v>0</v>
      </c>
      <c r="P230">
        <f>$K230*IF($A230=P$1,1,0)</f>
        <v>0</v>
      </c>
      <c r="Q230">
        <f>$K230*IF($A230=Q$1,1,0)</f>
        <v>0</v>
      </c>
      <c r="R230">
        <f>$K230*IF($A230=R$1,1,0)</f>
        <v>0</v>
      </c>
    </row>
    <row r="231" spans="1:18">
      <c r="A231" s="8" t="s">
        <v>6</v>
      </c>
      <c r="B231" s="9" t="s">
        <v>362</v>
      </c>
      <c r="C231" s="11">
        <v>3500</v>
      </c>
      <c r="D231" s="8" t="s">
        <v>550</v>
      </c>
      <c r="E231" s="8">
        <v>12.8</v>
      </c>
      <c r="F231">
        <f>IF(ISNA(VLOOKUP(DKSalaries!D231,OverUnder!$A$2:$C$13,3,FALSE)),0,VLOOKUP(DKSalaries!D231,OverUnder!$A$2:$C$13,3,FALSE))</f>
        <v>0</v>
      </c>
      <c r="G231">
        <f t="shared" si="9"/>
        <v>0</v>
      </c>
      <c r="H231">
        <f>IF(ISNA(VLOOKUP(B231,Model!A:B,2,FALSE)),0,VLOOKUP(B231,Model!A:B,2,FALSE))</f>
        <v>9.02043836707427</v>
      </c>
      <c r="I231">
        <f>IF(ISNA(VLOOKUP(B231,$Y$2:$Z$12,2,FALSE)),H231,VLOOKUP(B231,$Y$2:$Z$12,2,FALSE))</f>
        <v>9.02043836707427</v>
      </c>
      <c r="J231" s="12">
        <f t="shared" si="10"/>
        <v>2.5772681048783626</v>
      </c>
      <c r="K231">
        <v>0</v>
      </c>
      <c r="L231">
        <f t="shared" si="11"/>
        <v>0</v>
      </c>
      <c r="M231">
        <f>K231*C231</f>
        <v>0</v>
      </c>
      <c r="N231">
        <f>$K231*IF($A231=N$1,1,0)</f>
        <v>0</v>
      </c>
      <c r="O231">
        <f>$K231*IF($A231=O$1,1,0)</f>
        <v>0</v>
      </c>
      <c r="P231">
        <f>$K231*IF($A231=P$1,1,0)</f>
        <v>0</v>
      </c>
      <c r="Q231">
        <f>$K231*IF($A231=Q$1,1,0)</f>
        <v>0</v>
      </c>
      <c r="R231">
        <f>$K231*IF($A231=R$1,1,0)</f>
        <v>0</v>
      </c>
    </row>
    <row r="232" spans="1:18">
      <c r="A232" s="8" t="s">
        <v>8</v>
      </c>
      <c r="B232" s="9" t="s">
        <v>218</v>
      </c>
      <c r="C232" s="11">
        <v>3500</v>
      </c>
      <c r="D232" s="8" t="s">
        <v>553</v>
      </c>
      <c r="E232" s="8">
        <v>2.2000000000000002</v>
      </c>
      <c r="F232">
        <f>IF(ISNA(VLOOKUP(DKSalaries!D232,OverUnder!$A$2:$C$13,3,FALSE)),0,VLOOKUP(DKSalaries!D232,OverUnder!$A$2:$C$13,3,FALSE))</f>
        <v>0</v>
      </c>
      <c r="G232">
        <f t="shared" si="9"/>
        <v>0</v>
      </c>
      <c r="H232">
        <f>IF(ISNA(VLOOKUP(B232,Model!A:B,2,FALSE)),0,VLOOKUP(B232,Model!A:B,2,FALSE))</f>
        <v>2.0952702702702699</v>
      </c>
      <c r="I232">
        <f>IF(ISNA(VLOOKUP(B232,$Y$2:$Z$12,2,FALSE)),H232,VLOOKUP(B232,$Y$2:$Z$12,2,FALSE))</f>
        <v>2.0952702702702699</v>
      </c>
      <c r="J232" s="12">
        <f t="shared" si="10"/>
        <v>0.59864864864864864</v>
      </c>
      <c r="K232">
        <v>0</v>
      </c>
      <c r="L232">
        <f t="shared" si="11"/>
        <v>0</v>
      </c>
      <c r="M232">
        <f>K232*C232</f>
        <v>0</v>
      </c>
      <c r="N232">
        <f>$K232*IF($A232=N$1,1,0)</f>
        <v>0</v>
      </c>
      <c r="O232">
        <f>$K232*IF($A232=O$1,1,0)</f>
        <v>0</v>
      </c>
      <c r="P232">
        <f>$K232*IF($A232=P$1,1,0)</f>
        <v>0</v>
      </c>
      <c r="Q232">
        <f>$K232*IF($A232=Q$1,1,0)</f>
        <v>0</v>
      </c>
      <c r="R232">
        <f>$K232*IF($A232=R$1,1,0)</f>
        <v>0</v>
      </c>
    </row>
    <row r="233" spans="1:18">
      <c r="A233" s="8" t="s">
        <v>8</v>
      </c>
      <c r="B233" s="9" t="s">
        <v>349</v>
      </c>
      <c r="C233" s="11">
        <v>3500</v>
      </c>
      <c r="D233" s="8" t="s">
        <v>558</v>
      </c>
      <c r="E233" s="8">
        <v>5.5</v>
      </c>
      <c r="F233">
        <f>IF(ISNA(VLOOKUP(DKSalaries!D233,OverUnder!$A$2:$C$13,3,FALSE)),0,VLOOKUP(DKSalaries!D233,OverUnder!$A$2:$C$13,3,FALSE))</f>
        <v>0</v>
      </c>
      <c r="G233">
        <f t="shared" si="9"/>
        <v>0</v>
      </c>
      <c r="H233">
        <f>IF(ISNA(VLOOKUP(B233,Model!A:B,2,FALSE)),0,VLOOKUP(B233,Model!A:B,2,FALSE))</f>
        <v>3.67901670195248</v>
      </c>
      <c r="I233">
        <f>IF(ISNA(VLOOKUP(B233,$Y$2:$Z$12,2,FALSE)),H233,VLOOKUP(B233,$Y$2:$Z$12,2,FALSE))</f>
        <v>3.67901670195248</v>
      </c>
      <c r="J233" s="12">
        <f t="shared" si="10"/>
        <v>1.0511476291292801</v>
      </c>
      <c r="K233">
        <v>0</v>
      </c>
      <c r="L233">
        <f t="shared" si="11"/>
        <v>0</v>
      </c>
      <c r="M233">
        <f>K233*C233</f>
        <v>0</v>
      </c>
      <c r="N233">
        <f>$K233*IF($A233=N$1,1,0)</f>
        <v>0</v>
      </c>
      <c r="O233">
        <f>$K233*IF($A233=O$1,1,0)</f>
        <v>0</v>
      </c>
      <c r="P233">
        <f>$K233*IF($A233=P$1,1,0)</f>
        <v>0</v>
      </c>
      <c r="Q233">
        <f>$K233*IF($A233=Q$1,1,0)</f>
        <v>0</v>
      </c>
      <c r="R233">
        <f>$K233*IF($A233=R$1,1,0)</f>
        <v>0</v>
      </c>
    </row>
    <row r="234" spans="1:18">
      <c r="A234" s="8" t="s">
        <v>6</v>
      </c>
      <c r="B234" s="9" t="s">
        <v>359</v>
      </c>
      <c r="C234" s="11">
        <v>3500</v>
      </c>
      <c r="D234" s="10" t="s">
        <v>560</v>
      </c>
      <c r="E234" s="8">
        <v>3.2</v>
      </c>
      <c r="F234">
        <f>IF(ISNA(VLOOKUP(DKSalaries!D234,OverUnder!$A$2:$C$13,3,FALSE)),0,VLOOKUP(DKSalaries!D234,OverUnder!$A$2:$C$13,3,FALSE))</f>
        <v>0</v>
      </c>
      <c r="G234">
        <f t="shared" si="9"/>
        <v>0</v>
      </c>
      <c r="H234">
        <f>IF(ISNA(VLOOKUP(B234,Model!A:B,2,FALSE)),0,VLOOKUP(B234,Model!A:B,2,FALSE))</f>
        <v>3.41501999529522</v>
      </c>
      <c r="I234">
        <f>IF(ISNA(VLOOKUP(B234,$Y$2:$Z$12,2,FALSE)),H234,VLOOKUP(B234,$Y$2:$Z$12,2,FALSE))</f>
        <v>3.41501999529522</v>
      </c>
      <c r="J234" s="12">
        <f t="shared" si="10"/>
        <v>0.97571999865577708</v>
      </c>
      <c r="K234">
        <v>0</v>
      </c>
      <c r="L234">
        <f t="shared" si="11"/>
        <v>0</v>
      </c>
      <c r="M234">
        <f>K234*C234</f>
        <v>0</v>
      </c>
      <c r="N234">
        <f>$K234*IF($A234=N$1,1,0)</f>
        <v>0</v>
      </c>
      <c r="O234">
        <f>$K234*IF($A234=O$1,1,0)</f>
        <v>0</v>
      </c>
      <c r="P234">
        <f>$K234*IF($A234=P$1,1,0)</f>
        <v>0</v>
      </c>
      <c r="Q234">
        <f>$K234*IF($A234=Q$1,1,0)</f>
        <v>0</v>
      </c>
      <c r="R234">
        <f>$K234*IF($A234=R$1,1,0)</f>
        <v>0</v>
      </c>
    </row>
    <row r="235" spans="1:18">
      <c r="A235" s="8" t="s">
        <v>9</v>
      </c>
      <c r="B235" s="9" t="s">
        <v>76</v>
      </c>
      <c r="C235" s="11">
        <v>3500</v>
      </c>
      <c r="D235" s="10" t="s">
        <v>554</v>
      </c>
      <c r="E235" s="8">
        <v>4.9000000000000004</v>
      </c>
      <c r="F235">
        <f>IF(ISNA(VLOOKUP(DKSalaries!D235,OverUnder!$A$2:$C$13,3,FALSE)),0,VLOOKUP(DKSalaries!D235,OverUnder!$A$2:$C$13,3,FALSE))</f>
        <v>0</v>
      </c>
      <c r="G235">
        <f t="shared" si="9"/>
        <v>0</v>
      </c>
      <c r="H235">
        <f>IF(ISNA(VLOOKUP(B235,Model!A:B,2,FALSE)),0,VLOOKUP(B235,Model!A:B,2,FALSE))</f>
        <v>5.2985854916301998</v>
      </c>
      <c r="I235">
        <f>IF(ISNA(VLOOKUP(B235,$Y$2:$Z$12,2,FALSE)),H235,VLOOKUP(B235,$Y$2:$Z$12,2,FALSE))</f>
        <v>5.2985854916301998</v>
      </c>
      <c r="J235" s="12">
        <f t="shared" si="10"/>
        <v>1.5138815690371998</v>
      </c>
      <c r="K235">
        <v>0</v>
      </c>
      <c r="L235">
        <f t="shared" si="11"/>
        <v>0</v>
      </c>
      <c r="M235">
        <f>K235*C235</f>
        <v>0</v>
      </c>
      <c r="N235">
        <f>$K235*IF($A235=N$1,1,0)</f>
        <v>0</v>
      </c>
      <c r="O235">
        <f>$K235*IF($A235=O$1,1,0)</f>
        <v>0</v>
      </c>
      <c r="P235">
        <f>$K235*IF($A235=P$1,1,0)</f>
        <v>0</v>
      </c>
      <c r="Q235">
        <f>$K235*IF($A235=Q$1,1,0)</f>
        <v>0</v>
      </c>
      <c r="R235">
        <f>$K235*IF($A235=R$1,1,0)</f>
        <v>0</v>
      </c>
    </row>
    <row r="236" spans="1:18">
      <c r="A236" s="8" t="s">
        <v>6</v>
      </c>
      <c r="B236" s="9" t="s">
        <v>513</v>
      </c>
      <c r="C236" s="11">
        <v>3500</v>
      </c>
      <c r="D236" s="8" t="s">
        <v>544</v>
      </c>
      <c r="E236" s="8">
        <v>5.9</v>
      </c>
      <c r="F236">
        <f>IF(ISNA(VLOOKUP(DKSalaries!D236,OverUnder!$A$2:$C$13,3,FALSE)),0,VLOOKUP(DKSalaries!D236,OverUnder!$A$2:$C$13,3,FALSE))</f>
        <v>0</v>
      </c>
      <c r="H236">
        <f>IF(ISNA(VLOOKUP(B236,Model!A:B,2,FALSE)),0,VLOOKUP(B236,Model!A:B,2,FALSE))</f>
        <v>0</v>
      </c>
      <c r="I236">
        <f>IF(ISNA(VLOOKUP(B236,$Y$2:$Z$12,2,FALSE)),H236,VLOOKUP(B236,$Y$2:$Z$12,2,FALSE))</f>
        <v>0</v>
      </c>
      <c r="J236" s="12">
        <f t="shared" si="10"/>
        <v>0</v>
      </c>
      <c r="L236">
        <f t="shared" si="11"/>
        <v>0</v>
      </c>
    </row>
    <row r="237" spans="1:18">
      <c r="A237" s="8" t="s">
        <v>8</v>
      </c>
      <c r="B237" s="9" t="s">
        <v>576</v>
      </c>
      <c r="C237" s="11">
        <v>3500</v>
      </c>
      <c r="D237" s="8" t="s">
        <v>545</v>
      </c>
      <c r="E237" s="8">
        <v>4.5</v>
      </c>
      <c r="F237">
        <f>IF(ISNA(VLOOKUP(DKSalaries!D237,OverUnder!$A$2:$C$13,3,FALSE)),0,VLOOKUP(DKSalaries!D237,OverUnder!$A$2:$C$13,3,FALSE))</f>
        <v>0</v>
      </c>
      <c r="H237">
        <f>IF(ISNA(VLOOKUP(B237,Model!A:B,2,FALSE)),0,VLOOKUP(B237,Model!A:B,2,FALSE))</f>
        <v>0</v>
      </c>
      <c r="I237">
        <f>IF(ISNA(VLOOKUP(B237,$Y$2:$Z$12,2,FALSE)),H237,VLOOKUP(B237,$Y$2:$Z$12,2,FALSE))</f>
        <v>0</v>
      </c>
      <c r="J237" s="12">
        <f t="shared" si="10"/>
        <v>0</v>
      </c>
      <c r="L237">
        <f t="shared" si="11"/>
        <v>0</v>
      </c>
    </row>
    <row r="238" spans="1:18">
      <c r="A238" s="8" t="s">
        <v>6</v>
      </c>
      <c r="B238" s="9" t="s">
        <v>227</v>
      </c>
      <c r="C238" s="11">
        <v>3500</v>
      </c>
      <c r="D238" s="10" t="s">
        <v>564</v>
      </c>
      <c r="E238" s="8">
        <v>1.8</v>
      </c>
      <c r="F238">
        <f>IF(ISNA(VLOOKUP(DKSalaries!D238,OverUnder!$A$2:$C$13,3,FALSE)),0,VLOOKUP(DKSalaries!D238,OverUnder!$A$2:$C$13,3,FALSE))</f>
        <v>0</v>
      </c>
      <c r="H238">
        <f>IF(ISNA(VLOOKUP(B238,Model!A:B,2,FALSE)),0,VLOOKUP(B238,Model!A:B,2,FALSE))</f>
        <v>0.72504019880134396</v>
      </c>
      <c r="I238">
        <f>IF(ISNA(VLOOKUP(B238,$Y$2:$Z$12,2,FALSE)),H238,VLOOKUP(B238,$Y$2:$Z$12,2,FALSE))</f>
        <v>0.72504019880134396</v>
      </c>
      <c r="J238" s="12">
        <f t="shared" si="10"/>
        <v>0.20715434251466971</v>
      </c>
      <c r="L238">
        <f t="shared" si="11"/>
        <v>0</v>
      </c>
    </row>
    <row r="239" spans="1:18">
      <c r="A239" s="8" t="s">
        <v>7</v>
      </c>
      <c r="B239" s="9" t="s">
        <v>377</v>
      </c>
      <c r="C239" s="11">
        <v>3500</v>
      </c>
      <c r="D239" s="8" t="s">
        <v>550</v>
      </c>
      <c r="E239" s="8">
        <v>4.9000000000000004</v>
      </c>
      <c r="F239">
        <f>IF(ISNA(VLOOKUP(DKSalaries!D239,OverUnder!$A$2:$C$13,3,FALSE)),0,VLOOKUP(DKSalaries!D239,OverUnder!$A$2:$C$13,3,FALSE))</f>
        <v>0</v>
      </c>
      <c r="H239">
        <f>IF(ISNA(VLOOKUP(B239,Model!A:B,2,FALSE)),0,VLOOKUP(B239,Model!A:B,2,FALSE))</f>
        <v>4.3744573518634402</v>
      </c>
      <c r="I239">
        <f>IF(ISNA(VLOOKUP(B239,$Y$2:$Z$12,2,FALSE)),H239,VLOOKUP(B239,$Y$2:$Z$12,2,FALSE))</f>
        <v>4.3744573518634402</v>
      </c>
      <c r="J239" s="12">
        <f t="shared" si="10"/>
        <v>1.2498449576752686</v>
      </c>
      <c r="L239">
        <f t="shared" si="11"/>
        <v>0</v>
      </c>
    </row>
    <row r="240" spans="1:18">
      <c r="A240" s="8" t="s">
        <v>5</v>
      </c>
      <c r="B240" s="9" t="s">
        <v>438</v>
      </c>
      <c r="C240" s="11">
        <v>3500</v>
      </c>
      <c r="D240" s="8" t="s">
        <v>545</v>
      </c>
      <c r="E240" s="8">
        <v>8.1</v>
      </c>
      <c r="F240">
        <f>IF(ISNA(VLOOKUP(DKSalaries!D240,OverUnder!$A$2:$C$13,3,FALSE)),0,VLOOKUP(DKSalaries!D240,OverUnder!$A$2:$C$13,3,FALSE))</f>
        <v>0</v>
      </c>
      <c r="H240">
        <f>IF(ISNA(VLOOKUP(B240,Model!A:B,2,FALSE)),0,VLOOKUP(B240,Model!A:B,2,FALSE))</f>
        <v>6.8056642357823698</v>
      </c>
      <c r="I240">
        <f>IF(ISNA(VLOOKUP(B240,$Y$2:$Z$12,2,FALSE)),H240,VLOOKUP(B240,$Y$2:$Z$12,2,FALSE))</f>
        <v>6.8056642357823698</v>
      </c>
      <c r="J240" s="12">
        <f t="shared" si="10"/>
        <v>1.9444754959378199</v>
      </c>
      <c r="L240">
        <f t="shared" si="11"/>
        <v>0</v>
      </c>
    </row>
    <row r="241" spans="1:12">
      <c r="A241" s="8" t="s">
        <v>6</v>
      </c>
      <c r="B241" s="9" t="s">
        <v>454</v>
      </c>
      <c r="C241" s="11">
        <v>3500</v>
      </c>
      <c r="D241" s="8" t="s">
        <v>558</v>
      </c>
      <c r="E241" s="8">
        <v>4.5</v>
      </c>
      <c r="F241">
        <f>IF(ISNA(VLOOKUP(DKSalaries!D241,OverUnder!$A$2:$C$13,3,FALSE)),0,VLOOKUP(DKSalaries!D241,OverUnder!$A$2:$C$13,3,FALSE))</f>
        <v>0</v>
      </c>
      <c r="H241">
        <f>IF(ISNA(VLOOKUP(B241,Model!A:B,2,FALSE)),0,VLOOKUP(B241,Model!A:B,2,FALSE))</f>
        <v>3.4368754175509499</v>
      </c>
      <c r="I241">
        <f>IF(ISNA(VLOOKUP(B241,$Y$2:$Z$12,2,FALSE)),H241,VLOOKUP(B241,$Y$2:$Z$12,2,FALSE))</f>
        <v>3.4368754175509499</v>
      </c>
      <c r="J241" s="12">
        <f t="shared" si="10"/>
        <v>0.98196440501455717</v>
      </c>
      <c r="L241">
        <f t="shared" si="11"/>
        <v>0</v>
      </c>
    </row>
    <row r="242" spans="1:12">
      <c r="A242" s="8" t="s">
        <v>6</v>
      </c>
      <c r="B242" s="9" t="s">
        <v>265</v>
      </c>
      <c r="C242" s="11">
        <v>3500</v>
      </c>
      <c r="D242" s="8" t="s">
        <v>559</v>
      </c>
      <c r="E242" s="8">
        <v>10.9</v>
      </c>
      <c r="F242">
        <f>IF(ISNA(VLOOKUP(DKSalaries!D242,OverUnder!$A$2:$C$13,3,FALSE)),0,VLOOKUP(DKSalaries!D242,OverUnder!$A$2:$C$13,3,FALSE))</f>
        <v>0</v>
      </c>
      <c r="H242">
        <f>IF(ISNA(VLOOKUP(B242,Model!A:B,2,FALSE)),0,VLOOKUP(B242,Model!A:B,2,FALSE))</f>
        <v>11.6179487236741</v>
      </c>
      <c r="I242">
        <f>IF(ISNA(VLOOKUP(B242,$Y$2:$Z$12,2,FALSE)),H242,VLOOKUP(B242,$Y$2:$Z$12,2,FALSE))</f>
        <v>11.6179487236741</v>
      </c>
      <c r="J242" s="12">
        <f t="shared" si="10"/>
        <v>3.3194139210497426</v>
      </c>
      <c r="L242">
        <f t="shared" si="11"/>
        <v>0</v>
      </c>
    </row>
    <row r="243" spans="1:12">
      <c r="A243" s="8" t="s">
        <v>7</v>
      </c>
      <c r="B243" s="9" t="s">
        <v>256</v>
      </c>
      <c r="C243" s="11">
        <v>3500</v>
      </c>
      <c r="D243" s="10" t="s">
        <v>543</v>
      </c>
      <c r="E243" s="8">
        <v>2.1</v>
      </c>
      <c r="F243">
        <f>IF(ISNA(VLOOKUP(DKSalaries!D243,OverUnder!$A$2:$C$13,3,FALSE)),0,VLOOKUP(DKSalaries!D243,OverUnder!$A$2:$C$13,3,FALSE))</f>
        <v>0</v>
      </c>
      <c r="H243">
        <f>IF(ISNA(VLOOKUP(B243,Model!A:B,2,FALSE)),0,VLOOKUP(B243,Model!A:B,2,FALSE))</f>
        <v>2.2018348623853199</v>
      </c>
      <c r="I243">
        <f>IF(ISNA(VLOOKUP(B243,$Y$2:$Z$12,2,FALSE)),H243,VLOOKUP(B243,$Y$2:$Z$12,2,FALSE))</f>
        <v>2.2018348623853199</v>
      </c>
      <c r="J243" s="12">
        <f t="shared" si="10"/>
        <v>0.62909567496723418</v>
      </c>
      <c r="L243">
        <f t="shared" si="11"/>
        <v>0</v>
      </c>
    </row>
    <row r="244" spans="1:12">
      <c r="A244" s="8" t="s">
        <v>9</v>
      </c>
      <c r="B244" s="9" t="s">
        <v>262</v>
      </c>
      <c r="C244" s="11">
        <v>3500</v>
      </c>
      <c r="D244" s="10" t="s">
        <v>543</v>
      </c>
      <c r="E244" s="8">
        <v>2</v>
      </c>
      <c r="F244">
        <f>IF(ISNA(VLOOKUP(DKSalaries!D244,OverUnder!$A$2:$C$13,3,FALSE)),0,VLOOKUP(DKSalaries!D244,OverUnder!$A$2:$C$13,3,FALSE))</f>
        <v>0</v>
      </c>
      <c r="H244">
        <f>IF(ISNA(VLOOKUP(B244,Model!A:B,2,FALSE)),0,VLOOKUP(B244,Model!A:B,2,FALSE))</f>
        <v>1.8333333333333299</v>
      </c>
      <c r="I244">
        <f>IF(ISNA(VLOOKUP(B244,$Y$2:$Z$12,2,FALSE)),H244,VLOOKUP(B244,$Y$2:$Z$12,2,FALSE))</f>
        <v>1.8333333333333299</v>
      </c>
      <c r="J244" s="12">
        <f t="shared" si="10"/>
        <v>0.52380952380952284</v>
      </c>
      <c r="L244">
        <f t="shared" si="11"/>
        <v>0</v>
      </c>
    </row>
    <row r="245" spans="1:12">
      <c r="A245" s="8" t="s">
        <v>6</v>
      </c>
      <c r="B245" s="9" t="s">
        <v>90</v>
      </c>
      <c r="C245" s="11">
        <v>3500</v>
      </c>
      <c r="D245" s="8" t="s">
        <v>548</v>
      </c>
      <c r="E245" s="8">
        <v>6.4</v>
      </c>
      <c r="F245">
        <f>IF(ISNA(VLOOKUP(DKSalaries!D245,OverUnder!$A$2:$C$13,3,FALSE)),0,VLOOKUP(DKSalaries!D245,OverUnder!$A$2:$C$13,3,FALSE))</f>
        <v>0</v>
      </c>
      <c r="H245">
        <f>IF(ISNA(VLOOKUP(B245,Model!A:B,2,FALSE)),0,VLOOKUP(B245,Model!A:B,2,FALSE))</f>
        <v>4.7635034302901103</v>
      </c>
      <c r="I245">
        <f>IF(ISNA(VLOOKUP(B245,$Y$2:$Z$12,2,FALSE)),H245,VLOOKUP(B245,$Y$2:$Z$12,2,FALSE))</f>
        <v>4.7635034302901103</v>
      </c>
      <c r="J245" s="12">
        <f t="shared" si="10"/>
        <v>1.3610009800828886</v>
      </c>
      <c r="L245">
        <f t="shared" si="11"/>
        <v>0</v>
      </c>
    </row>
    <row r="246" spans="1:12">
      <c r="A246" s="8" t="s">
        <v>9</v>
      </c>
      <c r="B246" s="9" t="s">
        <v>514</v>
      </c>
      <c r="C246" s="11">
        <v>3500</v>
      </c>
      <c r="D246" s="10" t="s">
        <v>554</v>
      </c>
      <c r="E246" s="8">
        <v>1.3</v>
      </c>
      <c r="F246">
        <f>IF(ISNA(VLOOKUP(DKSalaries!D246,OverUnder!$A$2:$C$13,3,FALSE)),0,VLOOKUP(DKSalaries!D246,OverUnder!$A$2:$C$13,3,FALSE))</f>
        <v>0</v>
      </c>
      <c r="H246">
        <f>IF(ISNA(VLOOKUP(B246,Model!A:B,2,FALSE)),0,VLOOKUP(B246,Model!A:B,2,FALSE))</f>
        <v>0</v>
      </c>
      <c r="I246">
        <f>IF(ISNA(VLOOKUP(B246,$Y$2:$Z$12,2,FALSE)),H246,VLOOKUP(B246,$Y$2:$Z$12,2,FALSE))</f>
        <v>0</v>
      </c>
      <c r="J246" s="12">
        <f t="shared" si="10"/>
        <v>0</v>
      </c>
      <c r="L246">
        <f t="shared" si="11"/>
        <v>0</v>
      </c>
    </row>
    <row r="247" spans="1:12">
      <c r="A247" s="8" t="s">
        <v>9</v>
      </c>
      <c r="B247" s="9" t="s">
        <v>272</v>
      </c>
      <c r="C247" s="11">
        <v>3500</v>
      </c>
      <c r="D247" s="10" t="s">
        <v>549</v>
      </c>
      <c r="E247" s="8">
        <v>-0.5</v>
      </c>
      <c r="F247">
        <f>IF(ISNA(VLOOKUP(DKSalaries!D247,OverUnder!$A$2:$C$13,3,FALSE)),0,VLOOKUP(DKSalaries!D247,OverUnder!$A$2:$C$13,3,FALSE))</f>
        <v>0</v>
      </c>
      <c r="H247">
        <f>IF(ISNA(VLOOKUP(B247,Model!A:B,2,FALSE)),0,VLOOKUP(B247,Model!A:B,2,FALSE))</f>
        <v>-0.41666666666666602</v>
      </c>
      <c r="I247">
        <f>IF(ISNA(VLOOKUP(B247,$Y$2:$Z$12,2,FALSE)),H247,VLOOKUP(B247,$Y$2:$Z$12,2,FALSE))</f>
        <v>-0.41666666666666602</v>
      </c>
      <c r="J247" s="12">
        <f t="shared" si="10"/>
        <v>-0.11904761904761886</v>
      </c>
      <c r="L247">
        <f t="shared" si="11"/>
        <v>0</v>
      </c>
    </row>
    <row r="248" spans="1:12">
      <c r="A248" s="8" t="s">
        <v>7</v>
      </c>
      <c r="B248" s="9" t="s">
        <v>276</v>
      </c>
      <c r="C248" s="11">
        <v>3500</v>
      </c>
      <c r="D248" s="10" t="s">
        <v>543</v>
      </c>
      <c r="E248" s="8">
        <v>0</v>
      </c>
      <c r="F248">
        <f>IF(ISNA(VLOOKUP(DKSalaries!D248,OverUnder!$A$2:$C$13,3,FALSE)),0,VLOOKUP(DKSalaries!D248,OverUnder!$A$2:$C$13,3,FALSE))</f>
        <v>0</v>
      </c>
      <c r="H248">
        <f>IF(ISNA(VLOOKUP(B248,Model!A:B,2,FALSE)),0,VLOOKUP(B248,Model!A:B,2,FALSE))</f>
        <v>0</v>
      </c>
      <c r="I248">
        <f>IF(ISNA(VLOOKUP(B248,$Y$2:$Z$12,2,FALSE)),H248,VLOOKUP(B248,$Y$2:$Z$12,2,FALSE))</f>
        <v>0</v>
      </c>
      <c r="J248" s="12">
        <f t="shared" si="10"/>
        <v>0</v>
      </c>
      <c r="L248">
        <f t="shared" si="11"/>
        <v>0</v>
      </c>
    </row>
    <row r="249" spans="1:12">
      <c r="A249" s="8" t="s">
        <v>5</v>
      </c>
      <c r="B249" s="9" t="s">
        <v>281</v>
      </c>
      <c r="C249" s="11">
        <v>3500</v>
      </c>
      <c r="D249" s="10" t="s">
        <v>543</v>
      </c>
      <c r="E249" s="8">
        <v>-2</v>
      </c>
      <c r="F249">
        <f>IF(ISNA(VLOOKUP(DKSalaries!D249,OverUnder!$A$2:$C$13,3,FALSE)),0,VLOOKUP(DKSalaries!D249,OverUnder!$A$2:$C$13,3,FALSE))</f>
        <v>0</v>
      </c>
      <c r="H249">
        <f>IF(ISNA(VLOOKUP(B249,Model!A:B,2,FALSE)),0,VLOOKUP(B249,Model!A:B,2,FALSE))</f>
        <v>-2</v>
      </c>
      <c r="I249">
        <f>IF(ISNA(VLOOKUP(B249,$Y$2:$Z$12,2,FALSE)),H249,VLOOKUP(B249,$Y$2:$Z$12,2,FALSE))</f>
        <v>-2</v>
      </c>
      <c r="J249" s="12">
        <f t="shared" si="10"/>
        <v>-0.57142857142857151</v>
      </c>
      <c r="L249">
        <f t="shared" si="11"/>
        <v>0</v>
      </c>
    </row>
    <row r="250" spans="1:12">
      <c r="A250" s="8" t="s">
        <v>8</v>
      </c>
      <c r="B250" s="9" t="s">
        <v>414</v>
      </c>
      <c r="C250" s="11">
        <v>3500</v>
      </c>
      <c r="D250" s="10" t="s">
        <v>560</v>
      </c>
      <c r="E250" s="8">
        <v>5.9</v>
      </c>
      <c r="F250">
        <f>IF(ISNA(VLOOKUP(DKSalaries!D250,OverUnder!$A$2:$C$13,3,FALSE)),0,VLOOKUP(DKSalaries!D250,OverUnder!$A$2:$C$13,3,FALSE))</f>
        <v>0</v>
      </c>
      <c r="H250">
        <f>IF(ISNA(VLOOKUP(B250,Model!A:B,2,FALSE)),0,VLOOKUP(B250,Model!A:B,2,FALSE))</f>
        <v>7.7348348752497396</v>
      </c>
      <c r="I250">
        <f>IF(ISNA(VLOOKUP(B250,$Y$2:$Z$12,2,FALSE)),H250,VLOOKUP(B250,$Y$2:$Z$12,2,FALSE))</f>
        <v>7.7348348752497396</v>
      </c>
      <c r="J250" s="12">
        <f t="shared" si="10"/>
        <v>2.2099528214999258</v>
      </c>
      <c r="L250">
        <f t="shared" si="11"/>
        <v>0</v>
      </c>
    </row>
    <row r="251" spans="1:12">
      <c r="A251" s="8" t="s">
        <v>8</v>
      </c>
      <c r="B251" s="9" t="s">
        <v>98</v>
      </c>
      <c r="C251" s="11">
        <v>3500</v>
      </c>
      <c r="D251" s="10" t="s">
        <v>554</v>
      </c>
      <c r="E251" s="8">
        <v>10.3</v>
      </c>
      <c r="F251">
        <f>IF(ISNA(VLOOKUP(DKSalaries!D251,OverUnder!$A$2:$C$13,3,FALSE)),0,VLOOKUP(DKSalaries!D251,OverUnder!$A$2:$C$13,3,FALSE))</f>
        <v>0</v>
      </c>
      <c r="H251">
        <f>IF(ISNA(VLOOKUP(B251,Model!A:B,2,FALSE)),0,VLOOKUP(B251,Model!A:B,2,FALSE))</f>
        <v>6.59229985101544</v>
      </c>
      <c r="I251">
        <f>IF(ISNA(VLOOKUP(B251,$Y$2:$Z$12,2,FALSE)),H251,VLOOKUP(B251,$Y$2:$Z$12,2,FALSE))</f>
        <v>6.59229985101544</v>
      </c>
      <c r="J251" s="12">
        <f t="shared" si="10"/>
        <v>1.8835142431472687</v>
      </c>
      <c r="L251">
        <f t="shared" si="11"/>
        <v>0</v>
      </c>
    </row>
    <row r="252" spans="1:12">
      <c r="A252" s="8" t="s">
        <v>6</v>
      </c>
      <c r="B252" s="9" t="s">
        <v>464</v>
      </c>
      <c r="C252" s="11">
        <v>3500</v>
      </c>
      <c r="D252" s="10" t="s">
        <v>551</v>
      </c>
      <c r="E252" s="8">
        <v>6.9</v>
      </c>
      <c r="F252">
        <f>IF(ISNA(VLOOKUP(DKSalaries!D252,OverUnder!$A$2:$C$13,3,FALSE)),0,VLOOKUP(DKSalaries!D252,OverUnder!$A$2:$C$13,3,FALSE))</f>
        <v>0</v>
      </c>
      <c r="H252">
        <f>IF(ISNA(VLOOKUP(B252,Model!A:B,2,FALSE)),0,VLOOKUP(B252,Model!A:B,2,FALSE))</f>
        <v>10.177257015773201</v>
      </c>
      <c r="I252">
        <f>IF(ISNA(VLOOKUP(B252,$Y$2:$Z$12,2,FALSE)),H252,VLOOKUP(B252,$Y$2:$Z$12,2,FALSE))</f>
        <v>10.177257015773201</v>
      </c>
      <c r="J252" s="12">
        <f t="shared" si="10"/>
        <v>2.9077877187923433</v>
      </c>
      <c r="L252">
        <f t="shared" si="11"/>
        <v>0</v>
      </c>
    </row>
    <row r="253" spans="1:12">
      <c r="A253" s="8" t="s">
        <v>9</v>
      </c>
      <c r="B253" s="9" t="s">
        <v>411</v>
      </c>
      <c r="C253" s="11">
        <v>3500</v>
      </c>
      <c r="D253" s="8" t="s">
        <v>545</v>
      </c>
      <c r="E253" s="8">
        <v>2.8</v>
      </c>
      <c r="F253">
        <f>IF(ISNA(VLOOKUP(DKSalaries!D253,OverUnder!$A$2:$C$13,3,FALSE)),0,VLOOKUP(DKSalaries!D253,OverUnder!$A$2:$C$13,3,FALSE))</f>
        <v>0</v>
      </c>
      <c r="H253">
        <f>IF(ISNA(VLOOKUP(B253,Model!A:B,2,FALSE)),0,VLOOKUP(B253,Model!A:B,2,FALSE))</f>
        <v>2.2128378378378302</v>
      </c>
      <c r="I253">
        <f>IF(ISNA(VLOOKUP(B253,$Y$2:$Z$12,2,FALSE)),H253,VLOOKUP(B253,$Y$2:$Z$12,2,FALSE))</f>
        <v>2.2128378378378302</v>
      </c>
      <c r="J253" s="12">
        <f t="shared" si="10"/>
        <v>0.63223938223938003</v>
      </c>
      <c r="L253">
        <f t="shared" si="11"/>
        <v>0</v>
      </c>
    </row>
    <row r="254" spans="1:12">
      <c r="A254" s="8" t="s">
        <v>9</v>
      </c>
      <c r="B254" s="9" t="s">
        <v>532</v>
      </c>
      <c r="C254" s="11">
        <v>3500</v>
      </c>
      <c r="D254" s="8" t="s">
        <v>561</v>
      </c>
      <c r="E254" s="8">
        <v>0</v>
      </c>
      <c r="F254">
        <f>IF(ISNA(VLOOKUP(DKSalaries!D254,OverUnder!$A$2:$C$13,3,FALSE)),0,VLOOKUP(DKSalaries!D254,OverUnder!$A$2:$C$13,3,FALSE))</f>
        <v>0</v>
      </c>
      <c r="H254">
        <f>IF(ISNA(VLOOKUP(B254,Model!A:B,2,FALSE)),0,VLOOKUP(B254,Model!A:B,2,FALSE))</f>
        <v>0</v>
      </c>
      <c r="I254">
        <f>IF(ISNA(VLOOKUP(B254,$Y$2:$Z$12,2,FALSE)),H254,VLOOKUP(B254,$Y$2:$Z$12,2,FALSE))</f>
        <v>0</v>
      </c>
      <c r="J254" s="12">
        <f t="shared" si="10"/>
        <v>0</v>
      </c>
      <c r="L254">
        <f t="shared" si="11"/>
        <v>0</v>
      </c>
    </row>
    <row r="255" spans="1:12">
      <c r="A255" s="8" t="s">
        <v>8</v>
      </c>
      <c r="B255" s="9" t="s">
        <v>441</v>
      </c>
      <c r="C255" s="11">
        <v>3500</v>
      </c>
      <c r="D255" s="8" t="s">
        <v>545</v>
      </c>
      <c r="E255" s="8">
        <v>9.6999999999999993</v>
      </c>
      <c r="F255">
        <f>IF(ISNA(VLOOKUP(DKSalaries!D255,OverUnder!$A$2:$C$13,3,FALSE)),0,VLOOKUP(DKSalaries!D255,OverUnder!$A$2:$C$13,3,FALSE))</f>
        <v>0</v>
      </c>
      <c r="H255">
        <f>IF(ISNA(VLOOKUP(B255,Model!A:B,2,FALSE)),0,VLOOKUP(B255,Model!A:B,2,FALSE))</f>
        <v>8.9596330275229299</v>
      </c>
      <c r="I255">
        <f>IF(ISNA(VLOOKUP(B255,$Y$2:$Z$12,2,FALSE)),H255,VLOOKUP(B255,$Y$2:$Z$12,2,FALSE))</f>
        <v>8.9596330275229299</v>
      </c>
      <c r="J255" s="12">
        <f t="shared" si="10"/>
        <v>2.5598951507208372</v>
      </c>
      <c r="L255">
        <f t="shared" si="11"/>
        <v>0</v>
      </c>
    </row>
    <row r="256" spans="1:12">
      <c r="A256" s="8" t="s">
        <v>9</v>
      </c>
      <c r="B256" s="9" t="s">
        <v>451</v>
      </c>
      <c r="C256" s="11">
        <v>3500</v>
      </c>
      <c r="D256" s="8" t="s">
        <v>550</v>
      </c>
      <c r="E256" s="8">
        <v>9.1</v>
      </c>
      <c r="F256">
        <f>IF(ISNA(VLOOKUP(DKSalaries!D256,OverUnder!$A$2:$C$13,3,FALSE)),0,VLOOKUP(DKSalaries!D256,OverUnder!$A$2:$C$13,3,FALSE))</f>
        <v>0</v>
      </c>
      <c r="H256">
        <f>IF(ISNA(VLOOKUP(B256,Model!A:B,2,FALSE)),0,VLOOKUP(B256,Model!A:B,2,FALSE))</f>
        <v>0</v>
      </c>
      <c r="I256">
        <f>IF(ISNA(VLOOKUP(B256,$Y$2:$Z$12,2,FALSE)),H256,VLOOKUP(B256,$Y$2:$Z$12,2,FALSE))</f>
        <v>0</v>
      </c>
      <c r="J256" s="12">
        <f t="shared" si="10"/>
        <v>0</v>
      </c>
      <c r="L256">
        <f t="shared" si="11"/>
        <v>0</v>
      </c>
    </row>
    <row r="257" spans="1:12">
      <c r="A257" s="8" t="s">
        <v>5</v>
      </c>
      <c r="B257" s="9" t="s">
        <v>280</v>
      </c>
      <c r="C257" s="11">
        <v>3500</v>
      </c>
      <c r="D257" s="10" t="s">
        <v>549</v>
      </c>
      <c r="E257" s="8">
        <v>11.8</v>
      </c>
      <c r="F257">
        <f>IF(ISNA(VLOOKUP(DKSalaries!D257,OverUnder!$A$2:$C$13,3,FALSE)),0,VLOOKUP(DKSalaries!D257,OverUnder!$A$2:$C$13,3,FALSE))</f>
        <v>0</v>
      </c>
      <c r="H257">
        <f>IF(ISNA(VLOOKUP(B257,Model!A:B,2,FALSE)),0,VLOOKUP(B257,Model!A:B,2,FALSE))</f>
        <v>10.831047961108901</v>
      </c>
      <c r="I257">
        <f>IF(ISNA(VLOOKUP(B257,$Y$2:$Z$12,2,FALSE)),H257,VLOOKUP(B257,$Y$2:$Z$12,2,FALSE))</f>
        <v>10.831047961108901</v>
      </c>
      <c r="J257" s="12">
        <f t="shared" si="10"/>
        <v>3.0945851317454003</v>
      </c>
      <c r="L257">
        <f t="shared" si="11"/>
        <v>0</v>
      </c>
    </row>
    <row r="258" spans="1:12">
      <c r="A258" s="8" t="s">
        <v>9</v>
      </c>
      <c r="B258" s="9" t="s">
        <v>287</v>
      </c>
      <c r="C258" s="11">
        <v>3500</v>
      </c>
      <c r="D258" s="8" t="s">
        <v>559</v>
      </c>
      <c r="E258" s="8">
        <v>1.5</v>
      </c>
      <c r="F258">
        <f>IF(ISNA(VLOOKUP(DKSalaries!D258,OverUnder!$A$2:$C$13,3,FALSE)),0,VLOOKUP(DKSalaries!D258,OverUnder!$A$2:$C$13,3,FALSE))</f>
        <v>0</v>
      </c>
      <c r="H258">
        <f>IF(ISNA(VLOOKUP(B258,Model!A:B,2,FALSE)),0,VLOOKUP(B258,Model!A:B,2,FALSE))</f>
        <v>1.5</v>
      </c>
      <c r="I258">
        <f>IF(ISNA(VLOOKUP(B258,$Y$2:$Z$12,2,FALSE)),H258,VLOOKUP(B258,$Y$2:$Z$12,2,FALSE))</f>
        <v>1.5</v>
      </c>
      <c r="J258" s="12">
        <f t="shared" si="10"/>
        <v>0.42857142857142855</v>
      </c>
      <c r="L258">
        <f t="shared" si="11"/>
        <v>0</v>
      </c>
    </row>
    <row r="259" spans="1:12">
      <c r="A259" s="8" t="s">
        <v>7</v>
      </c>
      <c r="B259" s="9" t="s">
        <v>505</v>
      </c>
      <c r="C259" s="11">
        <v>3500</v>
      </c>
      <c r="D259" s="8" t="s">
        <v>550</v>
      </c>
      <c r="E259" s="8">
        <v>11.6</v>
      </c>
      <c r="F259">
        <f>IF(ISNA(VLOOKUP(DKSalaries!D259,OverUnder!$A$2:$C$13,3,FALSE)),0,VLOOKUP(DKSalaries!D259,OverUnder!$A$2:$C$13,3,FALSE))</f>
        <v>0</v>
      </c>
      <c r="H259">
        <f>IF(ISNA(VLOOKUP(B259,Model!A:B,2,FALSE)),0,VLOOKUP(B259,Model!A:B,2,FALSE))</f>
        <v>12.653211009174299</v>
      </c>
      <c r="I259">
        <f>IF(ISNA(VLOOKUP(B259,$Y$2:$Z$12,2,FALSE)),H259,VLOOKUP(B259,$Y$2:$Z$12,2,FALSE))</f>
        <v>12.653211009174299</v>
      </c>
      <c r="J259" s="12">
        <f t="shared" ref="J259:J301" si="12">I259/C259 * 1000</f>
        <v>3.6152031454783713</v>
      </c>
      <c r="L259">
        <f t="shared" ref="L259:L322" si="13">K259*I259</f>
        <v>0</v>
      </c>
    </row>
    <row r="260" spans="1:12">
      <c r="A260" s="8" t="s">
        <v>5</v>
      </c>
      <c r="B260" s="9" t="s">
        <v>252</v>
      </c>
      <c r="C260" s="11">
        <v>3500</v>
      </c>
      <c r="D260" s="10" t="s">
        <v>543</v>
      </c>
      <c r="E260" s="8">
        <v>4.5</v>
      </c>
      <c r="F260">
        <f>IF(ISNA(VLOOKUP(DKSalaries!D260,OverUnder!$A$2:$C$13,3,FALSE)),0,VLOOKUP(DKSalaries!D260,OverUnder!$A$2:$C$13,3,FALSE))</f>
        <v>0</v>
      </c>
      <c r="H260">
        <f>IF(ISNA(VLOOKUP(B260,Model!A:B,2,FALSE)),0,VLOOKUP(B260,Model!A:B,2,FALSE))</f>
        <v>5.4453363914372996</v>
      </c>
      <c r="I260">
        <f>IF(ISNA(VLOOKUP(B260,$Y$2:$Z$12,2,FALSE)),H260,VLOOKUP(B260,$Y$2:$Z$12,2,FALSE))</f>
        <v>5.4453363914372996</v>
      </c>
      <c r="J260" s="12">
        <f t="shared" si="12"/>
        <v>1.555810397553514</v>
      </c>
      <c r="L260">
        <f t="shared" si="13"/>
        <v>0</v>
      </c>
    </row>
    <row r="261" spans="1:12">
      <c r="A261" s="8" t="s">
        <v>7</v>
      </c>
      <c r="B261" s="9" t="s">
        <v>243</v>
      </c>
      <c r="C261" s="11">
        <v>3500</v>
      </c>
      <c r="D261" s="8" t="s">
        <v>561</v>
      </c>
      <c r="E261" s="8">
        <v>5.2</v>
      </c>
      <c r="F261">
        <f>IF(ISNA(VLOOKUP(DKSalaries!D261,OverUnder!$A$2:$C$13,3,FALSE)),0,VLOOKUP(DKSalaries!D261,OverUnder!$A$2:$C$13,3,FALSE))</f>
        <v>0</v>
      </c>
      <c r="H261">
        <f>IF(ISNA(VLOOKUP(B261,Model!A:B,2,FALSE)),0,VLOOKUP(B261,Model!A:B,2,FALSE))</f>
        <v>5.1690523798321903</v>
      </c>
      <c r="I261">
        <f>IF(ISNA(VLOOKUP(B261,$Y$2:$Z$12,2,FALSE)),H261,VLOOKUP(B261,$Y$2:$Z$12,2,FALSE))</f>
        <v>5.1690523798321903</v>
      </c>
      <c r="J261" s="12">
        <f t="shared" si="12"/>
        <v>1.4768721085234828</v>
      </c>
      <c r="L261">
        <f t="shared" si="13"/>
        <v>0</v>
      </c>
    </row>
    <row r="262" spans="1:12">
      <c r="A262" s="8" t="s">
        <v>8</v>
      </c>
      <c r="B262" s="9" t="s">
        <v>259</v>
      </c>
      <c r="C262" s="11">
        <v>3500</v>
      </c>
      <c r="D262" s="10" t="s">
        <v>543</v>
      </c>
      <c r="E262" s="8">
        <v>6.9</v>
      </c>
      <c r="F262">
        <f>IF(ISNA(VLOOKUP(DKSalaries!D262,OverUnder!$A$2:$C$13,3,FALSE)),0,VLOOKUP(DKSalaries!D262,OverUnder!$A$2:$C$13,3,FALSE))</f>
        <v>0</v>
      </c>
      <c r="H262">
        <f>IF(ISNA(VLOOKUP(B262,Model!A:B,2,FALSE)),0,VLOOKUP(B262,Model!A:B,2,FALSE))</f>
        <v>9.5572072072072007</v>
      </c>
      <c r="I262">
        <f>IF(ISNA(VLOOKUP(B262,$Y$2:$Z$12,2,FALSE)),H262,VLOOKUP(B262,$Y$2:$Z$12,2,FALSE))</f>
        <v>9.5572072072072007</v>
      </c>
      <c r="J262" s="12">
        <f t="shared" si="12"/>
        <v>2.7306306306306287</v>
      </c>
      <c r="L262">
        <f t="shared" si="13"/>
        <v>0</v>
      </c>
    </row>
    <row r="263" spans="1:12">
      <c r="A263" s="8" t="s">
        <v>8</v>
      </c>
      <c r="B263" s="9" t="s">
        <v>240</v>
      </c>
      <c r="C263" s="11">
        <v>3500</v>
      </c>
      <c r="D263" s="10" t="s">
        <v>557</v>
      </c>
      <c r="E263" s="8">
        <v>8.6999999999999993</v>
      </c>
      <c r="F263">
        <f>IF(ISNA(VLOOKUP(DKSalaries!D263,OverUnder!$A$2:$C$13,3,FALSE)),0,VLOOKUP(DKSalaries!D263,OverUnder!$A$2:$C$13,3,FALSE))</f>
        <v>0</v>
      </c>
      <c r="H263">
        <f>IF(ISNA(VLOOKUP(B263,Model!A:B,2,FALSE)),0,VLOOKUP(B263,Model!A:B,2,FALSE))</f>
        <v>7.75455723817009</v>
      </c>
      <c r="I263">
        <f>IF(ISNA(VLOOKUP(B263,$Y$2:$Z$12,2,FALSE)),H263,VLOOKUP(B263,$Y$2:$Z$12,2,FALSE))</f>
        <v>7.75455723817009</v>
      </c>
      <c r="J263" s="12">
        <f t="shared" si="12"/>
        <v>2.2155877823343113</v>
      </c>
      <c r="L263">
        <f t="shared" si="13"/>
        <v>0</v>
      </c>
    </row>
    <row r="264" spans="1:12">
      <c r="A264" s="8" t="s">
        <v>7</v>
      </c>
      <c r="B264" s="9" t="s">
        <v>465</v>
      </c>
      <c r="C264" s="11">
        <v>3500</v>
      </c>
      <c r="D264" s="8" t="s">
        <v>545</v>
      </c>
      <c r="E264" s="8">
        <v>0</v>
      </c>
      <c r="F264">
        <f>IF(ISNA(VLOOKUP(DKSalaries!D264,OverUnder!$A$2:$C$13,3,FALSE)),0,VLOOKUP(DKSalaries!D264,OverUnder!$A$2:$C$13,3,FALSE))</f>
        <v>0</v>
      </c>
      <c r="H264">
        <f>IF(ISNA(VLOOKUP(B264,Model!A:B,2,FALSE)),0,VLOOKUP(B264,Model!A:B,2,FALSE))</f>
        <v>0</v>
      </c>
      <c r="I264">
        <f>IF(ISNA(VLOOKUP(B264,$Y$2:$Z$12,2,FALSE)),H264,VLOOKUP(B264,$Y$2:$Z$12,2,FALSE))</f>
        <v>0</v>
      </c>
      <c r="J264" s="12">
        <f t="shared" si="12"/>
        <v>0</v>
      </c>
      <c r="L264">
        <f t="shared" si="13"/>
        <v>0</v>
      </c>
    </row>
    <row r="265" spans="1:12">
      <c r="A265" s="8" t="s">
        <v>6</v>
      </c>
      <c r="B265" s="9" t="s">
        <v>447</v>
      </c>
      <c r="C265" s="11">
        <v>3500</v>
      </c>
      <c r="D265" s="10" t="s">
        <v>552</v>
      </c>
      <c r="E265" s="8">
        <v>8</v>
      </c>
      <c r="F265">
        <f>IF(ISNA(VLOOKUP(DKSalaries!D265,OverUnder!$A$2:$C$13,3,FALSE)),0,VLOOKUP(DKSalaries!D265,OverUnder!$A$2:$C$13,3,FALSE))</f>
        <v>0</v>
      </c>
      <c r="H265">
        <f>IF(ISNA(VLOOKUP(B265,Model!A:B,2,FALSE)),0,VLOOKUP(B265,Model!A:B,2,FALSE))</f>
        <v>4.4064572323270799</v>
      </c>
      <c r="I265">
        <f>IF(ISNA(VLOOKUP(B265,$Y$2:$Z$12,2,FALSE)),H265,VLOOKUP(B265,$Y$2:$Z$12,2,FALSE))</f>
        <v>4.4064572323270799</v>
      </c>
      <c r="J265" s="12">
        <f t="shared" si="12"/>
        <v>1.2589877806648799</v>
      </c>
      <c r="L265">
        <f t="shared" si="13"/>
        <v>0</v>
      </c>
    </row>
    <row r="266" spans="1:12">
      <c r="A266" s="8" t="s">
        <v>5</v>
      </c>
      <c r="B266" s="9" t="s">
        <v>403</v>
      </c>
      <c r="C266" s="11">
        <v>3500</v>
      </c>
      <c r="D266" s="8" t="s">
        <v>558</v>
      </c>
      <c r="E266" s="8">
        <v>13.9</v>
      </c>
      <c r="F266">
        <f>IF(ISNA(VLOOKUP(DKSalaries!D266,OverUnder!$A$2:$C$13,3,FALSE)),0,VLOOKUP(DKSalaries!D266,OverUnder!$A$2:$C$13,3,FALSE))</f>
        <v>0</v>
      </c>
      <c r="H266">
        <f>IF(ISNA(VLOOKUP(B266,Model!A:B,2,FALSE)),0,VLOOKUP(B266,Model!A:B,2,FALSE))</f>
        <v>13.7282834991498</v>
      </c>
      <c r="I266">
        <f>IF(ISNA(VLOOKUP(B266,$Y$2:$Z$12,2,FALSE)),H266,VLOOKUP(B266,$Y$2:$Z$12,2,FALSE))</f>
        <v>13.7282834991498</v>
      </c>
      <c r="J266" s="12">
        <f t="shared" si="12"/>
        <v>3.9223667140427998</v>
      </c>
      <c r="L266">
        <f t="shared" si="13"/>
        <v>0</v>
      </c>
    </row>
    <row r="267" spans="1:12">
      <c r="A267" s="8" t="s">
        <v>9</v>
      </c>
      <c r="B267" s="9" t="s">
        <v>93</v>
      </c>
      <c r="C267" s="11">
        <v>3500</v>
      </c>
      <c r="D267" s="8" t="s">
        <v>548</v>
      </c>
      <c r="E267" s="8">
        <v>8.3000000000000007</v>
      </c>
      <c r="F267">
        <f>IF(ISNA(VLOOKUP(DKSalaries!D267,OverUnder!$A$2:$C$13,3,FALSE)),0,VLOOKUP(DKSalaries!D267,OverUnder!$A$2:$C$13,3,FALSE))</f>
        <v>0</v>
      </c>
      <c r="H267">
        <f>IF(ISNA(VLOOKUP(B267,Model!A:B,2,FALSE)),0,VLOOKUP(B267,Model!A:B,2,FALSE))</f>
        <v>10.5999707645081</v>
      </c>
      <c r="I267">
        <f>IF(ISNA(VLOOKUP(B267,$Y$2:$Z$12,2,FALSE)),H267,VLOOKUP(B267,$Y$2:$Z$12,2,FALSE))</f>
        <v>10.5999707645081</v>
      </c>
      <c r="J267" s="12">
        <f t="shared" si="12"/>
        <v>3.0285630755737429</v>
      </c>
      <c r="L267">
        <f t="shared" si="13"/>
        <v>0</v>
      </c>
    </row>
    <row r="268" spans="1:12">
      <c r="A268" s="8" t="s">
        <v>5</v>
      </c>
      <c r="B268" s="9" t="s">
        <v>257</v>
      </c>
      <c r="C268" s="11">
        <v>3500</v>
      </c>
      <c r="D268" s="8" t="s">
        <v>561</v>
      </c>
      <c r="E268" s="8">
        <v>0.8</v>
      </c>
      <c r="F268">
        <f>IF(ISNA(VLOOKUP(DKSalaries!D268,OverUnder!$A$2:$C$13,3,FALSE)),0,VLOOKUP(DKSalaries!D268,OverUnder!$A$2:$C$13,3,FALSE))</f>
        <v>0</v>
      </c>
      <c r="H268">
        <f>IF(ISNA(VLOOKUP(B268,Model!A:B,2,FALSE)),0,VLOOKUP(B268,Model!A:B,2,FALSE))</f>
        <v>0.176801801801801</v>
      </c>
      <c r="I268">
        <f>IF(ISNA(VLOOKUP(B268,$Y$2:$Z$12,2,FALSE)),H268,VLOOKUP(B268,$Y$2:$Z$12,2,FALSE))</f>
        <v>0.176801801801801</v>
      </c>
      <c r="J268" s="12">
        <f t="shared" si="12"/>
        <v>5.0514800514800284E-2</v>
      </c>
      <c r="L268">
        <f t="shared" si="13"/>
        <v>0</v>
      </c>
    </row>
    <row r="269" spans="1:12">
      <c r="A269" s="8" t="s">
        <v>6</v>
      </c>
      <c r="B269" s="9" t="s">
        <v>270</v>
      </c>
      <c r="C269" s="11">
        <v>3500</v>
      </c>
      <c r="D269" s="8" t="s">
        <v>561</v>
      </c>
      <c r="E269" s="8">
        <v>2.9</v>
      </c>
      <c r="F269">
        <f>IF(ISNA(VLOOKUP(DKSalaries!D269,OverUnder!$A$2:$C$13,3,FALSE)),0,VLOOKUP(DKSalaries!D269,OverUnder!$A$2:$C$13,3,FALSE))</f>
        <v>0</v>
      </c>
      <c r="H269">
        <f>IF(ISNA(VLOOKUP(B269,Model!A:B,2,FALSE)),0,VLOOKUP(B269,Model!A:B,2,FALSE))</f>
        <v>1.7950450450450399</v>
      </c>
      <c r="I269">
        <f>IF(ISNA(VLOOKUP(B269,$Y$2:$Z$12,2,FALSE)),H269,VLOOKUP(B269,$Y$2:$Z$12,2,FALSE))</f>
        <v>1.7950450450450399</v>
      </c>
      <c r="J269" s="12">
        <f t="shared" si="12"/>
        <v>0.51287001287001144</v>
      </c>
      <c r="L269">
        <f t="shared" si="13"/>
        <v>0</v>
      </c>
    </row>
    <row r="270" spans="1:12">
      <c r="A270" s="8" t="s">
        <v>9</v>
      </c>
      <c r="B270" s="9" t="s">
        <v>288</v>
      </c>
      <c r="C270" s="11">
        <v>3500</v>
      </c>
      <c r="D270" s="10" t="s">
        <v>546</v>
      </c>
      <c r="E270" s="8">
        <v>1.1000000000000001</v>
      </c>
      <c r="F270">
        <f>IF(ISNA(VLOOKUP(DKSalaries!D270,OverUnder!$A$2:$C$13,3,FALSE)),0,VLOOKUP(DKSalaries!D270,OverUnder!$A$2:$C$13,3,FALSE))</f>
        <v>0</v>
      </c>
      <c r="H270">
        <f>IF(ISNA(VLOOKUP(B270,Model!A:B,2,FALSE)),0,VLOOKUP(B270,Model!A:B,2,FALSE))</f>
        <v>0.91743119266054995</v>
      </c>
      <c r="I270">
        <f>IF(ISNA(VLOOKUP(B270,$Y$2:$Z$12,2,FALSE)),H270,VLOOKUP(B270,$Y$2:$Z$12,2,FALSE))</f>
        <v>0.91743119266054995</v>
      </c>
      <c r="J270" s="12">
        <f t="shared" si="12"/>
        <v>0.2621231979030143</v>
      </c>
      <c r="L270">
        <f t="shared" si="13"/>
        <v>0</v>
      </c>
    </row>
    <row r="271" spans="1:12">
      <c r="A271" s="8" t="s">
        <v>6</v>
      </c>
      <c r="B271" s="9" t="s">
        <v>397</v>
      </c>
      <c r="C271" s="11">
        <v>3500</v>
      </c>
      <c r="D271" s="8" t="s">
        <v>556</v>
      </c>
      <c r="E271" s="8">
        <v>6.2</v>
      </c>
      <c r="F271">
        <f>IF(ISNA(VLOOKUP(DKSalaries!D271,OverUnder!$A$2:$C$13,3,FALSE)),0,VLOOKUP(DKSalaries!D271,OverUnder!$A$2:$C$13,3,FALSE))</f>
        <v>0</v>
      </c>
      <c r="H271">
        <f>IF(ISNA(VLOOKUP(B271,Model!A:B,2,FALSE)),0,VLOOKUP(B271,Model!A:B,2,FALSE))</f>
        <v>6.7846637117581103</v>
      </c>
      <c r="I271">
        <f>IF(ISNA(VLOOKUP(B271,$Y$2:$Z$12,2,FALSE)),H271,VLOOKUP(B271,$Y$2:$Z$12,2,FALSE))</f>
        <v>6.7846637117581103</v>
      </c>
      <c r="J271" s="12">
        <f t="shared" si="12"/>
        <v>1.9384753462166029</v>
      </c>
      <c r="L271">
        <f t="shared" si="13"/>
        <v>0</v>
      </c>
    </row>
    <row r="272" spans="1:12">
      <c r="A272" s="8" t="s">
        <v>5</v>
      </c>
      <c r="B272" s="9" t="s">
        <v>461</v>
      </c>
      <c r="C272" s="11">
        <v>3500</v>
      </c>
      <c r="D272" s="10" t="s">
        <v>552</v>
      </c>
      <c r="E272" s="8">
        <v>0.3</v>
      </c>
      <c r="F272">
        <f>IF(ISNA(VLOOKUP(DKSalaries!D272,OverUnder!$A$2:$C$13,3,FALSE)),0,VLOOKUP(DKSalaries!D272,OverUnder!$A$2:$C$13,3,FALSE))</f>
        <v>0</v>
      </c>
      <c r="H272">
        <f>IF(ISNA(VLOOKUP(B272,Model!A:B,2,FALSE)),0,VLOOKUP(B272,Model!A:B,2,FALSE))</f>
        <v>0.463513513513513</v>
      </c>
      <c r="I272">
        <f>IF(ISNA(VLOOKUP(B272,$Y$2:$Z$12,2,FALSE)),H272,VLOOKUP(B272,$Y$2:$Z$12,2,FALSE))</f>
        <v>0.463513513513513</v>
      </c>
      <c r="J272" s="12">
        <f t="shared" si="12"/>
        <v>0.1324324324324323</v>
      </c>
      <c r="L272">
        <f t="shared" si="13"/>
        <v>0</v>
      </c>
    </row>
    <row r="273" spans="1:12">
      <c r="A273" s="8" t="s">
        <v>6</v>
      </c>
      <c r="B273" s="9" t="s">
        <v>278</v>
      </c>
      <c r="C273" s="11">
        <v>3500</v>
      </c>
      <c r="D273" s="8" t="s">
        <v>553</v>
      </c>
      <c r="E273" s="8">
        <v>0</v>
      </c>
      <c r="F273">
        <f>IF(ISNA(VLOOKUP(DKSalaries!D273,OverUnder!$A$2:$C$13,3,FALSE)),0,VLOOKUP(DKSalaries!D273,OverUnder!$A$2:$C$13,3,FALSE))</f>
        <v>0</v>
      </c>
      <c r="H273">
        <f>IF(ISNA(VLOOKUP(B273,Model!A:B,2,FALSE)),0,VLOOKUP(B273,Model!A:B,2,FALSE))</f>
        <v>0</v>
      </c>
      <c r="I273">
        <f>IF(ISNA(VLOOKUP(B273,$Y$2:$Z$12,2,FALSE)),H273,VLOOKUP(B273,$Y$2:$Z$12,2,FALSE))</f>
        <v>0</v>
      </c>
      <c r="J273" s="12">
        <f t="shared" si="12"/>
        <v>0</v>
      </c>
      <c r="L273">
        <f t="shared" si="13"/>
        <v>0</v>
      </c>
    </row>
    <row r="274" spans="1:12">
      <c r="A274" s="8" t="s">
        <v>9</v>
      </c>
      <c r="B274" s="9" t="s">
        <v>451</v>
      </c>
      <c r="C274" s="11">
        <v>3500</v>
      </c>
      <c r="D274" s="10" t="s">
        <v>474</v>
      </c>
      <c r="E274" s="8">
        <v>9.8000000000000007</v>
      </c>
      <c r="F274">
        <f>IF(ISNA(VLOOKUP(DKSalaries!D274,OverUnder!$A$2:$C$13,3,FALSE)),0,VLOOKUP(DKSalaries!D274,OverUnder!$A$2:$C$13,3,FALSE))</f>
        <v>1.0128172907765771</v>
      </c>
      <c r="H274">
        <f>IF(ISNA(VLOOKUP(B274,Model!A:B,2,FALSE)),0,VLOOKUP(B274,Model!A:B,2,FALSE))</f>
        <v>0</v>
      </c>
      <c r="I274">
        <f>IF(ISNA(VLOOKUP(B274,$Y$2:$Z$12,2,FALSE)),H274,VLOOKUP(B274,$Y$2:$Z$12,2,FALSE))</f>
        <v>0</v>
      </c>
      <c r="J274" s="12">
        <f t="shared" si="12"/>
        <v>0</v>
      </c>
      <c r="L274">
        <f t="shared" si="13"/>
        <v>0</v>
      </c>
    </row>
    <row r="275" spans="1:12">
      <c r="A275" s="8" t="s">
        <v>7</v>
      </c>
      <c r="B275" s="9" t="s">
        <v>291</v>
      </c>
      <c r="C275" s="11">
        <v>3500</v>
      </c>
      <c r="D275" s="8" t="s">
        <v>486</v>
      </c>
      <c r="E275" s="8">
        <v>12.1</v>
      </c>
      <c r="F275">
        <f>IF(ISNA(VLOOKUP(DKSalaries!D275,OverUnder!$A$2:$C$13,3,FALSE)),0,VLOOKUP(DKSalaries!D275,OverUnder!$A$2:$C$13,3,FALSE))</f>
        <v>1.0128172907765771</v>
      </c>
      <c r="H275">
        <f>IF(ISNA(VLOOKUP(B275,Model!A:B,2,FALSE)),0,VLOOKUP(B275,Model!A:B,2,FALSE))</f>
        <v>16.499906933244102</v>
      </c>
      <c r="I275">
        <f>IF(ISNA(VLOOKUP(B275,$Y$2:$Z$12,2,FALSE)),H275,VLOOKUP(B275,$Y$2:$Z$12,2,FALSE))</f>
        <v>16.499906933244102</v>
      </c>
      <c r="J275" s="12">
        <f t="shared" si="12"/>
        <v>4.7142591237840294</v>
      </c>
      <c r="L275">
        <f t="shared" si="13"/>
        <v>0</v>
      </c>
    </row>
    <row r="276" spans="1:12">
      <c r="A276" s="8" t="s">
        <v>8</v>
      </c>
      <c r="B276" s="9" t="s">
        <v>224</v>
      </c>
      <c r="C276" s="11">
        <v>3500</v>
      </c>
      <c r="D276" s="8" t="s">
        <v>470</v>
      </c>
      <c r="E276" s="8">
        <v>1.7</v>
      </c>
      <c r="F276">
        <f>IF(ISNA(VLOOKUP(DKSalaries!D276,OverUnder!$A$2:$C$13,3,FALSE)),0,VLOOKUP(DKSalaries!D276,OverUnder!$A$2:$C$13,3,FALSE))</f>
        <v>1.0253832621261625</v>
      </c>
      <c r="H276">
        <f>IF(ISNA(VLOOKUP(B276,Model!A:B,2,FALSE)),0,VLOOKUP(B276,Model!A:B,2,FALSE))</f>
        <v>1.4263513513513499</v>
      </c>
      <c r="I276">
        <f>IF(ISNA(VLOOKUP(B276,$Y$2:$Z$12,2,FALSE)),H276,VLOOKUP(B276,$Y$2:$Z$12,2,FALSE))</f>
        <v>1.4263513513513499</v>
      </c>
      <c r="J276" s="12">
        <f t="shared" si="12"/>
        <v>0.40752895752895713</v>
      </c>
      <c r="L276">
        <f t="shared" si="13"/>
        <v>0</v>
      </c>
    </row>
    <row r="277" spans="1:12">
      <c r="A277" s="8" t="s">
        <v>6</v>
      </c>
      <c r="B277" s="9" t="s">
        <v>264</v>
      </c>
      <c r="C277" s="11">
        <v>3500</v>
      </c>
      <c r="D277" s="8" t="s">
        <v>475</v>
      </c>
      <c r="E277" s="8">
        <v>1.9</v>
      </c>
      <c r="F277">
        <f>IF(ISNA(VLOOKUP(DKSalaries!D277,OverUnder!$A$2:$C$13,3,FALSE)),0,VLOOKUP(DKSalaries!D277,OverUnder!$A$2:$C$13,3,FALSE))</f>
        <v>0.96757979391806992</v>
      </c>
      <c r="H277">
        <f>IF(ISNA(VLOOKUP(B277,Model!A:B,2,FALSE)),0,VLOOKUP(B277,Model!A:B,2,FALSE))</f>
        <v>5.1715119117795902</v>
      </c>
      <c r="I277">
        <f>IF(ISNA(VLOOKUP(B277,$Y$2:$Z$12,2,FALSE)),H277,VLOOKUP(B277,$Y$2:$Z$12,2,FALSE))</f>
        <v>5.1715119117795902</v>
      </c>
      <c r="J277" s="12">
        <f t="shared" si="12"/>
        <v>1.4775748319370257</v>
      </c>
      <c r="L277">
        <f t="shared" si="13"/>
        <v>0</v>
      </c>
    </row>
    <row r="278" spans="1:12">
      <c r="A278" s="8" t="s">
        <v>7</v>
      </c>
      <c r="B278" s="9" t="s">
        <v>97</v>
      </c>
      <c r="C278" s="11">
        <v>3500</v>
      </c>
      <c r="D278" s="8" t="s">
        <v>477</v>
      </c>
      <c r="E278" s="8">
        <v>8.1</v>
      </c>
      <c r="F278">
        <f>IF(ISNA(VLOOKUP(DKSalaries!D278,OverUnder!$A$2:$C$13,3,FALSE)),0,VLOOKUP(DKSalaries!D278,OverUnder!$A$2:$C$13,3,FALSE))</f>
        <v>0.97260618245790409</v>
      </c>
      <c r="H278">
        <f>IF(ISNA(VLOOKUP(B278,Model!A:B,2,FALSE)),0,VLOOKUP(B278,Model!A:B,2,FALSE))</f>
        <v>5.4419654475743799</v>
      </c>
      <c r="I278">
        <f>IF(ISNA(VLOOKUP(B278,$Y$2:$Z$12,2,FALSE)),H278,VLOOKUP(B278,$Y$2:$Z$12,2,FALSE))</f>
        <v>5.4419654475743799</v>
      </c>
      <c r="J278" s="12">
        <f t="shared" si="12"/>
        <v>1.5548472707355372</v>
      </c>
      <c r="L278">
        <f t="shared" si="13"/>
        <v>0</v>
      </c>
    </row>
    <row r="279" spans="1:12">
      <c r="A279" s="8" t="s">
        <v>9</v>
      </c>
      <c r="B279" s="9" t="s">
        <v>269</v>
      </c>
      <c r="C279" s="11">
        <v>3500</v>
      </c>
      <c r="D279" s="10" t="s">
        <v>482</v>
      </c>
      <c r="E279" s="8">
        <v>8.6999999999999993</v>
      </c>
      <c r="F279">
        <f>IF(ISNA(VLOOKUP(DKSalaries!D279,OverUnder!$A$2:$C$13,3,FALSE)),0,VLOOKUP(DKSalaries!D279,OverUnder!$A$2:$C$13,3,FALSE))</f>
        <v>0.99019854234732352</v>
      </c>
      <c r="H279">
        <f>IF(ISNA(VLOOKUP(B279,Model!A:B,2,FALSE)),0,VLOOKUP(B279,Model!A:B,2,FALSE))</f>
        <v>8.6999999999999993</v>
      </c>
      <c r="I279">
        <f>IF(ISNA(VLOOKUP(B279,$Y$2:$Z$12,2,FALSE)),H279,VLOOKUP(B279,$Y$2:$Z$12,2,FALSE))</f>
        <v>8.6999999999999993</v>
      </c>
      <c r="J279" s="12">
        <f t="shared" si="12"/>
        <v>2.4857142857142858</v>
      </c>
      <c r="L279">
        <f t="shared" si="13"/>
        <v>0</v>
      </c>
    </row>
    <row r="280" spans="1:12">
      <c r="A280" s="8" t="s">
        <v>8</v>
      </c>
      <c r="B280" s="9" t="s">
        <v>218</v>
      </c>
      <c r="C280" s="11">
        <v>3500</v>
      </c>
      <c r="D280" s="8" t="s">
        <v>480</v>
      </c>
      <c r="E280" s="8">
        <v>2.2000000000000002</v>
      </c>
      <c r="F280">
        <f>IF(ISNA(VLOOKUP(DKSalaries!D280,OverUnder!$A$2:$C$13,3,FALSE)),0,VLOOKUP(DKSalaries!D280,OverUnder!$A$2:$C$13,3,FALSE))</f>
        <v>1.0756471475245037</v>
      </c>
      <c r="H280">
        <f>IF(ISNA(VLOOKUP(B280,Model!A:B,2,FALSE)),0,VLOOKUP(B280,Model!A:B,2,FALSE))</f>
        <v>2.0952702702702699</v>
      </c>
      <c r="I280">
        <f>IF(ISNA(VLOOKUP(B280,$Y$2:$Z$12,2,FALSE)),H280,VLOOKUP(B280,$Y$2:$Z$12,2,FALSE))</f>
        <v>2.0952702702702699</v>
      </c>
      <c r="J280" s="12">
        <f t="shared" si="12"/>
        <v>0.59864864864864864</v>
      </c>
      <c r="L280">
        <f t="shared" si="13"/>
        <v>0</v>
      </c>
    </row>
    <row r="281" spans="1:12">
      <c r="A281" s="8" t="s">
        <v>6</v>
      </c>
      <c r="B281" s="9" t="s">
        <v>509</v>
      </c>
      <c r="C281" s="11">
        <v>3500</v>
      </c>
      <c r="D281" s="8" t="s">
        <v>481</v>
      </c>
      <c r="E281" s="8">
        <v>12.8</v>
      </c>
      <c r="F281">
        <f>IF(ISNA(VLOOKUP(DKSalaries!D281,OverUnder!$A$2:$C$13,3,FALSE)),0,VLOOKUP(DKSalaries!D281,OverUnder!$A$2:$C$13,3,FALSE))</f>
        <v>0.97511937672782112</v>
      </c>
      <c r="H281">
        <f>IF(ISNA(VLOOKUP(B281,Model!A:B,2,FALSE)),0,VLOOKUP(B281,Model!A:B,2,FALSE))</f>
        <v>0</v>
      </c>
      <c r="I281">
        <f>IF(ISNA(VLOOKUP(B281,$Y$2:$Z$12,2,FALSE)),H281,VLOOKUP(B281,$Y$2:$Z$12,2,FALSE))</f>
        <v>0</v>
      </c>
      <c r="J281" s="12">
        <f t="shared" si="12"/>
        <v>0</v>
      </c>
      <c r="L281">
        <f t="shared" si="13"/>
        <v>0</v>
      </c>
    </row>
    <row r="282" spans="1:12">
      <c r="A282" s="8" t="s">
        <v>9</v>
      </c>
      <c r="B282" s="9" t="s">
        <v>449</v>
      </c>
      <c r="C282" s="11">
        <v>3500</v>
      </c>
      <c r="D282" s="10" t="s">
        <v>471</v>
      </c>
      <c r="E282" s="8">
        <v>3.9</v>
      </c>
      <c r="F282">
        <f>IF(ISNA(VLOOKUP(DKSalaries!D282,OverUnder!$A$2:$C$13,3,FALSE)),0,VLOOKUP(DKSalaries!D282,OverUnder!$A$2:$C$13,3,FALSE))</f>
        <v>1.0756471475245037</v>
      </c>
      <c r="H282">
        <f>IF(ISNA(VLOOKUP(B282,Model!A:B,2,FALSE)),0,VLOOKUP(B282,Model!A:B,2,FALSE))</f>
        <v>10.8217595859797</v>
      </c>
      <c r="I282">
        <f>IF(ISNA(VLOOKUP(B282,$Y$2:$Z$12,2,FALSE)),H282,VLOOKUP(B282,$Y$2:$Z$12,2,FALSE))</f>
        <v>10.8217595859797</v>
      </c>
      <c r="J282" s="12">
        <f t="shared" si="12"/>
        <v>3.0919313102799144</v>
      </c>
      <c r="L282">
        <f t="shared" si="13"/>
        <v>0</v>
      </c>
    </row>
    <row r="283" spans="1:12">
      <c r="A283" s="8" t="s">
        <v>9</v>
      </c>
      <c r="B283" s="9" t="s">
        <v>268</v>
      </c>
      <c r="C283" s="11">
        <v>3500</v>
      </c>
      <c r="D283" s="8" t="s">
        <v>481</v>
      </c>
      <c r="E283" s="8">
        <v>5.8</v>
      </c>
      <c r="F283">
        <f>IF(ISNA(VLOOKUP(DKSalaries!D283,OverUnder!$A$2:$C$13,3,FALSE)),0,VLOOKUP(DKSalaries!D283,OverUnder!$A$2:$C$13,3,FALSE))</f>
        <v>0.97511937672782112</v>
      </c>
      <c r="H283">
        <f>IF(ISNA(VLOOKUP(B283,Model!A:B,2,FALSE)),0,VLOOKUP(B283,Model!A:B,2,FALSE))</f>
        <v>14.2</v>
      </c>
      <c r="I283">
        <f>IF(ISNA(VLOOKUP(B283,$Y$2:$Z$12,2,FALSE)),H283,VLOOKUP(B283,$Y$2:$Z$12,2,FALSE))</f>
        <v>14.2</v>
      </c>
      <c r="J283" s="12">
        <f t="shared" si="12"/>
        <v>4.0571428571428569</v>
      </c>
      <c r="L283">
        <f t="shared" si="13"/>
        <v>0</v>
      </c>
    </row>
    <row r="284" spans="1:12">
      <c r="A284" s="8" t="s">
        <v>8</v>
      </c>
      <c r="B284" s="9" t="s">
        <v>510</v>
      </c>
      <c r="C284" s="11">
        <v>3500</v>
      </c>
      <c r="D284" s="10" t="s">
        <v>474</v>
      </c>
      <c r="E284" s="8">
        <v>12.5</v>
      </c>
      <c r="F284">
        <f>IF(ISNA(VLOOKUP(DKSalaries!D284,OverUnder!$A$2:$C$13,3,FALSE)),0,VLOOKUP(DKSalaries!D284,OverUnder!$A$2:$C$13,3,FALSE))</f>
        <v>1.0128172907765771</v>
      </c>
      <c r="H284">
        <f>IF(ISNA(VLOOKUP(B284,Model!A:B,2,FALSE)),0,VLOOKUP(B284,Model!A:B,2,FALSE))</f>
        <v>0</v>
      </c>
      <c r="I284">
        <f>IF(ISNA(VLOOKUP(B284,$Y$2:$Z$12,2,FALSE)),H284,VLOOKUP(B284,$Y$2:$Z$12,2,FALSE))</f>
        <v>0</v>
      </c>
      <c r="J284" s="12">
        <f t="shared" si="12"/>
        <v>0</v>
      </c>
      <c r="L284">
        <f t="shared" si="13"/>
        <v>0</v>
      </c>
    </row>
    <row r="285" spans="1:12">
      <c r="A285" s="8" t="s">
        <v>7</v>
      </c>
      <c r="B285" s="9" t="s">
        <v>511</v>
      </c>
      <c r="C285" s="11">
        <v>3500</v>
      </c>
      <c r="D285" s="10" t="s">
        <v>485</v>
      </c>
      <c r="E285" s="8">
        <v>0</v>
      </c>
      <c r="F285">
        <f>IF(ISNA(VLOOKUP(DKSalaries!D285,OverUnder!$A$2:$C$13,3,FALSE)),0,VLOOKUP(DKSalaries!D285,OverUnder!$A$2:$C$13,3,FALSE))</f>
        <v>0.97260618245790409</v>
      </c>
      <c r="H285">
        <f>IF(ISNA(VLOOKUP(B285,Model!A:B,2,FALSE)),0,VLOOKUP(B285,Model!A:B,2,FALSE))</f>
        <v>0</v>
      </c>
      <c r="I285">
        <f>IF(ISNA(VLOOKUP(B285,$Y$2:$Z$12,2,FALSE)),H285,VLOOKUP(B285,$Y$2:$Z$12,2,FALSE))</f>
        <v>0</v>
      </c>
      <c r="J285" s="12">
        <f t="shared" si="12"/>
        <v>0</v>
      </c>
      <c r="L285">
        <f t="shared" si="13"/>
        <v>0</v>
      </c>
    </row>
    <row r="286" spans="1:12">
      <c r="A286" s="8" t="s">
        <v>5</v>
      </c>
      <c r="B286" s="9" t="s">
        <v>281</v>
      </c>
      <c r="C286" s="11">
        <v>3500</v>
      </c>
      <c r="D286" s="8" t="s">
        <v>470</v>
      </c>
      <c r="E286" s="8">
        <v>-2</v>
      </c>
      <c r="F286">
        <f>IF(ISNA(VLOOKUP(DKSalaries!D286,OverUnder!$A$2:$C$13,3,FALSE)),0,VLOOKUP(DKSalaries!D286,OverUnder!$A$2:$C$13,3,FALSE))</f>
        <v>1.0253832621261625</v>
      </c>
      <c r="H286">
        <f>IF(ISNA(VLOOKUP(B286,Model!A:B,2,FALSE)),0,VLOOKUP(B286,Model!A:B,2,FALSE))</f>
        <v>-2</v>
      </c>
      <c r="I286">
        <f>IF(ISNA(VLOOKUP(B286,$Y$2:$Z$12,2,FALSE)),H286,VLOOKUP(B286,$Y$2:$Z$12,2,FALSE))</f>
        <v>-2</v>
      </c>
      <c r="J286" s="12">
        <f t="shared" si="12"/>
        <v>-0.57142857142857151</v>
      </c>
      <c r="L286">
        <f t="shared" si="13"/>
        <v>0</v>
      </c>
    </row>
    <row r="287" spans="1:12">
      <c r="A287" s="8" t="s">
        <v>9</v>
      </c>
      <c r="B287" s="9" t="s">
        <v>288</v>
      </c>
      <c r="C287" s="11">
        <v>3500</v>
      </c>
      <c r="D287" s="8" t="s">
        <v>472</v>
      </c>
      <c r="E287" s="8">
        <v>1.1000000000000001</v>
      </c>
      <c r="F287">
        <f>IF(ISNA(VLOOKUP(DKSalaries!D287,OverUnder!$A$2:$C$13,3,FALSE)),0,VLOOKUP(DKSalaries!D287,OverUnder!$A$2:$C$13,3,FALSE))</f>
        <v>0.98014576526765529</v>
      </c>
      <c r="H287">
        <f>IF(ISNA(VLOOKUP(B287,Model!A:B,2,FALSE)),0,VLOOKUP(B287,Model!A:B,2,FALSE))</f>
        <v>0.91743119266054995</v>
      </c>
      <c r="I287">
        <f>IF(ISNA(VLOOKUP(B287,$Y$2:$Z$12,2,FALSE)),H287,VLOOKUP(B287,$Y$2:$Z$12,2,FALSE))</f>
        <v>0.91743119266054995</v>
      </c>
      <c r="J287" s="12">
        <f t="shared" si="12"/>
        <v>0.2621231979030143</v>
      </c>
      <c r="L287">
        <f t="shared" si="13"/>
        <v>0</v>
      </c>
    </row>
    <row r="288" spans="1:12">
      <c r="A288" s="8" t="s">
        <v>8</v>
      </c>
      <c r="B288" s="9" t="s">
        <v>261</v>
      </c>
      <c r="C288" s="11">
        <v>3500</v>
      </c>
      <c r="D288" s="8" t="s">
        <v>475</v>
      </c>
      <c r="E288" s="8">
        <v>11.5</v>
      </c>
      <c r="F288">
        <f>IF(ISNA(VLOOKUP(DKSalaries!D288,OverUnder!$A$2:$C$13,3,FALSE)),0,VLOOKUP(DKSalaries!D288,OverUnder!$A$2:$C$13,3,FALSE))</f>
        <v>0.96757979391806992</v>
      </c>
      <c r="H288">
        <f>IF(ISNA(VLOOKUP(B288,Model!A:B,2,FALSE)),0,VLOOKUP(B288,Model!A:B,2,FALSE))</f>
        <v>14.6463112936967</v>
      </c>
      <c r="I288">
        <f>IF(ISNA(VLOOKUP(B288,$Y$2:$Z$12,2,FALSE)),H288,VLOOKUP(B288,$Y$2:$Z$12,2,FALSE))</f>
        <v>14.6463112936967</v>
      </c>
      <c r="J288" s="12">
        <f t="shared" si="12"/>
        <v>4.184660369627629</v>
      </c>
      <c r="L288">
        <f t="shared" si="13"/>
        <v>0</v>
      </c>
    </row>
    <row r="289" spans="1:12">
      <c r="A289" s="8" t="s">
        <v>5</v>
      </c>
      <c r="B289" s="9" t="s">
        <v>263</v>
      </c>
      <c r="C289" s="11">
        <v>3500</v>
      </c>
      <c r="D289" s="8" t="s">
        <v>481</v>
      </c>
      <c r="E289" s="8">
        <v>5.0999999999999996</v>
      </c>
      <c r="F289">
        <f>IF(ISNA(VLOOKUP(DKSalaries!D289,OverUnder!$A$2:$C$13,3,FALSE)),0,VLOOKUP(DKSalaries!D289,OverUnder!$A$2:$C$13,3,FALSE))</f>
        <v>0.97511937672782112</v>
      </c>
      <c r="H289">
        <f>IF(ISNA(VLOOKUP(B289,Model!A:B,2,FALSE)),0,VLOOKUP(B289,Model!A:B,2,FALSE))</f>
        <v>10.3519934963052</v>
      </c>
      <c r="I289">
        <f>IF(ISNA(VLOOKUP(B289,$Y$2:$Z$12,2,FALSE)),H289,VLOOKUP(B289,$Y$2:$Z$12,2,FALSE))</f>
        <v>10.3519934963052</v>
      </c>
      <c r="J289" s="12">
        <f t="shared" si="12"/>
        <v>2.9577124275157716</v>
      </c>
      <c r="L289">
        <f t="shared" si="13"/>
        <v>0</v>
      </c>
    </row>
    <row r="290" spans="1:12">
      <c r="A290" s="8" t="s">
        <v>8</v>
      </c>
      <c r="B290" s="9" t="s">
        <v>249</v>
      </c>
      <c r="C290" s="11">
        <v>3500</v>
      </c>
      <c r="D290" s="10" t="s">
        <v>483</v>
      </c>
      <c r="E290" s="8">
        <v>8.1999999999999993</v>
      </c>
      <c r="F290">
        <f>IF(ISNA(VLOOKUP(DKSalaries!D290,OverUnder!$A$2:$C$13,3,FALSE)),0,VLOOKUP(DKSalaries!D290,OverUnder!$A$2:$C$13,3,FALSE))</f>
        <v>0.95501382256848455</v>
      </c>
      <c r="H290">
        <f>IF(ISNA(VLOOKUP(B290,Model!A:B,2,FALSE)),0,VLOOKUP(B290,Model!A:B,2,FALSE))</f>
        <v>15.988104853974599</v>
      </c>
      <c r="I290">
        <f>IF(ISNA(VLOOKUP(B290,$Y$2:$Z$12,2,FALSE)),H290,VLOOKUP(B290,$Y$2:$Z$12,2,FALSE))</f>
        <v>15.988104853974599</v>
      </c>
      <c r="J290" s="12">
        <f t="shared" si="12"/>
        <v>4.5680299582784567</v>
      </c>
      <c r="L290">
        <f t="shared" si="13"/>
        <v>0</v>
      </c>
    </row>
    <row r="291" spans="1:12">
      <c r="A291" s="8" t="s">
        <v>7</v>
      </c>
      <c r="B291" s="9" t="s">
        <v>221</v>
      </c>
      <c r="C291" s="11">
        <v>3500</v>
      </c>
      <c r="D291" s="10" t="s">
        <v>476</v>
      </c>
      <c r="E291" s="8">
        <v>9.6999999999999993</v>
      </c>
      <c r="F291">
        <f>IF(ISNA(VLOOKUP(DKSalaries!D291,OverUnder!$A$2:$C$13,3,FALSE)),0,VLOOKUP(DKSalaries!D291,OverUnder!$A$2:$C$13,3,FALSE))</f>
        <v>0.97511937672782112</v>
      </c>
      <c r="H291">
        <f>IF(ISNA(VLOOKUP(B291,Model!A:B,2,FALSE)),0,VLOOKUP(B291,Model!A:B,2,FALSE))</f>
        <v>6.1167373191053898</v>
      </c>
      <c r="I291">
        <f>IF(ISNA(VLOOKUP(B291,$Y$2:$Z$12,2,FALSE)),H291,VLOOKUP(B291,$Y$2:$Z$12,2,FALSE))</f>
        <v>6.1167373191053898</v>
      </c>
      <c r="J291" s="12">
        <f t="shared" si="12"/>
        <v>1.7476392340301112</v>
      </c>
      <c r="L291">
        <f t="shared" si="13"/>
        <v>0</v>
      </c>
    </row>
    <row r="292" spans="1:12">
      <c r="A292" s="8" t="s">
        <v>8</v>
      </c>
      <c r="B292" s="9" t="s">
        <v>512</v>
      </c>
      <c r="C292" s="11">
        <v>3500</v>
      </c>
      <c r="D292" s="10" t="s">
        <v>484</v>
      </c>
      <c r="E292" s="8">
        <v>13.3</v>
      </c>
      <c r="F292">
        <f>IF(ISNA(VLOOKUP(DKSalaries!D292,OverUnder!$A$2:$C$13,3,FALSE)),0,VLOOKUP(DKSalaries!D292,OverUnder!$A$2:$C$13,3,FALSE))</f>
        <v>0.96757979391806992</v>
      </c>
      <c r="H292">
        <f>IF(ISNA(VLOOKUP(B292,Model!A:B,2,FALSE)),0,VLOOKUP(B292,Model!A:B,2,FALSE))</f>
        <v>0</v>
      </c>
      <c r="I292">
        <f>IF(ISNA(VLOOKUP(B292,$Y$2:$Z$12,2,FALSE)),H292,VLOOKUP(B292,$Y$2:$Z$12,2,FALSE))</f>
        <v>0</v>
      </c>
      <c r="J292" s="12">
        <f t="shared" si="12"/>
        <v>0</v>
      </c>
      <c r="L292">
        <f t="shared" si="13"/>
        <v>0</v>
      </c>
    </row>
    <row r="293" spans="1:12">
      <c r="A293" s="8" t="s">
        <v>9</v>
      </c>
      <c r="B293" s="9" t="s">
        <v>287</v>
      </c>
      <c r="C293" s="11">
        <v>3500</v>
      </c>
      <c r="D293" s="10" t="s">
        <v>483</v>
      </c>
      <c r="E293" s="8">
        <v>1.5</v>
      </c>
      <c r="F293">
        <f>IF(ISNA(VLOOKUP(DKSalaries!D293,OverUnder!$A$2:$C$13,3,FALSE)),0,VLOOKUP(DKSalaries!D293,OverUnder!$A$2:$C$13,3,FALSE))</f>
        <v>0.95501382256848455</v>
      </c>
      <c r="H293">
        <f>IF(ISNA(VLOOKUP(B293,Model!A:B,2,FALSE)),0,VLOOKUP(B293,Model!A:B,2,FALSE))</f>
        <v>1.5</v>
      </c>
      <c r="I293">
        <f>IF(ISNA(VLOOKUP(B293,$Y$2:$Z$12,2,FALSE)),H293,VLOOKUP(B293,$Y$2:$Z$12,2,FALSE))</f>
        <v>1.5</v>
      </c>
      <c r="J293" s="12">
        <f t="shared" si="12"/>
        <v>0.42857142857142855</v>
      </c>
      <c r="L293">
        <f t="shared" si="13"/>
        <v>0</v>
      </c>
    </row>
    <row r="294" spans="1:12">
      <c r="A294" s="8" t="s">
        <v>6</v>
      </c>
      <c r="B294" s="9" t="s">
        <v>513</v>
      </c>
      <c r="C294" s="11">
        <v>3500</v>
      </c>
      <c r="D294" s="10" t="s">
        <v>471</v>
      </c>
      <c r="E294" s="8">
        <v>7.3</v>
      </c>
      <c r="F294">
        <f>IF(ISNA(VLOOKUP(DKSalaries!D294,OverUnder!$A$2:$C$13,3,FALSE)),0,VLOOKUP(DKSalaries!D294,OverUnder!$A$2:$C$13,3,FALSE))</f>
        <v>1.0756471475245037</v>
      </c>
      <c r="H294">
        <f>IF(ISNA(VLOOKUP(B294,Model!A:B,2,FALSE)),0,VLOOKUP(B294,Model!A:B,2,FALSE))</f>
        <v>0</v>
      </c>
      <c r="I294">
        <f>IF(ISNA(VLOOKUP(B294,$Y$2:$Z$12,2,FALSE)),H294,VLOOKUP(B294,$Y$2:$Z$12,2,FALSE))</f>
        <v>0</v>
      </c>
      <c r="J294" s="12">
        <f t="shared" si="12"/>
        <v>0</v>
      </c>
      <c r="L294">
        <f t="shared" si="13"/>
        <v>0</v>
      </c>
    </row>
    <row r="295" spans="1:12">
      <c r="A295" s="8" t="s">
        <v>7</v>
      </c>
      <c r="B295" s="9" t="s">
        <v>256</v>
      </c>
      <c r="C295" s="11">
        <v>3500</v>
      </c>
      <c r="D295" s="8" t="s">
        <v>470</v>
      </c>
      <c r="E295" s="8">
        <v>2.2000000000000002</v>
      </c>
      <c r="F295">
        <f>IF(ISNA(VLOOKUP(DKSalaries!D295,OverUnder!$A$2:$C$13,3,FALSE)),0,VLOOKUP(DKSalaries!D295,OverUnder!$A$2:$C$13,3,FALSE))</f>
        <v>1.0253832621261625</v>
      </c>
      <c r="H295">
        <f>IF(ISNA(VLOOKUP(B295,Model!A:B,2,FALSE)),0,VLOOKUP(B295,Model!A:B,2,FALSE))</f>
        <v>2.2018348623853199</v>
      </c>
      <c r="I295">
        <f>IF(ISNA(VLOOKUP(B295,$Y$2:$Z$12,2,FALSE)),H295,VLOOKUP(B295,$Y$2:$Z$12,2,FALSE))</f>
        <v>2.2018348623853199</v>
      </c>
      <c r="J295" s="12">
        <f t="shared" si="12"/>
        <v>0.62909567496723418</v>
      </c>
      <c r="L295">
        <f t="shared" si="13"/>
        <v>0</v>
      </c>
    </row>
    <row r="296" spans="1:12">
      <c r="A296" s="8" t="s">
        <v>9</v>
      </c>
      <c r="B296" s="9" t="s">
        <v>262</v>
      </c>
      <c r="C296" s="11">
        <v>3500</v>
      </c>
      <c r="D296" s="8" t="s">
        <v>470</v>
      </c>
      <c r="E296" s="8">
        <v>3</v>
      </c>
      <c r="F296">
        <f>IF(ISNA(VLOOKUP(DKSalaries!D296,OverUnder!$A$2:$C$13,3,FALSE)),0,VLOOKUP(DKSalaries!D296,OverUnder!$A$2:$C$13,3,FALSE))</f>
        <v>1.0253832621261625</v>
      </c>
      <c r="H296">
        <f>IF(ISNA(VLOOKUP(B296,Model!A:B,2,FALSE)),0,VLOOKUP(B296,Model!A:B,2,FALSE))</f>
        <v>1.8333333333333299</v>
      </c>
      <c r="I296">
        <f>IF(ISNA(VLOOKUP(B296,$Y$2:$Z$12,2,FALSE)),H296,VLOOKUP(B296,$Y$2:$Z$12,2,FALSE))</f>
        <v>1.8333333333333299</v>
      </c>
      <c r="J296" s="12">
        <f t="shared" si="12"/>
        <v>0.52380952380952284</v>
      </c>
      <c r="L296">
        <f t="shared" si="13"/>
        <v>0</v>
      </c>
    </row>
    <row r="297" spans="1:12">
      <c r="A297" s="8" t="s">
        <v>9</v>
      </c>
      <c r="B297" s="9" t="s">
        <v>514</v>
      </c>
      <c r="C297" s="11">
        <v>3500</v>
      </c>
      <c r="D297" s="8" t="s">
        <v>477</v>
      </c>
      <c r="E297" s="8">
        <v>1.3</v>
      </c>
      <c r="F297">
        <f>IF(ISNA(VLOOKUP(DKSalaries!D297,OverUnder!$A$2:$C$13,3,FALSE)),0,VLOOKUP(DKSalaries!D297,OverUnder!$A$2:$C$13,3,FALSE))</f>
        <v>0.97260618245790409</v>
      </c>
      <c r="H297">
        <f>IF(ISNA(VLOOKUP(B297,Model!A:B,2,FALSE)),0,VLOOKUP(B297,Model!A:B,2,FALSE))</f>
        <v>0</v>
      </c>
      <c r="I297">
        <f>IF(ISNA(VLOOKUP(B297,$Y$2:$Z$12,2,FALSE)),H297,VLOOKUP(B297,$Y$2:$Z$12,2,FALSE))</f>
        <v>0</v>
      </c>
      <c r="J297" s="12">
        <f t="shared" si="12"/>
        <v>0</v>
      </c>
      <c r="L297">
        <f t="shared" si="13"/>
        <v>0</v>
      </c>
    </row>
    <row r="298" spans="1:12">
      <c r="A298" s="8" t="s">
        <v>7</v>
      </c>
      <c r="B298" s="9" t="s">
        <v>276</v>
      </c>
      <c r="C298" s="11">
        <v>3500</v>
      </c>
      <c r="D298" s="8" t="s">
        <v>470</v>
      </c>
      <c r="E298" s="8">
        <v>0</v>
      </c>
      <c r="F298">
        <f>IF(ISNA(VLOOKUP(DKSalaries!D298,OverUnder!$A$2:$C$13,3,FALSE)),0,VLOOKUP(DKSalaries!D298,OverUnder!$A$2:$C$13,3,FALSE))</f>
        <v>1.0253832621261625</v>
      </c>
      <c r="H298">
        <f>IF(ISNA(VLOOKUP(B298,Model!A:B,2,FALSE)),0,VLOOKUP(B298,Model!A:B,2,FALSE))</f>
        <v>0</v>
      </c>
      <c r="I298">
        <f>IF(ISNA(VLOOKUP(B298,$Y$2:$Z$12,2,FALSE)),H298,VLOOKUP(B298,$Y$2:$Z$12,2,FALSE))</f>
        <v>0</v>
      </c>
      <c r="J298" s="12">
        <f t="shared" si="12"/>
        <v>0</v>
      </c>
      <c r="L298">
        <f t="shared" si="13"/>
        <v>0</v>
      </c>
    </row>
    <row r="299" spans="1:12">
      <c r="A299" s="8" t="s">
        <v>9</v>
      </c>
      <c r="B299" s="9" t="s">
        <v>272</v>
      </c>
      <c r="C299" s="11">
        <v>3500</v>
      </c>
      <c r="D299" s="10" t="s">
        <v>476</v>
      </c>
      <c r="E299" s="8">
        <v>-0.5</v>
      </c>
      <c r="F299">
        <f>IF(ISNA(VLOOKUP(DKSalaries!D299,OverUnder!$A$2:$C$13,3,FALSE)),0,VLOOKUP(DKSalaries!D299,OverUnder!$A$2:$C$13,3,FALSE))</f>
        <v>0.97511937672782112</v>
      </c>
      <c r="H299">
        <f>IF(ISNA(VLOOKUP(B299,Model!A:B,2,FALSE)),0,VLOOKUP(B299,Model!A:B,2,FALSE))</f>
        <v>-0.41666666666666602</v>
      </c>
      <c r="I299">
        <f>IF(ISNA(VLOOKUP(B299,$Y$2:$Z$12,2,FALSE)),H299,VLOOKUP(B299,$Y$2:$Z$12,2,FALSE))</f>
        <v>-0.41666666666666602</v>
      </c>
      <c r="J299" s="12">
        <f t="shared" si="12"/>
        <v>-0.11904761904761886</v>
      </c>
      <c r="L299">
        <f t="shared" si="13"/>
        <v>0</v>
      </c>
    </row>
    <row r="300" spans="1:12">
      <c r="A300" s="8" t="s">
        <v>6</v>
      </c>
      <c r="B300" s="9" t="s">
        <v>515</v>
      </c>
      <c r="C300" s="11">
        <v>3500</v>
      </c>
      <c r="D300" s="8" t="s">
        <v>473</v>
      </c>
      <c r="E300" s="8">
        <v>2</v>
      </c>
      <c r="F300">
        <f>IF(ISNA(VLOOKUP(DKSalaries!D300,OverUnder!$A$2:$C$13,3,FALSE)),0,VLOOKUP(DKSalaries!D300,OverUnder!$A$2:$C$13,3,FALSE))</f>
        <v>1.0454888162854989</v>
      </c>
      <c r="H300">
        <f>IF(ISNA(VLOOKUP(B300,Model!A:B,2,FALSE)),0,VLOOKUP(B300,Model!A:B,2,FALSE))</f>
        <v>0</v>
      </c>
      <c r="I300">
        <f>IF(ISNA(VLOOKUP(B300,$Y$2:$Z$12,2,FALSE)),H300,VLOOKUP(B300,$Y$2:$Z$12,2,FALSE))</f>
        <v>0</v>
      </c>
      <c r="J300" s="12">
        <f t="shared" si="12"/>
        <v>0</v>
      </c>
      <c r="L300">
        <f t="shared" si="13"/>
        <v>0</v>
      </c>
    </row>
    <row r="301" spans="1:12">
      <c r="A301" s="8" t="s">
        <v>6</v>
      </c>
      <c r="B301" s="9" t="s">
        <v>426</v>
      </c>
      <c r="C301" s="11">
        <v>3500</v>
      </c>
      <c r="D301" s="10" t="s">
        <v>478</v>
      </c>
      <c r="E301" s="8">
        <v>11.1</v>
      </c>
      <c r="F301">
        <f>IF(ISNA(VLOOKUP(DKSalaries!D301,OverUnder!$A$2:$C$13,3,FALSE)),0,VLOOKUP(DKSalaries!D301,OverUnder!$A$2:$C$13,3,FALSE))</f>
        <v>0.98014576526765529</v>
      </c>
      <c r="H301">
        <f>IF(ISNA(VLOOKUP(B301,Model!A:B,2,FALSE)),0,VLOOKUP(B301,Model!A:B,2,FALSE))</f>
        <v>9.1883642742289098</v>
      </c>
      <c r="I301">
        <f>IF(ISNA(VLOOKUP(B301,$Y$2:$Z$12,2,FALSE)),H301,VLOOKUP(B301,$Y$2:$Z$12,2,FALSE))</f>
        <v>9.1883642742289098</v>
      </c>
      <c r="J301" s="12">
        <f t="shared" si="12"/>
        <v>2.6252469354939745</v>
      </c>
      <c r="L301">
        <f t="shared" si="13"/>
        <v>0</v>
      </c>
    </row>
    <row r="302" spans="1:12">
      <c r="F302">
        <f>IF(ISNA(VLOOKUP(DKSalaries!D302,OverUnder!$A$2:$C$13,3,FALSE)),0,VLOOKUP(DKSalaries!D302,OverUnder!$A$2:$C$13,3,FALSE))</f>
        <v>0</v>
      </c>
      <c r="H302">
        <f>IF(ISNA(VLOOKUP(B302,Model!A:B,2,FALSE)),0,VLOOKUP(B302,Model!A:B,2,FALSE))</f>
        <v>0</v>
      </c>
      <c r="I302">
        <f>IF(ISNA(VLOOKUP(B302,$Y$2:$Z$12,2,FALSE)),H302,VLOOKUP(B302,$Y$2:$Z$12,2,FALSE))</f>
        <v>0</v>
      </c>
      <c r="J302" s="12" t="e">
        <f t="shared" ref="J259:J322" si="14">I302/C302 * 10000</f>
        <v>#DIV/0!</v>
      </c>
      <c r="L302">
        <f t="shared" si="13"/>
        <v>0</v>
      </c>
    </row>
    <row r="303" spans="1:12">
      <c r="F303">
        <f>IF(ISNA(VLOOKUP(DKSalaries!D303,OverUnder!$A$2:$C$13,3,FALSE)),0,VLOOKUP(DKSalaries!D303,OverUnder!$A$2:$C$13,3,FALSE))</f>
        <v>0</v>
      </c>
      <c r="H303">
        <f>IF(ISNA(VLOOKUP(B303,Model!A:B,2,FALSE)),0,VLOOKUP(B303,Model!A:B,2,FALSE))</f>
        <v>0</v>
      </c>
      <c r="I303">
        <f>IF(ISNA(VLOOKUP(B303,$Y$2:$Z$12,2,FALSE)),H303,VLOOKUP(B303,$Y$2:$Z$12,2,FALSE))</f>
        <v>0</v>
      </c>
      <c r="J303" s="12" t="e">
        <f t="shared" si="14"/>
        <v>#DIV/0!</v>
      </c>
      <c r="L303">
        <f t="shared" si="13"/>
        <v>0</v>
      </c>
    </row>
    <row r="304" spans="1:12">
      <c r="F304">
        <f>IF(ISNA(VLOOKUP(DKSalaries!D304,OverUnder!$A$2:$C$13,3,FALSE)),0,VLOOKUP(DKSalaries!D304,OverUnder!$A$2:$C$13,3,FALSE))</f>
        <v>0</v>
      </c>
      <c r="H304">
        <f>IF(ISNA(VLOOKUP(B304,Model!A:B,2,FALSE)),0,VLOOKUP(B304,Model!A:B,2,FALSE))</f>
        <v>0</v>
      </c>
      <c r="I304">
        <f>IF(ISNA(VLOOKUP(B304,$Y$2:$Z$12,2,FALSE)),H304,VLOOKUP(B304,$Y$2:$Z$12,2,FALSE))</f>
        <v>0</v>
      </c>
      <c r="J304" s="12" t="e">
        <f t="shared" si="14"/>
        <v>#DIV/0!</v>
      </c>
      <c r="L304">
        <f t="shared" si="13"/>
        <v>0</v>
      </c>
    </row>
    <row r="305" spans="6:12">
      <c r="F305">
        <f>IF(ISNA(VLOOKUP(DKSalaries!D305,OverUnder!$A$2:$C$13,3,FALSE)),0,VLOOKUP(DKSalaries!D305,OverUnder!$A$2:$C$13,3,FALSE))</f>
        <v>0</v>
      </c>
      <c r="H305">
        <f>IF(ISNA(VLOOKUP(B305,Model!A:B,2,FALSE)),0,VLOOKUP(B305,Model!A:B,2,FALSE))</f>
        <v>0</v>
      </c>
      <c r="I305">
        <f>IF(ISNA(VLOOKUP(B305,$Y$2:$Z$12,2,FALSE)),H305,VLOOKUP(B305,$Y$2:$Z$12,2,FALSE))</f>
        <v>0</v>
      </c>
      <c r="J305" s="12" t="e">
        <f t="shared" si="14"/>
        <v>#DIV/0!</v>
      </c>
      <c r="L305">
        <f t="shared" si="13"/>
        <v>0</v>
      </c>
    </row>
    <row r="306" spans="6:12">
      <c r="F306">
        <f>IF(ISNA(VLOOKUP(DKSalaries!D306,OverUnder!$A$2:$C$13,3,FALSE)),0,VLOOKUP(DKSalaries!D306,OverUnder!$A$2:$C$13,3,FALSE))</f>
        <v>0</v>
      </c>
      <c r="H306">
        <f>IF(ISNA(VLOOKUP(B306,Model!A:B,2,FALSE)),0,VLOOKUP(B306,Model!A:B,2,FALSE))</f>
        <v>0</v>
      </c>
      <c r="I306">
        <f>IF(ISNA(VLOOKUP(B306,$Y$2:$Z$12,2,FALSE)),H306,VLOOKUP(B306,$Y$2:$Z$12,2,FALSE))</f>
        <v>0</v>
      </c>
      <c r="J306" s="12" t="e">
        <f t="shared" si="14"/>
        <v>#DIV/0!</v>
      </c>
      <c r="L306">
        <f t="shared" si="13"/>
        <v>0</v>
      </c>
    </row>
    <row r="307" spans="6:12">
      <c r="F307">
        <f>IF(ISNA(VLOOKUP(DKSalaries!D307,OverUnder!$A$2:$C$13,3,FALSE)),0,VLOOKUP(DKSalaries!D307,OverUnder!$A$2:$C$13,3,FALSE))</f>
        <v>0</v>
      </c>
      <c r="H307">
        <f>IF(ISNA(VLOOKUP(B307,Model!A:B,2,FALSE)),0,VLOOKUP(B307,Model!A:B,2,FALSE))</f>
        <v>0</v>
      </c>
      <c r="I307">
        <f>IF(ISNA(VLOOKUP(B307,$Y$2:$Z$12,2,FALSE)),H307,VLOOKUP(B307,$Y$2:$Z$12,2,FALSE))</f>
        <v>0</v>
      </c>
      <c r="J307" s="12" t="e">
        <f t="shared" si="14"/>
        <v>#DIV/0!</v>
      </c>
      <c r="L307">
        <f t="shared" si="13"/>
        <v>0</v>
      </c>
    </row>
    <row r="308" spans="6:12">
      <c r="F308">
        <f>IF(ISNA(VLOOKUP(DKSalaries!D308,OverUnder!$A$2:$C$13,3,FALSE)),0,VLOOKUP(DKSalaries!D308,OverUnder!$A$2:$C$13,3,FALSE))</f>
        <v>0</v>
      </c>
      <c r="H308">
        <f>IF(ISNA(VLOOKUP(B308,Model!A:B,2,FALSE)),0,VLOOKUP(B308,Model!A:B,2,FALSE))</f>
        <v>0</v>
      </c>
      <c r="I308">
        <f>IF(ISNA(VLOOKUP(B308,$Y$2:$Z$12,2,FALSE)),H308,VLOOKUP(B308,$Y$2:$Z$12,2,FALSE))</f>
        <v>0</v>
      </c>
      <c r="J308" s="12" t="e">
        <f t="shared" si="14"/>
        <v>#DIV/0!</v>
      </c>
      <c r="L308">
        <f t="shared" si="13"/>
        <v>0</v>
      </c>
    </row>
    <row r="309" spans="6:12">
      <c r="F309">
        <f>IF(ISNA(VLOOKUP(DKSalaries!D309,OverUnder!$A$2:$C$13,3,FALSE)),0,VLOOKUP(DKSalaries!D309,OverUnder!$A$2:$C$13,3,FALSE))</f>
        <v>0</v>
      </c>
      <c r="H309">
        <f>IF(ISNA(VLOOKUP(B309,Model!A:B,2,FALSE)),0,VLOOKUP(B309,Model!A:B,2,FALSE))</f>
        <v>0</v>
      </c>
      <c r="I309">
        <f>IF(ISNA(VLOOKUP(B309,$Y$2:$Z$12,2,FALSE)),H309,VLOOKUP(B309,$Y$2:$Z$12,2,FALSE))</f>
        <v>0</v>
      </c>
      <c r="J309" s="12" t="e">
        <f t="shared" si="14"/>
        <v>#DIV/0!</v>
      </c>
      <c r="L309">
        <f t="shared" si="13"/>
        <v>0</v>
      </c>
    </row>
    <row r="310" spans="6:12">
      <c r="F310">
        <f>IF(ISNA(VLOOKUP(DKSalaries!D310,OverUnder!$A$2:$C$13,3,FALSE)),0,VLOOKUP(DKSalaries!D310,OverUnder!$A$2:$C$13,3,FALSE))</f>
        <v>0</v>
      </c>
      <c r="H310">
        <f>IF(ISNA(VLOOKUP(B310,Model!A:B,2,FALSE)),0,VLOOKUP(B310,Model!A:B,2,FALSE))</f>
        <v>0</v>
      </c>
      <c r="I310">
        <f>IF(ISNA(VLOOKUP(B310,$Y$2:$Z$12,2,FALSE)),H310,VLOOKUP(B310,$Y$2:$Z$12,2,FALSE))</f>
        <v>0</v>
      </c>
      <c r="J310" s="12" t="e">
        <f t="shared" si="14"/>
        <v>#DIV/0!</v>
      </c>
      <c r="L310">
        <f t="shared" si="13"/>
        <v>0</v>
      </c>
    </row>
    <row r="311" spans="6:12">
      <c r="F311">
        <f>IF(ISNA(VLOOKUP(DKSalaries!D311,OverUnder!$A$2:$C$13,3,FALSE)),0,VLOOKUP(DKSalaries!D311,OverUnder!$A$2:$C$13,3,FALSE))</f>
        <v>0</v>
      </c>
      <c r="H311">
        <f>IF(ISNA(VLOOKUP(B311,Model!A:B,2,FALSE)),0,VLOOKUP(B311,Model!A:B,2,FALSE))</f>
        <v>0</v>
      </c>
      <c r="I311">
        <f>IF(ISNA(VLOOKUP(B311,$Y$2:$Z$12,2,FALSE)),H311,VLOOKUP(B311,$Y$2:$Z$12,2,FALSE))</f>
        <v>0</v>
      </c>
      <c r="J311" s="12" t="e">
        <f t="shared" si="14"/>
        <v>#DIV/0!</v>
      </c>
      <c r="L311">
        <f t="shared" si="13"/>
        <v>0</v>
      </c>
    </row>
    <row r="312" spans="6:12">
      <c r="F312">
        <f>IF(ISNA(VLOOKUP(DKSalaries!D312,OverUnder!$A$2:$C$13,3,FALSE)),0,VLOOKUP(DKSalaries!D312,OverUnder!$A$2:$C$13,3,FALSE))</f>
        <v>0</v>
      </c>
      <c r="H312">
        <f>IF(ISNA(VLOOKUP(B312,Model!A:B,2,FALSE)),0,VLOOKUP(B312,Model!A:B,2,FALSE))</f>
        <v>0</v>
      </c>
      <c r="I312">
        <f>IF(ISNA(VLOOKUP(B312,$Y$2:$Z$12,2,FALSE)),H312,VLOOKUP(B312,$Y$2:$Z$12,2,FALSE))</f>
        <v>0</v>
      </c>
      <c r="J312" s="12" t="e">
        <f t="shared" si="14"/>
        <v>#DIV/0!</v>
      </c>
      <c r="L312">
        <f t="shared" si="13"/>
        <v>0</v>
      </c>
    </row>
    <row r="313" spans="6:12">
      <c r="F313">
        <f>IF(ISNA(VLOOKUP(DKSalaries!D313,OverUnder!$A$2:$C$13,3,FALSE)),0,VLOOKUP(DKSalaries!D313,OverUnder!$A$2:$C$13,3,FALSE))</f>
        <v>0</v>
      </c>
      <c r="H313">
        <f>IF(ISNA(VLOOKUP(B313,Model!A:B,2,FALSE)),0,VLOOKUP(B313,Model!A:B,2,FALSE))</f>
        <v>0</v>
      </c>
      <c r="I313">
        <f>IF(ISNA(VLOOKUP(B313,$Y$2:$Z$12,2,FALSE)),H313,VLOOKUP(B313,$Y$2:$Z$12,2,FALSE))</f>
        <v>0</v>
      </c>
      <c r="J313" s="12" t="e">
        <f t="shared" si="14"/>
        <v>#DIV/0!</v>
      </c>
      <c r="L313">
        <f t="shared" si="13"/>
        <v>0</v>
      </c>
    </row>
    <row r="314" spans="6:12">
      <c r="F314">
        <f>IF(ISNA(VLOOKUP(DKSalaries!D314,OverUnder!$A$2:$C$13,3,FALSE)),0,VLOOKUP(DKSalaries!D314,OverUnder!$A$2:$C$13,3,FALSE))</f>
        <v>0</v>
      </c>
      <c r="H314">
        <f>IF(ISNA(VLOOKUP(B314,Model!A:B,2,FALSE)),0,VLOOKUP(B314,Model!A:B,2,FALSE))</f>
        <v>0</v>
      </c>
      <c r="I314">
        <f>IF(ISNA(VLOOKUP(B314,$Y$2:$Z$12,2,FALSE)),H314,VLOOKUP(B314,$Y$2:$Z$12,2,FALSE))</f>
        <v>0</v>
      </c>
      <c r="J314" s="12" t="e">
        <f t="shared" si="14"/>
        <v>#DIV/0!</v>
      </c>
      <c r="L314">
        <f t="shared" si="13"/>
        <v>0</v>
      </c>
    </row>
    <row r="315" spans="6:12">
      <c r="F315">
        <f>IF(ISNA(VLOOKUP(DKSalaries!D315,OverUnder!$A$2:$C$13,3,FALSE)),0,VLOOKUP(DKSalaries!D315,OverUnder!$A$2:$C$13,3,FALSE))</f>
        <v>0</v>
      </c>
      <c r="H315">
        <f>IF(ISNA(VLOOKUP(B315,Model!A:B,2,FALSE)),0,VLOOKUP(B315,Model!A:B,2,FALSE))</f>
        <v>0</v>
      </c>
      <c r="I315">
        <f>IF(ISNA(VLOOKUP(B315,$Y$2:$Z$12,2,FALSE)),H315,VLOOKUP(B315,$Y$2:$Z$12,2,FALSE))</f>
        <v>0</v>
      </c>
      <c r="J315" s="12" t="e">
        <f t="shared" si="14"/>
        <v>#DIV/0!</v>
      </c>
      <c r="L315">
        <f t="shared" si="13"/>
        <v>0</v>
      </c>
    </row>
    <row r="316" spans="6:12">
      <c r="F316">
        <f>IF(ISNA(VLOOKUP(DKSalaries!D316,OverUnder!$A$2:$C$13,3,FALSE)),0,VLOOKUP(DKSalaries!D316,OverUnder!$A$2:$C$13,3,FALSE))</f>
        <v>0</v>
      </c>
      <c r="H316">
        <f>IF(ISNA(VLOOKUP(B316,Model!A:B,2,FALSE)),0,VLOOKUP(B316,Model!A:B,2,FALSE))</f>
        <v>0</v>
      </c>
      <c r="I316">
        <f>IF(ISNA(VLOOKUP(B316,$Y$2:$Z$12,2,FALSE)),H316,VLOOKUP(B316,$Y$2:$Z$12,2,FALSE))</f>
        <v>0</v>
      </c>
      <c r="J316" s="12" t="e">
        <f t="shared" si="14"/>
        <v>#DIV/0!</v>
      </c>
      <c r="L316">
        <f t="shared" si="13"/>
        <v>0</v>
      </c>
    </row>
    <row r="317" spans="6:12">
      <c r="F317">
        <f>IF(ISNA(VLOOKUP(DKSalaries!D317,OverUnder!$A$2:$C$13,3,FALSE)),0,VLOOKUP(DKSalaries!D317,OverUnder!$A$2:$C$13,3,FALSE))</f>
        <v>0</v>
      </c>
      <c r="H317">
        <f>IF(ISNA(VLOOKUP(B317,Model!A:B,2,FALSE)),0,VLOOKUP(B317,Model!A:B,2,FALSE))</f>
        <v>0</v>
      </c>
      <c r="I317">
        <f>IF(ISNA(VLOOKUP(B317,$Y$2:$Z$12,2,FALSE)),H317,VLOOKUP(B317,$Y$2:$Z$12,2,FALSE))</f>
        <v>0</v>
      </c>
      <c r="J317" s="12" t="e">
        <f t="shared" si="14"/>
        <v>#DIV/0!</v>
      </c>
      <c r="L317">
        <f t="shared" si="13"/>
        <v>0</v>
      </c>
    </row>
    <row r="318" spans="6:12">
      <c r="F318">
        <f>IF(ISNA(VLOOKUP(DKSalaries!D318,OverUnder!$A$2:$C$13,3,FALSE)),0,VLOOKUP(DKSalaries!D318,OverUnder!$A$2:$C$13,3,FALSE))</f>
        <v>0</v>
      </c>
      <c r="H318">
        <f>IF(ISNA(VLOOKUP(B318,Model!A:B,2,FALSE)),0,VLOOKUP(B318,Model!A:B,2,FALSE))</f>
        <v>0</v>
      </c>
      <c r="I318">
        <f>IF(ISNA(VLOOKUP(B318,$Y$2:$Z$12,2,FALSE)),H318,VLOOKUP(B318,$Y$2:$Z$12,2,FALSE))</f>
        <v>0</v>
      </c>
      <c r="J318" s="12" t="e">
        <f t="shared" si="14"/>
        <v>#DIV/0!</v>
      </c>
      <c r="L318">
        <f t="shared" si="13"/>
        <v>0</v>
      </c>
    </row>
    <row r="319" spans="6:12">
      <c r="F319">
        <f>IF(ISNA(VLOOKUP(DKSalaries!D319,OverUnder!$A$2:$C$13,3,FALSE)),0,VLOOKUP(DKSalaries!D319,OverUnder!$A$2:$C$13,3,FALSE))</f>
        <v>0</v>
      </c>
      <c r="H319">
        <f>IF(ISNA(VLOOKUP(B319,Model!A:B,2,FALSE)),0,VLOOKUP(B319,Model!A:B,2,FALSE))</f>
        <v>0</v>
      </c>
      <c r="I319">
        <f>IF(ISNA(VLOOKUP(B319,$Y$2:$Z$12,2,FALSE)),H319,VLOOKUP(B319,$Y$2:$Z$12,2,FALSE))</f>
        <v>0</v>
      </c>
      <c r="J319" s="12" t="e">
        <f t="shared" si="14"/>
        <v>#DIV/0!</v>
      </c>
      <c r="L319">
        <f t="shared" si="13"/>
        <v>0</v>
      </c>
    </row>
    <row r="320" spans="6:12">
      <c r="F320">
        <f>IF(ISNA(VLOOKUP(DKSalaries!D320,OverUnder!$A$2:$C$13,3,FALSE)),0,VLOOKUP(DKSalaries!D320,OverUnder!$A$2:$C$13,3,FALSE))</f>
        <v>0</v>
      </c>
      <c r="H320">
        <f>IF(ISNA(VLOOKUP(B320,Model!A:B,2,FALSE)),0,VLOOKUP(B320,Model!A:B,2,FALSE))</f>
        <v>0</v>
      </c>
      <c r="I320">
        <f>IF(ISNA(VLOOKUP(B320,$Y$2:$Z$12,2,FALSE)),H320,VLOOKUP(B320,$Y$2:$Z$12,2,FALSE))</f>
        <v>0</v>
      </c>
      <c r="J320" s="12" t="e">
        <f t="shared" si="14"/>
        <v>#DIV/0!</v>
      </c>
      <c r="L320">
        <f t="shared" si="13"/>
        <v>0</v>
      </c>
    </row>
    <row r="321" spans="6:12">
      <c r="F321">
        <f>IF(ISNA(VLOOKUP(DKSalaries!D321,OverUnder!$A$2:$C$13,3,FALSE)),0,VLOOKUP(DKSalaries!D321,OverUnder!$A$2:$C$13,3,FALSE))</f>
        <v>0</v>
      </c>
      <c r="H321">
        <f>IF(ISNA(VLOOKUP(B321,Model!A:B,2,FALSE)),0,VLOOKUP(B321,Model!A:B,2,FALSE))</f>
        <v>0</v>
      </c>
      <c r="I321">
        <f>IF(ISNA(VLOOKUP(B321,$Y$2:$Z$12,2,FALSE)),H321,VLOOKUP(B321,$Y$2:$Z$12,2,FALSE))</f>
        <v>0</v>
      </c>
      <c r="J321" s="12" t="e">
        <f t="shared" si="14"/>
        <v>#DIV/0!</v>
      </c>
      <c r="L321">
        <f t="shared" si="13"/>
        <v>0</v>
      </c>
    </row>
    <row r="322" spans="6:12">
      <c r="F322">
        <f>IF(ISNA(VLOOKUP(DKSalaries!D322,OverUnder!$A$2:$C$13,3,FALSE)),0,VLOOKUP(DKSalaries!D322,OverUnder!$A$2:$C$13,3,FALSE))</f>
        <v>0</v>
      </c>
      <c r="H322">
        <f>IF(ISNA(VLOOKUP(B322,Model!A:B,2,FALSE)),0,VLOOKUP(B322,Model!A:B,2,FALSE))</f>
        <v>0</v>
      </c>
      <c r="I322">
        <f>IF(ISNA(VLOOKUP(B322,$Y$2:$Z$12,2,FALSE)),H322,VLOOKUP(B322,$Y$2:$Z$12,2,FALSE))</f>
        <v>0</v>
      </c>
      <c r="J322" s="12" t="e">
        <f t="shared" si="14"/>
        <v>#DIV/0!</v>
      </c>
      <c r="L322">
        <f t="shared" si="13"/>
        <v>0</v>
      </c>
    </row>
    <row r="323" spans="6:12">
      <c r="F323">
        <f>IF(ISNA(VLOOKUP(DKSalaries!D323,OverUnder!$A$2:$C$13,3,FALSE)),0,VLOOKUP(DKSalaries!D323,OverUnder!$A$2:$C$13,3,FALSE))</f>
        <v>0</v>
      </c>
      <c r="H323">
        <f>IF(ISNA(VLOOKUP(B323,Model!A:B,2,FALSE)),0,VLOOKUP(B323,Model!A:B,2,FALSE))</f>
        <v>0</v>
      </c>
      <c r="I323">
        <f>IF(ISNA(VLOOKUP(B323,$Y$2:$Z$12,2,FALSE)),H323,VLOOKUP(B323,$Y$2:$Z$12,2,FALSE))</f>
        <v>0</v>
      </c>
      <c r="J323" s="12" t="e">
        <f t="shared" ref="J323:J345" si="15">I323/C323 * 10000</f>
        <v>#DIV/0!</v>
      </c>
      <c r="L323">
        <f t="shared" ref="L323:L341" si="16">K323*I323</f>
        <v>0</v>
      </c>
    </row>
    <row r="324" spans="6:12">
      <c r="F324">
        <f>IF(ISNA(VLOOKUP(DKSalaries!D324,OverUnder!$A$2:$C$13,3,FALSE)),0,VLOOKUP(DKSalaries!D324,OverUnder!$A$2:$C$13,3,FALSE))</f>
        <v>0</v>
      </c>
      <c r="H324">
        <f>IF(ISNA(VLOOKUP(B324,Model!A:B,2,FALSE)),0,VLOOKUP(B324,Model!A:B,2,FALSE))</f>
        <v>0</v>
      </c>
      <c r="I324">
        <f>IF(ISNA(VLOOKUP(B324,$Y$2:$Z$12,2,FALSE)),H324,VLOOKUP(B324,$Y$2:$Z$12,2,FALSE))</f>
        <v>0</v>
      </c>
      <c r="J324" s="12" t="e">
        <f t="shared" si="15"/>
        <v>#DIV/0!</v>
      </c>
      <c r="L324">
        <f t="shared" si="16"/>
        <v>0</v>
      </c>
    </row>
    <row r="325" spans="6:12">
      <c r="F325">
        <f>IF(ISNA(VLOOKUP(DKSalaries!D325,OverUnder!$A$2:$C$13,3,FALSE)),0,VLOOKUP(DKSalaries!D325,OverUnder!$A$2:$C$13,3,FALSE))</f>
        <v>0</v>
      </c>
      <c r="H325">
        <f>IF(ISNA(VLOOKUP(B325,Model!A:B,2,FALSE)),0,VLOOKUP(B325,Model!A:B,2,FALSE))</f>
        <v>0</v>
      </c>
      <c r="I325">
        <f>IF(ISNA(VLOOKUP(B325,$Y$2:$Z$12,2,FALSE)),H325,VLOOKUP(B325,$Y$2:$Z$12,2,FALSE))</f>
        <v>0</v>
      </c>
      <c r="J325" s="12" t="e">
        <f t="shared" si="15"/>
        <v>#DIV/0!</v>
      </c>
      <c r="L325">
        <f t="shared" si="16"/>
        <v>0</v>
      </c>
    </row>
    <row r="326" spans="6:12">
      <c r="F326">
        <f>IF(ISNA(VLOOKUP(DKSalaries!D326,OverUnder!$A$2:$C$13,3,FALSE)),0,VLOOKUP(DKSalaries!D326,OverUnder!$A$2:$C$13,3,FALSE))</f>
        <v>0</v>
      </c>
      <c r="H326">
        <f>IF(ISNA(VLOOKUP(B326,Model!A:B,2,FALSE)),0,VLOOKUP(B326,Model!A:B,2,FALSE))</f>
        <v>0</v>
      </c>
      <c r="I326">
        <f>IF(ISNA(VLOOKUP(B326,$Y$2:$Z$12,2,FALSE)),H326,VLOOKUP(B326,$Y$2:$Z$12,2,FALSE))</f>
        <v>0</v>
      </c>
      <c r="J326" s="12" t="e">
        <f t="shared" si="15"/>
        <v>#DIV/0!</v>
      </c>
      <c r="L326">
        <f t="shared" si="16"/>
        <v>0</v>
      </c>
    </row>
    <row r="327" spans="6:12">
      <c r="F327">
        <f>IF(ISNA(VLOOKUP(DKSalaries!D327,OverUnder!$A$2:$C$13,3,FALSE)),0,VLOOKUP(DKSalaries!D327,OverUnder!$A$2:$C$13,3,FALSE))</f>
        <v>0</v>
      </c>
      <c r="H327">
        <f>IF(ISNA(VLOOKUP(B327,Model!A:B,2,FALSE)),0,VLOOKUP(B327,Model!A:B,2,FALSE))</f>
        <v>0</v>
      </c>
      <c r="I327">
        <f>IF(ISNA(VLOOKUP(B327,$Y$2:$Z$12,2,FALSE)),H327,VLOOKUP(B327,$Y$2:$Z$12,2,FALSE))</f>
        <v>0</v>
      </c>
      <c r="J327" s="12" t="e">
        <f t="shared" si="15"/>
        <v>#DIV/0!</v>
      </c>
      <c r="L327">
        <f t="shared" si="16"/>
        <v>0</v>
      </c>
    </row>
    <row r="328" spans="6:12">
      <c r="F328">
        <f>IF(ISNA(VLOOKUP(DKSalaries!D328,OverUnder!$A$2:$C$13,3,FALSE)),0,VLOOKUP(DKSalaries!D328,OverUnder!$A$2:$C$13,3,FALSE))</f>
        <v>0</v>
      </c>
      <c r="H328">
        <f>IF(ISNA(VLOOKUP(B328,Model!A:B,2,FALSE)),0,VLOOKUP(B328,Model!A:B,2,FALSE))</f>
        <v>0</v>
      </c>
      <c r="I328">
        <f>IF(ISNA(VLOOKUP(B328,$Y$2:$Z$12,2,FALSE)),H328,VLOOKUP(B328,$Y$2:$Z$12,2,FALSE))</f>
        <v>0</v>
      </c>
      <c r="J328" s="12" t="e">
        <f t="shared" si="15"/>
        <v>#DIV/0!</v>
      </c>
      <c r="L328">
        <f t="shared" si="16"/>
        <v>0</v>
      </c>
    </row>
    <row r="329" spans="6:12">
      <c r="F329">
        <f>IF(ISNA(VLOOKUP(DKSalaries!D329,OverUnder!$A$2:$C$13,3,FALSE)),0,VLOOKUP(DKSalaries!D329,OverUnder!$A$2:$C$13,3,FALSE))</f>
        <v>0</v>
      </c>
      <c r="H329">
        <f>IF(ISNA(VLOOKUP(B329,Model!A:B,2,FALSE)),0,VLOOKUP(B329,Model!A:B,2,FALSE))</f>
        <v>0</v>
      </c>
      <c r="I329">
        <f>IF(ISNA(VLOOKUP(B329,$Y$2:$Z$12,2,FALSE)),H329,VLOOKUP(B329,$Y$2:$Z$12,2,FALSE))</f>
        <v>0</v>
      </c>
      <c r="J329" s="12" t="e">
        <f t="shared" si="15"/>
        <v>#DIV/0!</v>
      </c>
      <c r="L329">
        <f t="shared" si="16"/>
        <v>0</v>
      </c>
    </row>
    <row r="330" spans="6:12">
      <c r="F330">
        <f>IF(ISNA(VLOOKUP(DKSalaries!D330,OverUnder!$A$2:$C$13,3,FALSE)),0,VLOOKUP(DKSalaries!D330,OverUnder!$A$2:$C$13,3,FALSE))</f>
        <v>0</v>
      </c>
      <c r="H330">
        <f>IF(ISNA(VLOOKUP(B330,Model!A:B,2,FALSE)),0,VLOOKUP(B330,Model!A:B,2,FALSE))</f>
        <v>0</v>
      </c>
      <c r="I330">
        <f>IF(ISNA(VLOOKUP(B330,$Y$2:$Z$12,2,FALSE)),H330,VLOOKUP(B330,$Y$2:$Z$12,2,FALSE))</f>
        <v>0</v>
      </c>
      <c r="J330" s="12" t="e">
        <f t="shared" si="15"/>
        <v>#DIV/0!</v>
      </c>
      <c r="L330">
        <f t="shared" si="16"/>
        <v>0</v>
      </c>
    </row>
    <row r="331" spans="6:12">
      <c r="F331">
        <f>IF(ISNA(VLOOKUP(DKSalaries!D331,OverUnder!$A$2:$C$13,3,FALSE)),0,VLOOKUP(DKSalaries!D331,OverUnder!$A$2:$C$13,3,FALSE))</f>
        <v>0</v>
      </c>
      <c r="H331">
        <f>IF(ISNA(VLOOKUP(B331,Model!A:B,2,FALSE)),0,VLOOKUP(B331,Model!A:B,2,FALSE))</f>
        <v>0</v>
      </c>
      <c r="I331">
        <f>IF(ISNA(VLOOKUP(B331,$Y$2:$Z$12,2,FALSE)),H331,VLOOKUP(B331,$Y$2:$Z$12,2,FALSE))</f>
        <v>0</v>
      </c>
      <c r="J331" s="12" t="e">
        <f t="shared" si="15"/>
        <v>#DIV/0!</v>
      </c>
      <c r="L331">
        <f t="shared" si="16"/>
        <v>0</v>
      </c>
    </row>
    <row r="332" spans="6:12">
      <c r="F332">
        <f>IF(ISNA(VLOOKUP(DKSalaries!D332,OverUnder!$A$2:$C$13,3,FALSE)),0,VLOOKUP(DKSalaries!D332,OverUnder!$A$2:$C$13,3,FALSE))</f>
        <v>0</v>
      </c>
      <c r="H332">
        <f>IF(ISNA(VLOOKUP(B332,Model!A:B,2,FALSE)),0,VLOOKUP(B332,Model!A:B,2,FALSE))</f>
        <v>0</v>
      </c>
      <c r="I332">
        <f>IF(ISNA(VLOOKUP(B332,$Y$2:$Z$12,2,FALSE)),H332,VLOOKUP(B332,$Y$2:$Z$12,2,FALSE))</f>
        <v>0</v>
      </c>
      <c r="J332" s="12" t="e">
        <f t="shared" si="15"/>
        <v>#DIV/0!</v>
      </c>
      <c r="L332">
        <f t="shared" si="16"/>
        <v>0</v>
      </c>
    </row>
    <row r="333" spans="6:12">
      <c r="F333">
        <f>IF(ISNA(VLOOKUP(DKSalaries!D333,OverUnder!$A$2:$C$13,3,FALSE)),0,VLOOKUP(DKSalaries!D333,OverUnder!$A$2:$C$13,3,FALSE))</f>
        <v>0</v>
      </c>
      <c r="H333">
        <f>IF(ISNA(VLOOKUP(B333,Model!A:B,2,FALSE)),0,VLOOKUP(B333,Model!A:B,2,FALSE))</f>
        <v>0</v>
      </c>
      <c r="I333">
        <f>IF(ISNA(VLOOKUP(B333,$Y$2:$Z$12,2,FALSE)),H333,VLOOKUP(B333,$Y$2:$Z$12,2,FALSE))</f>
        <v>0</v>
      </c>
      <c r="J333" s="12" t="e">
        <f t="shared" si="15"/>
        <v>#DIV/0!</v>
      </c>
      <c r="L333">
        <f t="shared" si="16"/>
        <v>0</v>
      </c>
    </row>
    <row r="334" spans="6:12">
      <c r="F334">
        <f>IF(ISNA(VLOOKUP(DKSalaries!D334,OverUnder!$A$2:$C$13,3,FALSE)),0,VLOOKUP(DKSalaries!D334,OverUnder!$A$2:$C$13,3,FALSE))</f>
        <v>0</v>
      </c>
      <c r="H334">
        <f>IF(ISNA(VLOOKUP(B334,Model!A:B,2,FALSE)),0,VLOOKUP(B334,Model!A:B,2,FALSE))</f>
        <v>0</v>
      </c>
      <c r="I334">
        <f>IF(ISNA(VLOOKUP(B334,$Y$2:$Z$12,2,FALSE)),H334,VLOOKUP(B334,$Y$2:$Z$12,2,FALSE))</f>
        <v>0</v>
      </c>
      <c r="J334" s="12" t="e">
        <f t="shared" si="15"/>
        <v>#DIV/0!</v>
      </c>
      <c r="L334">
        <f t="shared" si="16"/>
        <v>0</v>
      </c>
    </row>
    <row r="335" spans="6:12">
      <c r="F335">
        <f>IF(ISNA(VLOOKUP(DKSalaries!D335,OverUnder!$A$2:$C$13,3,FALSE)),0,VLOOKUP(DKSalaries!D335,OverUnder!$A$2:$C$13,3,FALSE))</f>
        <v>0</v>
      </c>
      <c r="H335">
        <f>IF(ISNA(VLOOKUP(B335,Model!A:B,2,FALSE)),0,VLOOKUP(B335,Model!A:B,2,FALSE))</f>
        <v>0</v>
      </c>
      <c r="J335" s="12" t="e">
        <f t="shared" si="15"/>
        <v>#DIV/0!</v>
      </c>
      <c r="L335">
        <f t="shared" si="16"/>
        <v>0</v>
      </c>
    </row>
    <row r="336" spans="6:12">
      <c r="F336">
        <f>IF(ISNA(VLOOKUP(DKSalaries!D336,OverUnder!$A$2:$C$13,3,FALSE)),0,VLOOKUP(DKSalaries!D336,OverUnder!$A$2:$C$13,3,FALSE))</f>
        <v>0</v>
      </c>
      <c r="H336">
        <f>IF(ISNA(VLOOKUP(B336,Model!A:B,2,FALSE)),0,VLOOKUP(B336,Model!A:B,2,FALSE))</f>
        <v>0</v>
      </c>
      <c r="J336" s="12" t="e">
        <f t="shared" si="15"/>
        <v>#DIV/0!</v>
      </c>
      <c r="L336">
        <f t="shared" si="16"/>
        <v>0</v>
      </c>
    </row>
    <row r="337" spans="6:12">
      <c r="F337">
        <f>IF(ISNA(VLOOKUP(DKSalaries!D337,OverUnder!$A$2:$C$13,3,FALSE)),0,VLOOKUP(DKSalaries!D337,OverUnder!$A$2:$C$13,3,FALSE))</f>
        <v>0</v>
      </c>
      <c r="H337">
        <f>IF(ISNA(VLOOKUP(B337,Model!A:B,2,FALSE)),0,VLOOKUP(B337,Model!A:B,2,FALSE))</f>
        <v>0</v>
      </c>
      <c r="J337" s="12" t="e">
        <f t="shared" si="15"/>
        <v>#DIV/0!</v>
      </c>
      <c r="L337">
        <f t="shared" si="16"/>
        <v>0</v>
      </c>
    </row>
    <row r="338" spans="6:12">
      <c r="F338">
        <f>IF(ISNA(VLOOKUP(DKSalaries!D338,OverUnder!$A$2:$C$13,3,FALSE)),0,VLOOKUP(DKSalaries!D338,OverUnder!$A$2:$C$13,3,FALSE))</f>
        <v>0</v>
      </c>
      <c r="H338">
        <f>IF(ISNA(VLOOKUP(B338,Model!A:B,2,FALSE)),0,VLOOKUP(B338,Model!A:B,2,FALSE))</f>
        <v>0</v>
      </c>
      <c r="J338" s="12" t="e">
        <f t="shared" si="15"/>
        <v>#DIV/0!</v>
      </c>
      <c r="L338">
        <f t="shared" si="16"/>
        <v>0</v>
      </c>
    </row>
    <row r="339" spans="6:12">
      <c r="F339">
        <f>IF(ISNA(VLOOKUP(DKSalaries!D339,OverUnder!$A$2:$C$13,3,FALSE)),0,VLOOKUP(DKSalaries!D339,OverUnder!$A$2:$C$13,3,FALSE))</f>
        <v>0</v>
      </c>
      <c r="H339">
        <f>IF(ISNA(VLOOKUP(B339,Model!A:B,2,FALSE)),0,VLOOKUP(B339,Model!A:B,2,FALSE))</f>
        <v>0</v>
      </c>
      <c r="J339" s="12" t="e">
        <f t="shared" si="15"/>
        <v>#DIV/0!</v>
      </c>
      <c r="L339">
        <f t="shared" si="16"/>
        <v>0</v>
      </c>
    </row>
    <row r="340" spans="6:12">
      <c r="F340">
        <f>IF(ISNA(VLOOKUP(DKSalaries!D340,OverUnder!$A$2:$C$13,3,FALSE)),0,VLOOKUP(DKSalaries!D340,OverUnder!$A$2:$C$13,3,FALSE))</f>
        <v>0</v>
      </c>
      <c r="H340">
        <f>IF(ISNA(VLOOKUP(B340,Model!A:B,2,FALSE)),0,VLOOKUP(B340,Model!A:B,2,FALSE))</f>
        <v>0</v>
      </c>
      <c r="J340" s="12" t="e">
        <f t="shared" si="15"/>
        <v>#DIV/0!</v>
      </c>
      <c r="L340">
        <f t="shared" si="16"/>
        <v>0</v>
      </c>
    </row>
    <row r="341" spans="6:12">
      <c r="F341">
        <f>IF(ISNA(VLOOKUP(DKSalaries!D341,OverUnder!$A$2:$C$13,3,FALSE)),0,VLOOKUP(DKSalaries!D341,OverUnder!$A$2:$C$13,3,FALSE))</f>
        <v>0</v>
      </c>
      <c r="H341">
        <f>IF(ISNA(VLOOKUP(B341,Model!A:B,2,FALSE)),0,VLOOKUP(B341,Model!A:B,2,FALSE))</f>
        <v>0</v>
      </c>
      <c r="J341" s="12" t="e">
        <f t="shared" si="15"/>
        <v>#DIV/0!</v>
      </c>
      <c r="L341">
        <f t="shared" si="16"/>
        <v>0</v>
      </c>
    </row>
    <row r="342" spans="6:12">
      <c r="F342">
        <f>IF(ISNA(VLOOKUP(DKSalaries!D342,OverUnder!$A$2:$C$13,3,FALSE)),0,VLOOKUP(DKSalaries!D342,OverUnder!$A$2:$C$13,3,FALSE))</f>
        <v>0</v>
      </c>
      <c r="H342">
        <f>IF(ISNA(VLOOKUP(B342,Model!A:B,2,FALSE)),0,VLOOKUP(B342,Model!A:B,2,FALSE))</f>
        <v>0</v>
      </c>
      <c r="J342" s="12" t="e">
        <f t="shared" si="15"/>
        <v>#DIV/0!</v>
      </c>
    </row>
    <row r="343" spans="6:12">
      <c r="F343">
        <f>IF(ISNA(VLOOKUP(DKSalaries!D343,OverUnder!$A$2:$C$13,3,FALSE)),0,VLOOKUP(DKSalaries!D343,OverUnder!$A$2:$C$13,3,FALSE))</f>
        <v>0</v>
      </c>
      <c r="H343">
        <f>IF(ISNA(VLOOKUP(B343,Model!A:B,2,FALSE)),0,VLOOKUP(B343,Model!A:B,2,FALSE))</f>
        <v>0</v>
      </c>
      <c r="J343" s="12" t="e">
        <f t="shared" si="15"/>
        <v>#DIV/0!</v>
      </c>
    </row>
    <row r="344" spans="6:12">
      <c r="F344">
        <f>IF(ISNA(VLOOKUP(DKSalaries!D344,OverUnder!$A$2:$C$13,3,FALSE)),0,VLOOKUP(DKSalaries!D344,OverUnder!$A$2:$C$13,3,FALSE))</f>
        <v>0</v>
      </c>
      <c r="H344">
        <f>IF(ISNA(VLOOKUP(B344,Model!A:B,2,FALSE)),0,VLOOKUP(B344,Model!A:B,2,FALSE))</f>
        <v>0</v>
      </c>
      <c r="J344" s="12" t="e">
        <f t="shared" si="15"/>
        <v>#DIV/0!</v>
      </c>
    </row>
    <row r="345" spans="6:12">
      <c r="F345">
        <f>IF(ISNA(VLOOKUP(DKSalaries!D345,OverUnder!$A$2:$C$13,3,FALSE)),0,VLOOKUP(DKSalaries!D345,OverUnder!$A$2:$C$13,3,FALSE))</f>
        <v>0</v>
      </c>
      <c r="H345">
        <f>IF(ISNA(VLOOKUP(B345,Model!A:B,2,FALSE)),0,VLOOKUP(B345,Model!A:B,2,FALSE))</f>
        <v>0</v>
      </c>
      <c r="J345" s="12" t="e">
        <f t="shared" si="15"/>
        <v>#DIV/0!</v>
      </c>
    </row>
    <row r="346" spans="6:12">
      <c r="F346">
        <f>IF(ISNA(VLOOKUP(DKSalaries!D346,OverUnder!$A$2:$C$13,3,FALSE)),0,VLOOKUP(DKSalaries!D346,OverUnder!$A$2:$C$13,3,FALSE))</f>
        <v>0</v>
      </c>
      <c r="H346">
        <f>IF(ISNA(VLOOKUP(B346,Model!A:B,2,FALSE)),0,VLOOKUP(B346,Model!A:B,2,FALSE))</f>
        <v>0</v>
      </c>
    </row>
    <row r="347" spans="6:12">
      <c r="F347">
        <f>IF(ISNA(VLOOKUP(DKSalaries!D347,OverUnder!$A$2:$C$13,3,FALSE)),0,VLOOKUP(DKSalaries!D347,OverUnder!$A$2:$C$13,3,FALSE))</f>
        <v>0</v>
      </c>
      <c r="H347">
        <f>IF(ISNA(VLOOKUP(B347,Model!A:B,2,FALSE)),0,VLOOKUP(B347,Model!A:B,2,FALSE))</f>
        <v>0</v>
      </c>
    </row>
    <row r="348" spans="6:12">
      <c r="F348">
        <f>IF(ISNA(VLOOKUP(DKSalaries!D348,OverUnder!$A$2:$C$13,3,FALSE)),0,VLOOKUP(DKSalaries!D348,OverUnder!$A$2:$C$13,3,FALSE))</f>
        <v>0</v>
      </c>
      <c r="H348">
        <f>IF(ISNA(VLOOKUP(B348,Model!A:B,2,FALSE)),0,VLOOKUP(B348,Model!A:B,2,FALSE))</f>
        <v>0</v>
      </c>
    </row>
    <row r="349" spans="6:12">
      <c r="F349">
        <f>IF(ISNA(VLOOKUP(DKSalaries!D349,OverUnder!$A$2:$C$13,3,FALSE)),0,VLOOKUP(DKSalaries!D349,OverUnder!$A$2:$C$13,3,FALSE))</f>
        <v>0</v>
      </c>
      <c r="H349">
        <f>IF(ISNA(VLOOKUP(B349,Model!A:B,2,FALSE)),0,VLOOKUP(B349,Model!A:B,2,FALSE))</f>
        <v>0</v>
      </c>
    </row>
    <row r="350" spans="6:12">
      <c r="F350">
        <f>IF(ISNA(VLOOKUP(DKSalaries!D350,OverUnder!$A$2:$C$13,3,FALSE)),0,VLOOKUP(DKSalaries!D350,OverUnder!$A$2:$C$13,3,FALSE))</f>
        <v>0</v>
      </c>
      <c r="H350">
        <f>IF(ISNA(VLOOKUP(B350,Model!A:B,2,FALSE)),0,VLOOKUP(B350,Model!A:B,2,FALSE))</f>
        <v>0</v>
      </c>
    </row>
    <row r="351" spans="6:12">
      <c r="F351">
        <f>IF(ISNA(VLOOKUP(DKSalaries!D351,OverUnder!$A$2:$C$13,3,FALSE)),0,VLOOKUP(DKSalaries!D351,OverUnder!$A$2:$C$13,3,FALSE))</f>
        <v>0</v>
      </c>
      <c r="H351">
        <f>IF(ISNA(VLOOKUP(B351,Model!A:B,2,FALSE)),0,VLOOKUP(B351,Model!A:B,2,FALSE))</f>
        <v>0</v>
      </c>
    </row>
    <row r="352" spans="6:12">
      <c r="F352">
        <f>IF(ISNA(VLOOKUP(DKSalaries!D352,OverUnder!$A$2:$C$13,3,FALSE)),0,VLOOKUP(DKSalaries!D352,OverUnder!$A$2:$C$13,3,FALSE))</f>
        <v>0</v>
      </c>
      <c r="H352">
        <f>IF(ISNA(VLOOKUP(B352,Model!A:B,2,FALSE)),0,VLOOKUP(B352,Model!A:B,2,FALSE))</f>
        <v>0</v>
      </c>
    </row>
    <row r="353" spans="6:8">
      <c r="F353">
        <f>IF(ISNA(VLOOKUP(DKSalaries!D353,OverUnder!$A$2:$C$13,3,FALSE)),0,VLOOKUP(DKSalaries!D353,OverUnder!$A$2:$C$13,3,FALSE))</f>
        <v>0</v>
      </c>
      <c r="H353">
        <f>IF(ISNA(VLOOKUP(B353,Model!A:B,2,FALSE)),0,VLOOKUP(B353,Model!A:B,2,FALSE))</f>
        <v>0</v>
      </c>
    </row>
    <row r="354" spans="6:8">
      <c r="F354">
        <f>IF(ISNA(VLOOKUP(DKSalaries!D354,OverUnder!$A$2:$C$13,3,FALSE)),0,VLOOKUP(DKSalaries!D354,OverUnder!$A$2:$C$13,3,FALSE))</f>
        <v>0</v>
      </c>
      <c r="H354">
        <f>IF(ISNA(VLOOKUP(B354,Model!A:B,2,FALSE)),0,VLOOKUP(B354,Model!A:B,2,FALSE))</f>
        <v>0</v>
      </c>
    </row>
    <row r="355" spans="6:8">
      <c r="F355">
        <f>IF(ISNA(VLOOKUP(DKSalaries!D355,OverUnder!$A$2:$C$13,3,FALSE)),0,VLOOKUP(DKSalaries!D355,OverUnder!$A$2:$C$13,3,FALSE))</f>
        <v>0</v>
      </c>
      <c r="H355">
        <f>IF(ISNA(VLOOKUP(B355,Model!A:B,2,FALSE)),0,VLOOKUP(B355,Model!A:B,2,FALSE))</f>
        <v>0</v>
      </c>
    </row>
    <row r="356" spans="6:8">
      <c r="F356">
        <f>IF(ISNA(VLOOKUP(DKSalaries!D356,OverUnder!$A$2:$C$13,3,FALSE)),0,VLOOKUP(DKSalaries!D356,OverUnder!$A$2:$C$13,3,FALSE))</f>
        <v>0</v>
      </c>
      <c r="H356">
        <f>IF(ISNA(VLOOKUP(B356,Model!A:B,2,FALSE)),0,VLOOKUP(B356,Model!A:B,2,FALSE))</f>
        <v>0</v>
      </c>
    </row>
    <row r="357" spans="6:8">
      <c r="F357">
        <f>IF(ISNA(VLOOKUP(DKSalaries!D357,OverUnder!$A$2:$C$13,3,FALSE)),0,VLOOKUP(DKSalaries!D357,OverUnder!$A$2:$C$13,3,FALSE))</f>
        <v>0</v>
      </c>
      <c r="H357">
        <f>IF(ISNA(VLOOKUP(B357,Model!A:B,2,FALSE)),0,VLOOKUP(B357,Model!A:B,2,FALSE))</f>
        <v>0</v>
      </c>
    </row>
    <row r="358" spans="6:8">
      <c r="F358">
        <f>IF(ISNA(VLOOKUP(DKSalaries!D358,OverUnder!$A$2:$C$13,3,FALSE)),0,VLOOKUP(DKSalaries!D358,OverUnder!$A$2:$C$13,3,FALSE))</f>
        <v>0</v>
      </c>
      <c r="H358">
        <f>IF(ISNA(VLOOKUP(B358,Model!A:B,2,FALSE)),0,VLOOKUP(B358,Model!A:B,2,FALSE))</f>
        <v>0</v>
      </c>
    </row>
    <row r="359" spans="6:8">
      <c r="F359">
        <f>IF(ISNA(VLOOKUP(DKSalaries!D359,OverUnder!$A$2:$C$13,3,FALSE)),0,VLOOKUP(DKSalaries!D359,OverUnder!$A$2:$C$13,3,FALSE))</f>
        <v>0</v>
      </c>
      <c r="H359">
        <f>IF(ISNA(VLOOKUP(B359,Model!A:B,2,FALSE)),0,VLOOKUP(B359,Model!A:B,2,FALSE))</f>
        <v>0</v>
      </c>
    </row>
    <row r="360" spans="6:8">
      <c r="F360">
        <f>IF(ISNA(VLOOKUP(DKSalaries!D360,OverUnder!$A$2:$C$13,3,FALSE)),0,VLOOKUP(DKSalaries!D360,OverUnder!$A$2:$C$13,3,FALSE))</f>
        <v>0</v>
      </c>
      <c r="H360">
        <f>IF(ISNA(VLOOKUP(B360,Model!A:B,2,FALSE)),0,VLOOKUP(B360,Model!A:B,2,FALSE))</f>
        <v>0</v>
      </c>
    </row>
    <row r="361" spans="6:8">
      <c r="F361">
        <f>IF(ISNA(VLOOKUP(DKSalaries!D361,OverUnder!$A$2:$C$13,3,FALSE)),0,VLOOKUP(DKSalaries!D361,OverUnder!$A$2:$C$13,3,FALSE))</f>
        <v>0</v>
      </c>
      <c r="H361">
        <f>IF(ISNA(VLOOKUP(B361,Model!A:B,2,FALSE)),0,VLOOKUP(B361,Model!A:B,2,FALSE))</f>
        <v>0</v>
      </c>
    </row>
    <row r="362" spans="6:8">
      <c r="F362">
        <f>IF(ISNA(VLOOKUP(DKSalaries!D362,OverUnder!$A$2:$C$13,3,FALSE)),0,VLOOKUP(DKSalaries!D362,OverUnder!$A$2:$C$13,3,FALSE))</f>
        <v>0</v>
      </c>
      <c r="H362">
        <f>IF(ISNA(VLOOKUP(B362,Model!A:B,2,FALSE)),0,VLOOKUP(B362,Model!A:B,2,FALSE))</f>
        <v>0</v>
      </c>
    </row>
    <row r="363" spans="6:8">
      <c r="F363">
        <f>IF(ISNA(VLOOKUP(DKSalaries!D363,OverUnder!$A$2:$C$13,3,FALSE)),0,VLOOKUP(DKSalaries!D363,OverUnder!$A$2:$C$13,3,FALSE))</f>
        <v>0</v>
      </c>
      <c r="H363">
        <f>IF(ISNA(VLOOKUP(B363,Model!A:B,2,FALSE)),0,VLOOKUP(B363,Model!A:B,2,FALSE))</f>
        <v>0</v>
      </c>
    </row>
    <row r="364" spans="6:8">
      <c r="F364">
        <f>IF(ISNA(VLOOKUP(DKSalaries!D364,OverUnder!$A$2:$C$13,3,FALSE)),0,VLOOKUP(DKSalaries!D364,OverUnder!$A$2:$C$13,3,FALSE))</f>
        <v>0</v>
      </c>
      <c r="H364">
        <f>IF(ISNA(VLOOKUP(B364,Model!A:B,2,FALSE)),0,VLOOKUP(B364,Model!A:B,2,FALSE))</f>
        <v>0</v>
      </c>
    </row>
    <row r="365" spans="6:8">
      <c r="F365">
        <f>IF(ISNA(VLOOKUP(DKSalaries!D365,OverUnder!$A$2:$C$13,3,FALSE)),0,VLOOKUP(DKSalaries!D365,OverUnder!$A$2:$C$13,3,FALSE))</f>
        <v>0</v>
      </c>
      <c r="H365">
        <f>IF(ISNA(VLOOKUP(B365,Model!A:B,2,FALSE)),0,VLOOKUP(B365,Model!A:B,2,FALSE))</f>
        <v>0</v>
      </c>
    </row>
    <row r="366" spans="6:8">
      <c r="F366">
        <f>IF(ISNA(VLOOKUP(DKSalaries!D366,OverUnder!$A$2:$C$13,3,FALSE)),0,VLOOKUP(DKSalaries!D366,OverUnder!$A$2:$C$13,3,FALSE))</f>
        <v>0</v>
      </c>
    </row>
    <row r="367" spans="6:8">
      <c r="F367">
        <f>IF(ISNA(VLOOKUP(DKSalaries!D367,OverUnder!$A$2:$C$13,3,FALSE)),0,VLOOKUP(DKSalaries!D367,OverUnder!$A$2:$C$13,3,FALSE))</f>
        <v>0</v>
      </c>
    </row>
    <row r="368" spans="6:8">
      <c r="F368">
        <f>IF(ISNA(VLOOKUP(DKSalaries!D368,OverUnder!$A$2:$C$13,3,FALSE)),0,VLOOKUP(DKSalaries!D368,OverUnder!$A$2:$C$13,3,FALSE))</f>
        <v>0</v>
      </c>
    </row>
    <row r="369" spans="6:6">
      <c r="F369">
        <f>IF(ISNA(VLOOKUP(DKSalaries!D369,OverUnder!$A$2:$C$13,3,FALSE)),0,VLOOKUP(DKSalaries!D369,OverUnder!$A$2:$C$13,3,FALSE))</f>
        <v>0</v>
      </c>
    </row>
    <row r="370" spans="6:6">
      <c r="F370">
        <f>IF(ISNA(VLOOKUP(DKSalaries!D370,OverUnder!$A$2:$C$13,3,FALSE)),0,VLOOKUP(DKSalaries!D370,OverUnder!$A$2:$C$13,3,FALSE))</f>
        <v>0</v>
      </c>
    </row>
    <row r="371" spans="6:6">
      <c r="F371">
        <f>IF(ISNA(VLOOKUP(DKSalaries!D371,OverUnder!$A$2:$C$13,3,FALSE)),0,VLOOKUP(DKSalaries!D371,OverUnder!$A$2:$C$13,3,FALSE))</f>
        <v>0</v>
      </c>
    </row>
    <row r="372" spans="6:6">
      <c r="F372">
        <f>IF(ISNA(VLOOKUP(DKSalaries!D372,OverUnder!$A$2:$C$13,3,FALSE)),0,VLOOKUP(DKSalaries!D372,OverUnder!$A$2:$C$13,3,FALSE))</f>
        <v>0</v>
      </c>
    </row>
    <row r="373" spans="6:6">
      <c r="F373">
        <f>IF(ISNA(VLOOKUP(DKSalaries!D373,OverUnder!$A$2:$C$13,3,FALSE)),0,VLOOKUP(DKSalaries!D373,OverUnder!$A$2:$C$13,3,FALSE))</f>
        <v>0</v>
      </c>
    </row>
    <row r="374" spans="6:6">
      <c r="F374">
        <f>IF(ISNA(VLOOKUP(DKSalaries!D374,OverUnder!$A$2:$C$13,3,FALSE)),0,VLOOKUP(DKSalaries!D374,OverUnder!$A$2:$C$13,3,FALSE))</f>
        <v>0</v>
      </c>
    </row>
    <row r="375" spans="6:6">
      <c r="F375">
        <f>IF(ISNA(VLOOKUP(DKSalaries!D375,OverUnder!$A$2:$C$13,3,FALSE)),0,VLOOKUP(DKSalaries!D375,OverUnder!$A$2:$C$13,3,FALSE))</f>
        <v>0</v>
      </c>
    </row>
    <row r="376" spans="6:6">
      <c r="F376">
        <f>IF(ISNA(VLOOKUP(DKSalaries!D376,OverUnder!$A$2:$C$13,3,FALSE)),0,VLOOKUP(DKSalaries!D376,OverUnder!$A$2:$C$13,3,FALSE))</f>
        <v>0</v>
      </c>
    </row>
    <row r="377" spans="6:6">
      <c r="F377">
        <f>IF(ISNA(VLOOKUP(DKSalaries!D377,OverUnder!$A$2:$C$13,3,FALSE)),0,VLOOKUP(DKSalaries!D377,OverUnder!$A$2:$C$13,3,FALSE))</f>
        <v>0</v>
      </c>
    </row>
    <row r="378" spans="6:6">
      <c r="F378">
        <f>IF(ISNA(VLOOKUP(DKSalaries!D378,OverUnder!$A$2:$C$13,3,FALSE)),0,VLOOKUP(DKSalaries!D378,OverUnder!$A$2:$C$13,3,FALSE))</f>
        <v>0</v>
      </c>
    </row>
    <row r="379" spans="6:6">
      <c r="F379">
        <f>IF(ISNA(VLOOKUP(DKSalaries!D379,OverUnder!$A$2:$C$13,3,FALSE)),0,VLOOKUP(DKSalaries!D379,OverUnder!$A$2:$C$13,3,FALSE))</f>
        <v>0</v>
      </c>
    </row>
    <row r="380" spans="6:6">
      <c r="F380">
        <f>IF(ISNA(VLOOKUP(DKSalaries!D380,OverUnder!$A$2:$C$13,3,FALSE)),0,VLOOKUP(DKSalaries!D380,OverUnder!$A$2:$C$13,3,FALSE))</f>
        <v>0</v>
      </c>
    </row>
    <row r="381" spans="6:6">
      <c r="F381">
        <f>IF(ISNA(VLOOKUP(DKSalaries!D381,OverUnder!$A$2:$C$13,3,FALSE)),0,VLOOKUP(DKSalaries!D381,OverUnder!$A$2:$C$13,3,FALSE))</f>
        <v>0</v>
      </c>
    </row>
    <row r="382" spans="6:6">
      <c r="F382">
        <f>IF(ISNA(VLOOKUP(DKSalaries!D382,OverUnder!$A$2:$C$13,3,FALSE)),0,VLOOKUP(DKSalaries!D382,OverUnder!$A$2:$C$13,3,FALSE))</f>
        <v>0</v>
      </c>
    </row>
    <row r="383" spans="6:6">
      <c r="F383">
        <f>IF(ISNA(VLOOKUP(DKSalaries!D383,OverUnder!$A$2:$C$13,3,FALSE)),0,VLOOKUP(DKSalaries!D383,OverUnder!$A$2:$C$13,3,FALSE))</f>
        <v>0</v>
      </c>
    </row>
    <row r="384" spans="6:6">
      <c r="F384">
        <f>IF(ISNA(VLOOKUP(DKSalaries!D384,OverUnder!$A$2:$C$13,3,FALSE)),0,VLOOKUP(DKSalaries!D384,OverUnder!$A$2:$C$13,3,FALSE))</f>
        <v>0</v>
      </c>
    </row>
    <row r="385" spans="6:6">
      <c r="F385">
        <f>IF(ISNA(VLOOKUP(DKSalaries!D385,OverUnder!$A$2:$C$13,3,FALSE)),0,VLOOKUP(DKSalaries!D385,OverUnder!$A$2:$C$13,3,FALSE))</f>
        <v>0</v>
      </c>
    </row>
    <row r="386" spans="6:6">
      <c r="F386">
        <f>IF(ISNA(VLOOKUP(DKSalaries!D386,OverUnder!$A$2:$C$13,3,FALSE)),0,VLOOKUP(DKSalaries!D386,OverUnder!$A$2:$C$13,3,FALSE))</f>
        <v>0</v>
      </c>
    </row>
    <row r="387" spans="6:6">
      <c r="F387">
        <f>IF(ISNA(VLOOKUP(DKSalaries!D387,OverUnder!$A$2:$C$13,3,FALSE)),0,VLOOKUP(DKSalaries!D387,OverUnder!$A$2:$C$13,3,FALSE))</f>
        <v>0</v>
      </c>
    </row>
    <row r="388" spans="6:6">
      <c r="F388">
        <f>IF(ISNA(VLOOKUP(DKSalaries!D388,OverUnder!$A$2:$C$13,3,FALSE)),0,VLOOKUP(DKSalaries!D388,OverUnder!$A$2:$C$13,3,FALSE))</f>
        <v>0</v>
      </c>
    </row>
    <row r="389" spans="6:6">
      <c r="F389">
        <f>IF(ISNA(VLOOKUP(DKSalaries!D389,OverUnder!$A$2:$C$13,3,FALSE)),0,VLOOKUP(DKSalaries!D389,OverUnder!$A$2:$C$13,3,FALSE))</f>
        <v>0</v>
      </c>
    </row>
    <row r="390" spans="6:6">
      <c r="F390">
        <f>IF(ISNA(VLOOKUP(DKSalaries!D390,OverUnder!$A$2:$C$13,3,FALSE)),0,VLOOKUP(DKSalaries!D390,OverUnder!$A$2:$C$13,3,FALSE))</f>
        <v>0</v>
      </c>
    </row>
    <row r="391" spans="6:6">
      <c r="F391">
        <f>IF(ISNA(VLOOKUP(DKSalaries!D391,OverUnder!$A$2:$C$13,3,FALSE)),0,VLOOKUP(DKSalaries!D391,OverUnder!$A$2:$C$13,3,FALSE))</f>
        <v>0</v>
      </c>
    </row>
    <row r="392" spans="6:6">
      <c r="F392">
        <f>IF(ISNA(VLOOKUP(DKSalaries!D392,OverUnder!$A$2:$C$13,3,FALSE)),0,VLOOKUP(DKSalaries!D392,OverUnder!$A$2:$C$13,3,FALSE))</f>
        <v>0</v>
      </c>
    </row>
    <row r="393" spans="6:6">
      <c r="F393">
        <f>IF(ISNA(VLOOKUP(DKSalaries!D393,OverUnder!$A$2:$C$13,3,FALSE)),0,VLOOKUP(DKSalaries!D393,OverUnder!$A$2:$C$13,3,FALSE))</f>
        <v>0</v>
      </c>
    </row>
    <row r="394" spans="6:6">
      <c r="F394">
        <f>IF(ISNA(VLOOKUP(DKSalaries!D394,OverUnder!$A$2:$C$13,3,FALSE)),0,VLOOKUP(DKSalaries!D394,OverUnder!$A$2:$C$13,3,FALSE))</f>
        <v>0</v>
      </c>
    </row>
    <row r="395" spans="6:6">
      <c r="F395">
        <f>IF(ISNA(VLOOKUP(DKSalaries!D395,OverUnder!$A$2:$C$13,3,FALSE)),0,VLOOKUP(DKSalaries!D395,OverUnder!$A$2:$C$13,3,FALSE))</f>
        <v>0</v>
      </c>
    </row>
    <row r="396" spans="6:6">
      <c r="F396">
        <f>IF(ISNA(VLOOKUP(DKSalaries!D396,OverUnder!$A$2:$C$13,3,FALSE)),0,VLOOKUP(DKSalaries!D396,OverUnder!$A$2:$C$13,3,FALSE))</f>
        <v>0</v>
      </c>
    </row>
    <row r="397" spans="6:6">
      <c r="F397">
        <f>IF(ISNA(VLOOKUP(DKSalaries!D397,OverUnder!$A$2:$C$13,3,FALSE)),0,VLOOKUP(DKSalaries!D397,OverUnder!$A$2:$C$13,3,FALSE))</f>
        <v>0</v>
      </c>
    </row>
    <row r="398" spans="6:6">
      <c r="F398">
        <f>IF(ISNA(VLOOKUP(DKSalaries!D398,OverUnder!$A$2:$C$13,3,FALSE)),0,VLOOKUP(DKSalaries!D398,OverUnder!$A$2:$C$13,3,FALSE))</f>
        <v>0</v>
      </c>
    </row>
    <row r="399" spans="6:6">
      <c r="F399">
        <f>IF(ISNA(VLOOKUP(DKSalaries!D399,OverUnder!$A$2:$C$13,3,FALSE)),0,VLOOKUP(DKSalaries!D399,OverUnder!$A$2:$C$13,3,FALSE))</f>
        <v>0</v>
      </c>
    </row>
    <row r="400" spans="6:6">
      <c r="F400">
        <f>IF(ISNA(VLOOKUP(DKSalaries!D400,OverUnder!$A$2:$C$13,3,FALSE)),0,VLOOKUP(DKSalaries!D400,OverUnder!$A$2:$C$13,3,FALSE))</f>
        <v>0</v>
      </c>
    </row>
    <row r="401" spans="6:6">
      <c r="F401">
        <f>IF(ISNA(VLOOKUP(DKSalaries!D401,OverUnder!$A$2:$C$13,3,FALSE)),0,VLOOKUP(DKSalaries!D401,OverUnder!$A$2:$C$13,3,FALSE))</f>
        <v>0</v>
      </c>
    </row>
    <row r="402" spans="6:6">
      <c r="F402">
        <f>IF(ISNA(VLOOKUP(DKSalaries!D402,OverUnder!$A$2:$C$13,3,FALSE)),0,VLOOKUP(DKSalaries!D402,OverUnder!$A$2:$C$13,3,FALSE))</f>
        <v>0</v>
      </c>
    </row>
    <row r="403" spans="6:6">
      <c r="F403">
        <f>IF(ISNA(VLOOKUP(DKSalaries!D403,OverUnder!$A$2:$C$13,3,FALSE)),0,VLOOKUP(DKSalaries!D403,OverUnder!$A$2:$C$13,3,FALSE))</f>
        <v>0</v>
      </c>
    </row>
    <row r="404" spans="6:6">
      <c r="F404">
        <f>IF(ISNA(VLOOKUP(DKSalaries!D404,OverUnder!$A$2:$C$13,3,FALSE)),0,VLOOKUP(DKSalaries!D404,OverUnder!$A$2:$C$13,3,FALSE))</f>
        <v>0</v>
      </c>
    </row>
    <row r="405" spans="6:6">
      <c r="F405">
        <f>IF(ISNA(VLOOKUP(DKSalaries!D405,OverUnder!$A$2:$C$13,3,FALSE)),0,VLOOKUP(DKSalaries!D405,OverUnder!$A$2:$C$13,3,FALSE))</f>
        <v>0</v>
      </c>
    </row>
    <row r="406" spans="6:6">
      <c r="F406">
        <f>IF(ISNA(VLOOKUP(DKSalaries!D406,OverUnder!$A$2:$C$13,3,FALSE)),0,VLOOKUP(DKSalaries!D406,OverUnder!$A$2:$C$13,3,FALSE))</f>
        <v>0</v>
      </c>
    </row>
    <row r="407" spans="6:6">
      <c r="F407">
        <f>IF(ISNA(VLOOKUP(DKSalaries!D407,OverUnder!$A$2:$C$13,3,FALSE)),0,VLOOKUP(DKSalaries!D407,OverUnder!$A$2:$C$13,3,FALSE))</f>
        <v>0</v>
      </c>
    </row>
    <row r="408" spans="6:6">
      <c r="F408">
        <f>IF(ISNA(VLOOKUP(DKSalaries!D408,OverUnder!$A$2:$C$13,3,FALSE)),0,VLOOKUP(DKSalaries!D408,OverUnder!$A$2:$C$13,3,FALSE))</f>
        <v>0</v>
      </c>
    </row>
    <row r="409" spans="6:6">
      <c r="F409">
        <f>IF(ISNA(VLOOKUP(DKSalaries!D409,OverUnder!$A$2:$C$13,3,FALSE)),0,VLOOKUP(DKSalaries!D409,OverUnder!$A$2:$C$13,3,FALSE))</f>
        <v>0</v>
      </c>
    </row>
    <row r="410" spans="6:6">
      <c r="F410">
        <f>IF(ISNA(VLOOKUP(DKSalaries!D410,OverUnder!$A$2:$C$13,3,FALSE)),0,VLOOKUP(DKSalaries!D410,OverUnder!$A$2:$C$13,3,FALSE))</f>
        <v>0</v>
      </c>
    </row>
    <row r="411" spans="6:6">
      <c r="F411">
        <f>IF(ISNA(VLOOKUP(DKSalaries!D411,OverUnder!$A$2:$C$13,3,FALSE)),0,VLOOKUP(DKSalaries!D411,OverUnder!$A$2:$C$13,3,FALSE))</f>
        <v>0</v>
      </c>
    </row>
    <row r="412" spans="6:6">
      <c r="F412">
        <f>IF(ISNA(VLOOKUP(DKSalaries!D412,OverUnder!$A$2:$C$13,3,FALSE)),0,VLOOKUP(DKSalaries!D412,OverUnder!$A$2:$C$13,3,FALSE))</f>
        <v>0</v>
      </c>
    </row>
    <row r="413" spans="6:6">
      <c r="F413">
        <f>IF(ISNA(VLOOKUP(DKSalaries!D413,OverUnder!$A$2:$C$13,3,FALSE)),0,VLOOKUP(DKSalaries!D413,OverUnder!$A$2:$C$13,3,FALSE))</f>
        <v>0</v>
      </c>
    </row>
    <row r="414" spans="6:6">
      <c r="F414">
        <f>IF(ISNA(VLOOKUP(DKSalaries!D414,OverUnder!$A$2:$C$13,3,FALSE)),0,VLOOKUP(DKSalaries!D414,OverUnder!$A$2:$C$13,3,FALSE))</f>
        <v>0</v>
      </c>
    </row>
    <row r="415" spans="6:6">
      <c r="F415">
        <f>IF(ISNA(VLOOKUP(DKSalaries!D415,OverUnder!$A$2:$C$13,3,FALSE)),0,VLOOKUP(DKSalaries!D415,OverUnder!$A$2:$C$13,3,FALSE))</f>
        <v>0</v>
      </c>
    </row>
    <row r="416" spans="6:6">
      <c r="F416">
        <f>IF(ISNA(VLOOKUP(DKSalaries!D416,OverUnder!$A$2:$C$13,3,FALSE)),0,VLOOKUP(DKSalaries!D416,OverUnder!$A$2:$C$13,3,FALSE))</f>
        <v>0</v>
      </c>
    </row>
    <row r="417" spans="6:6">
      <c r="F417">
        <f>IF(ISNA(VLOOKUP(DKSalaries!D417,OverUnder!$A$2:$C$13,3,FALSE)),0,VLOOKUP(DKSalaries!D417,OverUnder!$A$2:$C$13,3,FALSE))</f>
        <v>0</v>
      </c>
    </row>
    <row r="418" spans="6:6">
      <c r="F418">
        <f>IF(ISNA(VLOOKUP(DKSalaries!D418,OverUnder!$A$2:$C$13,3,FALSE)),0,VLOOKUP(DKSalaries!D418,OverUnder!$A$2:$C$13,3,FALSE))</f>
        <v>0</v>
      </c>
    </row>
    <row r="419" spans="6:6">
      <c r="F419">
        <f>IF(ISNA(VLOOKUP(DKSalaries!D419,OverUnder!$A$2:$C$13,3,FALSE)),0,VLOOKUP(DKSalaries!D419,OverUnder!$A$2:$C$13,3,FALSE))</f>
        <v>0</v>
      </c>
    </row>
    <row r="420" spans="6:6">
      <c r="F420">
        <f>IF(ISNA(VLOOKUP(DKSalaries!D420,OverUnder!$A$2:$C$13,3,FALSE)),0,VLOOKUP(DKSalaries!D420,OverUnder!$A$2:$C$13,3,FALSE))</f>
        <v>0</v>
      </c>
    </row>
    <row r="421" spans="6:6">
      <c r="F421">
        <f>IF(ISNA(VLOOKUP(DKSalaries!D421,OverUnder!$A$2:$C$13,3,FALSE)),0,VLOOKUP(DKSalaries!D421,OverUnder!$A$2:$C$13,3,FALSE))</f>
        <v>0</v>
      </c>
    </row>
    <row r="422" spans="6:6">
      <c r="F422">
        <f>IF(ISNA(VLOOKUP(DKSalaries!D422,OverUnder!$A$2:$C$13,3,FALSE)),0,VLOOKUP(DKSalaries!D422,OverUnder!$A$2:$C$13,3,FALSE))</f>
        <v>0</v>
      </c>
    </row>
    <row r="423" spans="6:6">
      <c r="F423">
        <f>IF(ISNA(VLOOKUP(DKSalaries!D423,OverUnder!$A$2:$C$13,3,FALSE)),0,VLOOKUP(DKSalaries!D423,OverUnder!$A$2:$C$13,3,FALSE))</f>
        <v>0</v>
      </c>
    </row>
    <row r="424" spans="6:6">
      <c r="F424">
        <f>IF(ISNA(VLOOKUP(DKSalaries!D424,OverUnder!$A$2:$C$13,3,FALSE)),0,VLOOKUP(DKSalaries!D424,OverUnder!$A$2:$C$13,3,FALSE))</f>
        <v>0</v>
      </c>
    </row>
    <row r="425" spans="6:6">
      <c r="F425">
        <f>IF(ISNA(VLOOKUP(DKSalaries!D425,OverUnder!$A$2:$C$13,3,FALSE)),0,VLOOKUP(DKSalaries!D425,OverUnder!$A$2:$C$13,3,FALSE))</f>
        <v>0</v>
      </c>
    </row>
    <row r="426" spans="6:6">
      <c r="F426">
        <f>IF(ISNA(VLOOKUP(DKSalaries!D426,OverUnder!$A$2:$C$13,3,FALSE)),0,VLOOKUP(DKSalaries!D426,OverUnder!$A$2:$C$13,3,FALSE))</f>
        <v>0</v>
      </c>
    </row>
    <row r="427" spans="6:6">
      <c r="F427">
        <f>IF(ISNA(VLOOKUP(DKSalaries!D427,OverUnder!$A$2:$C$13,3,FALSE)),0,VLOOKUP(DKSalaries!D427,OverUnder!$A$2:$C$13,3,FALSE))</f>
        <v>0</v>
      </c>
    </row>
    <row r="428" spans="6:6">
      <c r="F428">
        <f>IF(ISNA(VLOOKUP(DKSalaries!D428,OverUnder!$A$2:$C$13,3,FALSE)),0,VLOOKUP(DKSalaries!D428,OverUnder!$A$2:$C$13,3,FALSE))</f>
        <v>0</v>
      </c>
    </row>
    <row r="429" spans="6:6">
      <c r="F429">
        <f>IF(ISNA(VLOOKUP(DKSalaries!D429,OverUnder!$A$2:$C$13,3,FALSE)),0,VLOOKUP(DKSalaries!D429,OverUnder!$A$2:$C$13,3,FALSE))</f>
        <v>0</v>
      </c>
    </row>
    <row r="430" spans="6:6">
      <c r="F430">
        <f>IF(ISNA(VLOOKUP(DKSalaries!D430,OverUnder!$A$2:$C$13,3,FALSE)),0,VLOOKUP(DKSalaries!D430,OverUnder!$A$2:$C$13,3,FALSE))</f>
        <v>0</v>
      </c>
    </row>
    <row r="431" spans="6:6">
      <c r="F431">
        <f>IF(ISNA(VLOOKUP(DKSalaries!D431,OverUnder!$A$2:$C$13,3,FALSE)),0,VLOOKUP(DKSalaries!D431,OverUnder!$A$2:$C$13,3,FALSE))</f>
        <v>0</v>
      </c>
    </row>
    <row r="432" spans="6:6">
      <c r="F432">
        <f>IF(ISNA(VLOOKUP(DKSalaries!D432,OverUnder!$A$2:$C$13,3,FALSE)),0,VLOOKUP(DKSalaries!D432,OverUnder!$A$2:$C$13,3,FALSE))</f>
        <v>0</v>
      </c>
    </row>
    <row r="433" spans="6:6">
      <c r="F433">
        <f>IF(ISNA(VLOOKUP(DKSalaries!D433,OverUnder!$A$2:$C$13,3,FALSE)),0,VLOOKUP(DKSalaries!D433,OverUnder!$A$2:$C$13,3,FALSE))</f>
        <v>0</v>
      </c>
    </row>
    <row r="434" spans="6:6">
      <c r="F434">
        <f>IF(ISNA(VLOOKUP(DKSalaries!D434,OverUnder!$A$2:$C$13,3,FALSE)),0,VLOOKUP(DKSalaries!D434,OverUnder!$A$2:$C$13,3,FALSE))</f>
        <v>0</v>
      </c>
    </row>
    <row r="435" spans="6:6">
      <c r="F435">
        <f>IF(ISNA(VLOOKUP(DKSalaries!D435,OverUnder!$A$2:$C$13,3,FALSE)),0,VLOOKUP(DKSalaries!D435,OverUnder!$A$2:$C$13,3,FALSE))</f>
        <v>0</v>
      </c>
    </row>
    <row r="436" spans="6:6">
      <c r="F436">
        <f>IF(ISNA(VLOOKUP(DKSalaries!D436,OverUnder!$A$2:$C$13,3,FALSE)),0,VLOOKUP(DKSalaries!D436,OverUnder!$A$2:$C$13,3,FALSE))</f>
        <v>0</v>
      </c>
    </row>
    <row r="437" spans="6:6">
      <c r="F437">
        <f>IF(ISNA(VLOOKUP(DKSalaries!D437,OverUnder!$A$2:$C$13,3,FALSE)),0,VLOOKUP(DKSalaries!D437,OverUnder!$A$2:$C$13,3,FALSE))</f>
        <v>0</v>
      </c>
    </row>
    <row r="438" spans="6:6">
      <c r="F438">
        <f>IF(ISNA(VLOOKUP(DKSalaries!D438,OverUnder!$A$2:$C$13,3,FALSE)),0,VLOOKUP(DKSalaries!D438,OverUnder!$A$2:$C$13,3,FALSE))</f>
        <v>0</v>
      </c>
    </row>
    <row r="439" spans="6:6">
      <c r="F439">
        <f>IF(ISNA(VLOOKUP(DKSalaries!D439,OverUnder!$A$2:$C$13,3,FALSE)),0,VLOOKUP(DKSalaries!D439,OverUnder!$A$2:$C$13,3,FALSE))</f>
        <v>0</v>
      </c>
    </row>
    <row r="440" spans="6:6">
      <c r="F440">
        <f>IF(ISNA(VLOOKUP(DKSalaries!D440,OverUnder!$A$2:$C$13,3,FALSE)),0,VLOOKUP(DKSalaries!D440,OverUnder!$A$2:$C$13,3,FALSE))</f>
        <v>0</v>
      </c>
    </row>
    <row r="441" spans="6:6">
      <c r="F441">
        <f>IF(ISNA(VLOOKUP(DKSalaries!D441,OverUnder!$A$2:$C$13,3,FALSE)),0,VLOOKUP(DKSalaries!D441,OverUnder!$A$2:$C$13,3,FALSE))</f>
        <v>0</v>
      </c>
    </row>
    <row r="442" spans="6:6">
      <c r="F442">
        <f>IF(ISNA(VLOOKUP(DKSalaries!D442,OverUnder!$A$2:$C$13,3,FALSE)),0,VLOOKUP(DKSalaries!D442,OverUnder!$A$2:$C$13,3,FALSE))</f>
        <v>0</v>
      </c>
    </row>
    <row r="443" spans="6:6">
      <c r="F443">
        <f>IF(ISNA(VLOOKUP(DKSalaries!D443,OverUnder!$A$2:$C$13,3,FALSE)),0,VLOOKUP(DKSalaries!D443,OverUnder!$A$2:$C$13,3,FALSE))</f>
        <v>0</v>
      </c>
    </row>
    <row r="444" spans="6:6">
      <c r="F444">
        <f>IF(ISNA(VLOOKUP(DKSalaries!D444,OverUnder!$A$2:$C$13,3,FALSE)),0,VLOOKUP(DKSalaries!D444,OverUnder!$A$2:$C$13,3,FALSE))</f>
        <v>0</v>
      </c>
    </row>
    <row r="445" spans="6:6">
      <c r="F445">
        <f>IF(ISNA(VLOOKUP(DKSalaries!D445,OverUnder!$A$2:$C$13,3,FALSE)),0,VLOOKUP(DKSalaries!D445,OverUnder!$A$2:$C$13,3,FALSE))</f>
        <v>0</v>
      </c>
    </row>
    <row r="446" spans="6:6">
      <c r="F446">
        <f>IF(ISNA(VLOOKUP(DKSalaries!D446,OverUnder!$A$2:$C$13,3,FALSE)),0,VLOOKUP(DKSalaries!D446,OverUnder!$A$2:$C$13,3,FALSE))</f>
        <v>0</v>
      </c>
    </row>
    <row r="447" spans="6:6">
      <c r="F447">
        <f>IF(ISNA(VLOOKUP(DKSalaries!D447,OverUnder!$A$2:$C$13,3,FALSE)),0,VLOOKUP(DKSalaries!D447,OverUnder!$A$2:$C$13,3,FALSE))</f>
        <v>0</v>
      </c>
    </row>
    <row r="448" spans="6:6">
      <c r="F448">
        <f>IF(ISNA(VLOOKUP(DKSalaries!D448,OverUnder!$A$2:$C$13,3,FALSE)),0,VLOOKUP(DKSalaries!D448,OverUnder!$A$2:$C$13,3,FALSE))</f>
        <v>0</v>
      </c>
    </row>
    <row r="449" spans="6:6">
      <c r="F449">
        <f>IF(ISNA(VLOOKUP(DKSalaries!D449,OverUnder!$A$2:$C$13,3,FALSE)),0,VLOOKUP(DKSalaries!D449,OverUnder!$A$2:$C$13,3,FALSE))</f>
        <v>0</v>
      </c>
    </row>
    <row r="450" spans="6:6">
      <c r="F450">
        <f>IF(ISNA(VLOOKUP(DKSalaries!D450,OverUnder!$A$2:$C$13,3,FALSE)),0,VLOOKUP(DKSalaries!D450,OverUnder!$A$2:$C$13,3,FALSE))</f>
        <v>0</v>
      </c>
    </row>
    <row r="451" spans="6:6">
      <c r="F451">
        <f>IF(ISNA(VLOOKUP(DKSalaries!D451,OverUnder!$A$2:$C$13,3,FALSE)),0,VLOOKUP(DKSalaries!D451,OverUnder!$A$2:$C$13,3,FALSE))</f>
        <v>0</v>
      </c>
    </row>
    <row r="452" spans="6:6">
      <c r="F452">
        <f>IF(ISNA(VLOOKUP(DKSalaries!D452,OverUnder!$A$2:$C$13,3,FALSE)),0,VLOOKUP(DKSalaries!D452,OverUnder!$A$2:$C$13,3,FALSE))</f>
        <v>0</v>
      </c>
    </row>
    <row r="453" spans="6:6">
      <c r="F453">
        <f>IF(ISNA(VLOOKUP(DKSalaries!D453,OverUnder!$A$2:$C$13,3,FALSE)),0,VLOOKUP(DKSalaries!D453,OverUnder!$A$2:$C$13,3,FALSE))</f>
        <v>0</v>
      </c>
    </row>
    <row r="454" spans="6:6">
      <c r="F454">
        <f>IF(ISNA(VLOOKUP(DKSalaries!D454,OverUnder!$A$2:$C$13,3,FALSE)),0,VLOOKUP(DKSalaries!D454,OverUnder!$A$2:$C$13,3,FALSE))</f>
        <v>0</v>
      </c>
    </row>
    <row r="455" spans="6:6">
      <c r="F455">
        <f>IF(ISNA(VLOOKUP(DKSalaries!D455,OverUnder!$A$2:$C$13,3,FALSE)),0,VLOOKUP(DKSalaries!D455,OverUnder!$A$2:$C$13,3,FALSE))</f>
        <v>0</v>
      </c>
    </row>
    <row r="456" spans="6:6">
      <c r="F456">
        <f>IF(ISNA(VLOOKUP(DKSalaries!D456,OverUnder!$A$2:$C$13,3,FALSE)),0,VLOOKUP(DKSalaries!D456,OverUnder!$A$2:$C$13,3,FALSE))</f>
        <v>0</v>
      </c>
    </row>
    <row r="457" spans="6:6">
      <c r="F457">
        <f>IF(ISNA(VLOOKUP(DKSalaries!D457,OverUnder!$A$2:$C$13,3,FALSE)),0,VLOOKUP(DKSalaries!D457,OverUnder!$A$2:$C$13,3,FALSE))</f>
        <v>0</v>
      </c>
    </row>
  </sheetData>
  <conditionalFormatting sqref="K3:K235 F2:R2 G3:G235 F3:F457 H3:I371 J3:J345 M3:R235 L3:L341">
    <cfRule type="expression" dxfId="0" priority="1">
      <formula>$K2=1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2" sqref="A2"/>
    </sheetView>
  </sheetViews>
  <sheetFormatPr baseColWidth="10" defaultColWidth="8.83203125" defaultRowHeight="14" x14ac:dyDescent="0"/>
  <cols>
    <col min="1" max="1" width="12.83203125" bestFit="1" customWidth="1"/>
    <col min="2" max="2" width="10.5" bestFit="1" customWidth="1"/>
    <col min="3" max="4" width="11.6640625" bestFit="1" customWidth="1"/>
  </cols>
  <sheetData>
    <row r="1" spans="1:4">
      <c r="A1" s="1" t="s">
        <v>30</v>
      </c>
      <c r="B1" s="1" t="s">
        <v>28</v>
      </c>
      <c r="C1" s="1" t="s">
        <v>29</v>
      </c>
      <c r="D1" s="1" t="s">
        <v>27</v>
      </c>
    </row>
    <row r="2" spans="1:4">
      <c r="A2" s="8" t="s">
        <v>470</v>
      </c>
      <c r="B2" s="4">
        <v>204</v>
      </c>
      <c r="C2" s="5">
        <f t="shared" ref="C2:C13" si="0">B2/$D$2</f>
        <v>1.0253832621261625</v>
      </c>
      <c r="D2" s="5">
        <f>AVERAGE(B2:B62)</f>
        <v>198.95</v>
      </c>
    </row>
    <row r="3" spans="1:4">
      <c r="A3" s="10" t="s">
        <v>471</v>
      </c>
      <c r="B3" s="4">
        <v>214</v>
      </c>
      <c r="C3" s="5">
        <f t="shared" si="0"/>
        <v>1.0756471475245037</v>
      </c>
      <c r="D3" s="5"/>
    </row>
    <row r="4" spans="1:4">
      <c r="A4" s="8" t="s">
        <v>472</v>
      </c>
      <c r="B4" s="4">
        <v>195</v>
      </c>
      <c r="C4" s="5">
        <f t="shared" si="0"/>
        <v>0.98014576526765529</v>
      </c>
      <c r="D4" s="5"/>
    </row>
    <row r="5" spans="1:4">
      <c r="A5" s="8" t="s">
        <v>473</v>
      </c>
      <c r="B5" s="4">
        <v>208</v>
      </c>
      <c r="C5" s="5">
        <f t="shared" si="0"/>
        <v>1.0454888162854989</v>
      </c>
      <c r="D5" s="5"/>
    </row>
    <row r="6" spans="1:4">
      <c r="A6" s="10" t="s">
        <v>474</v>
      </c>
      <c r="B6" s="4">
        <v>201.5</v>
      </c>
      <c r="C6" s="5">
        <f t="shared" si="0"/>
        <v>1.0128172907765771</v>
      </c>
      <c r="D6" s="5"/>
    </row>
    <row r="7" spans="1:4">
      <c r="A7" s="8" t="s">
        <v>475</v>
      </c>
      <c r="B7" s="4">
        <v>192.5</v>
      </c>
      <c r="C7" s="5">
        <f t="shared" si="0"/>
        <v>0.96757979391806992</v>
      </c>
      <c r="D7" s="5"/>
    </row>
    <row r="8" spans="1:4">
      <c r="A8" s="10" t="s">
        <v>476</v>
      </c>
      <c r="B8" s="4">
        <v>194</v>
      </c>
      <c r="C8" s="5">
        <f t="shared" si="0"/>
        <v>0.97511937672782112</v>
      </c>
      <c r="D8" s="5"/>
    </row>
    <row r="9" spans="1:4">
      <c r="A9" s="8" t="s">
        <v>477</v>
      </c>
      <c r="B9" s="4">
        <v>193.5</v>
      </c>
      <c r="C9" s="5">
        <f t="shared" si="0"/>
        <v>0.97260618245790409</v>
      </c>
      <c r="D9" s="5"/>
    </row>
    <row r="10" spans="1:4">
      <c r="A10" s="8" t="s">
        <v>479</v>
      </c>
      <c r="B10" s="4">
        <v>190</v>
      </c>
      <c r="C10" s="5">
        <f t="shared" si="0"/>
        <v>0.95501382256848455</v>
      </c>
      <c r="D10" s="5"/>
    </row>
    <row r="11" spans="1:4">
      <c r="A11" s="10" t="s">
        <v>482</v>
      </c>
      <c r="B11" s="4">
        <v>197</v>
      </c>
      <c r="C11" s="5">
        <f t="shared" si="0"/>
        <v>0.99019854234732352</v>
      </c>
      <c r="D11" s="5"/>
    </row>
    <row r="12" spans="1:4">
      <c r="A12" s="8"/>
      <c r="B12" s="4"/>
      <c r="C12" s="5">
        <f t="shared" si="0"/>
        <v>0</v>
      </c>
      <c r="D12" s="5"/>
    </row>
    <row r="13" spans="1:4">
      <c r="B13" s="4"/>
      <c r="C13" s="5">
        <f t="shared" si="0"/>
        <v>0</v>
      </c>
      <c r="D13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23" sqref="D23"/>
    </sheetView>
  </sheetViews>
  <sheetFormatPr baseColWidth="10" defaultRowHeight="14" x14ac:dyDescent="0"/>
  <sheetData>
    <row r="1" spans="1:2">
      <c r="A1" t="s">
        <v>45</v>
      </c>
      <c r="B1" t="s">
        <v>46</v>
      </c>
    </row>
    <row r="2" spans="1:2">
      <c r="A2" t="s">
        <v>100</v>
      </c>
      <c r="B2" t="s">
        <v>43</v>
      </c>
    </row>
    <row r="3" spans="1:2">
      <c r="A3" t="s">
        <v>101</v>
      </c>
      <c r="B3" t="s">
        <v>44</v>
      </c>
    </row>
    <row r="4" spans="1:2">
      <c r="A4" t="s">
        <v>102</v>
      </c>
      <c r="B4" t="s">
        <v>103</v>
      </c>
    </row>
    <row r="5" spans="1:2">
      <c r="A5" t="s">
        <v>104</v>
      </c>
      <c r="B5" t="s">
        <v>105</v>
      </c>
    </row>
    <row r="6" spans="1:2">
      <c r="A6" t="s">
        <v>106</v>
      </c>
      <c r="B6" t="s">
        <v>38</v>
      </c>
    </row>
    <row r="7" spans="1:2">
      <c r="A7" t="s">
        <v>107</v>
      </c>
      <c r="B7" t="s">
        <v>40</v>
      </c>
    </row>
    <row r="8" spans="1:2">
      <c r="A8" t="s">
        <v>108</v>
      </c>
      <c r="B8" t="s">
        <v>39</v>
      </c>
    </row>
    <row r="9" spans="1:2">
      <c r="A9" t="s">
        <v>109</v>
      </c>
      <c r="B9" t="s">
        <v>41</v>
      </c>
    </row>
    <row r="10" spans="1:2">
      <c r="A10" t="s">
        <v>110</v>
      </c>
      <c r="B10" t="s">
        <v>42</v>
      </c>
    </row>
    <row r="11" spans="1:2">
      <c r="A11" t="s">
        <v>111</v>
      </c>
      <c r="B11" t="s">
        <v>36</v>
      </c>
    </row>
    <row r="12" spans="1:2">
      <c r="A12" t="s">
        <v>112</v>
      </c>
      <c r="B12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5"/>
  <sheetViews>
    <sheetView workbookViewId="0">
      <selection sqref="A1:B425"/>
    </sheetView>
  </sheetViews>
  <sheetFormatPr baseColWidth="10" defaultRowHeight="14" x14ac:dyDescent="0"/>
  <sheetData>
    <row r="1" spans="1:2">
      <c r="A1" t="s">
        <v>276</v>
      </c>
      <c r="B1">
        <v>0</v>
      </c>
    </row>
    <row r="2" spans="1:2">
      <c r="A2" t="s">
        <v>389</v>
      </c>
      <c r="B2">
        <v>37.993725171209903</v>
      </c>
    </row>
    <row r="3" spans="1:2">
      <c r="A3" t="s">
        <v>373</v>
      </c>
      <c r="B3">
        <v>29.488997345825599</v>
      </c>
    </row>
    <row r="4" spans="1:2">
      <c r="A4" t="s">
        <v>393</v>
      </c>
      <c r="B4">
        <v>2.4008596518999998</v>
      </c>
    </row>
    <row r="5" spans="1:2">
      <c r="A5" t="s">
        <v>187</v>
      </c>
      <c r="B5">
        <v>16.516245381785701</v>
      </c>
    </row>
    <row r="6" spans="1:2">
      <c r="A6" t="s">
        <v>248</v>
      </c>
      <c r="B6">
        <v>5.8038755586920701</v>
      </c>
    </row>
    <row r="7" spans="1:2">
      <c r="A7" t="s">
        <v>339</v>
      </c>
      <c r="B7">
        <v>3.3147582438684502</v>
      </c>
    </row>
    <row r="8" spans="1:2">
      <c r="A8" t="s">
        <v>156</v>
      </c>
      <c r="B8">
        <v>25.264661458372199</v>
      </c>
    </row>
    <row r="9" spans="1:2">
      <c r="A9" t="s">
        <v>418</v>
      </c>
      <c r="B9">
        <v>25.603944334579101</v>
      </c>
    </row>
    <row r="10" spans="1:2">
      <c r="A10" t="s">
        <v>325</v>
      </c>
      <c r="B10">
        <v>33.364714134181</v>
      </c>
    </row>
    <row r="11" spans="1:2">
      <c r="A11" t="s">
        <v>61</v>
      </c>
      <c r="B11">
        <v>23.1985502462502</v>
      </c>
    </row>
    <row r="12" spans="1:2">
      <c r="A12" t="s">
        <v>309</v>
      </c>
      <c r="B12">
        <v>5.61666666666666</v>
      </c>
    </row>
    <row r="13" spans="1:2">
      <c r="A13" t="s">
        <v>349</v>
      </c>
      <c r="B13">
        <v>3.67901670195248</v>
      </c>
    </row>
    <row r="14" spans="1:2">
      <c r="A14" t="s">
        <v>141</v>
      </c>
      <c r="B14">
        <v>22.169968796031199</v>
      </c>
    </row>
    <row r="15" spans="1:2">
      <c r="A15" t="s">
        <v>196</v>
      </c>
      <c r="B15">
        <v>12.5119158508318</v>
      </c>
    </row>
    <row r="16" spans="1:2">
      <c r="A16" t="s">
        <v>370</v>
      </c>
      <c r="B16">
        <v>31.758971272991399</v>
      </c>
    </row>
    <row r="17" spans="1:2">
      <c r="A17" t="s">
        <v>49</v>
      </c>
      <c r="B17">
        <v>34.2712559893574</v>
      </c>
    </row>
    <row r="18" spans="1:2">
      <c r="A18" t="s">
        <v>320</v>
      </c>
      <c r="B18">
        <v>11.8796235867348</v>
      </c>
    </row>
    <row r="19" spans="1:2">
      <c r="A19" t="s">
        <v>150</v>
      </c>
      <c r="B19">
        <v>25.4649576158705</v>
      </c>
    </row>
    <row r="20" spans="1:2">
      <c r="A20" t="s">
        <v>286</v>
      </c>
      <c r="B20">
        <v>9.8200385931374399</v>
      </c>
    </row>
    <row r="21" spans="1:2">
      <c r="A21" t="s">
        <v>137</v>
      </c>
      <c r="B21">
        <v>32.465184244059003</v>
      </c>
    </row>
    <row r="22" spans="1:2">
      <c r="A22" t="s">
        <v>125</v>
      </c>
      <c r="B22">
        <v>36.912261564841799</v>
      </c>
    </row>
    <row r="23" spans="1:2">
      <c r="A23" t="s">
        <v>166</v>
      </c>
      <c r="B23">
        <v>22.042743110757801</v>
      </c>
    </row>
    <row r="24" spans="1:2">
      <c r="A24" t="s">
        <v>134</v>
      </c>
      <c r="B24">
        <v>32.1236596301056</v>
      </c>
    </row>
    <row r="25" spans="1:2">
      <c r="A25" t="s">
        <v>95</v>
      </c>
      <c r="B25">
        <v>7.0348644331707701</v>
      </c>
    </row>
    <row r="26" spans="1:2">
      <c r="A26" t="s">
        <v>456</v>
      </c>
      <c r="B26">
        <v>3.5968619941333602</v>
      </c>
    </row>
    <row r="27" spans="1:2">
      <c r="A27" t="s">
        <v>507</v>
      </c>
      <c r="B27">
        <v>2.44999999999999</v>
      </c>
    </row>
    <row r="28" spans="1:2">
      <c r="A28" t="s">
        <v>384</v>
      </c>
      <c r="B28">
        <v>39.159814565253399</v>
      </c>
    </row>
    <row r="29" spans="1:2">
      <c r="A29" t="s">
        <v>458</v>
      </c>
      <c r="B29">
        <v>27.4166666666666</v>
      </c>
    </row>
    <row r="30" spans="1:2">
      <c r="A30" t="s">
        <v>197</v>
      </c>
      <c r="B30">
        <v>11.1052540859357</v>
      </c>
    </row>
    <row r="31" spans="1:2">
      <c r="A31" t="s">
        <v>455</v>
      </c>
      <c r="B31">
        <v>1</v>
      </c>
    </row>
    <row r="32" spans="1:2">
      <c r="A32" t="s">
        <v>385</v>
      </c>
      <c r="B32">
        <v>35.623500853787199</v>
      </c>
    </row>
    <row r="33" spans="1:2">
      <c r="A33" t="s">
        <v>312</v>
      </c>
      <c r="B33">
        <v>25.641868943207498</v>
      </c>
    </row>
    <row r="34" spans="1:2">
      <c r="A34" t="s">
        <v>344</v>
      </c>
      <c r="B34">
        <v>49.662870214894298</v>
      </c>
    </row>
    <row r="35" spans="1:2">
      <c r="A35" t="s">
        <v>135</v>
      </c>
      <c r="B35">
        <v>26.885122709674299</v>
      </c>
    </row>
    <row r="36" spans="1:2">
      <c r="A36" t="s">
        <v>278</v>
      </c>
      <c r="B36">
        <v>0</v>
      </c>
    </row>
    <row r="37" spans="1:2">
      <c r="A37" t="s">
        <v>233</v>
      </c>
      <c r="B37">
        <v>3.74166666666666</v>
      </c>
    </row>
    <row r="38" spans="1:2">
      <c r="A38" t="s">
        <v>391</v>
      </c>
      <c r="B38">
        <v>35.133023866440404</v>
      </c>
    </row>
    <row r="39" spans="1:2">
      <c r="A39" t="s">
        <v>246</v>
      </c>
      <c r="B39">
        <v>0</v>
      </c>
    </row>
    <row r="40" spans="1:2">
      <c r="A40" t="s">
        <v>77</v>
      </c>
      <c r="B40">
        <v>15.4849023597348</v>
      </c>
    </row>
    <row r="41" spans="1:2">
      <c r="A41" t="s">
        <v>426</v>
      </c>
      <c r="B41">
        <v>9.1883642742289098</v>
      </c>
    </row>
    <row r="42" spans="1:2">
      <c r="A42" t="s">
        <v>160</v>
      </c>
      <c r="B42">
        <v>21.075015220985701</v>
      </c>
    </row>
    <row r="43" spans="1:2">
      <c r="A43" t="s">
        <v>131</v>
      </c>
      <c r="B43">
        <v>32.004452850074102</v>
      </c>
    </row>
    <row r="44" spans="1:2">
      <c r="A44" t="s">
        <v>56</v>
      </c>
      <c r="B44">
        <v>25.641037578490401</v>
      </c>
    </row>
    <row r="45" spans="1:2">
      <c r="A45" t="s">
        <v>293</v>
      </c>
      <c r="B45">
        <v>2.0489864864864802</v>
      </c>
    </row>
    <row r="46" spans="1:2">
      <c r="A46" t="s">
        <v>171</v>
      </c>
      <c r="B46">
        <v>24.393418340087599</v>
      </c>
    </row>
    <row r="47" spans="1:2">
      <c r="A47" t="s">
        <v>340</v>
      </c>
      <c r="B47">
        <v>10.7125835451752</v>
      </c>
    </row>
    <row r="48" spans="1:2">
      <c r="A48" t="s">
        <v>242</v>
      </c>
      <c r="B48">
        <v>21.773988473300399</v>
      </c>
    </row>
    <row r="49" spans="1:2">
      <c r="A49" t="s">
        <v>115</v>
      </c>
      <c r="B49">
        <v>39.1171829041104</v>
      </c>
    </row>
    <row r="50" spans="1:2">
      <c r="A50" t="s">
        <v>219</v>
      </c>
      <c r="B50">
        <v>0</v>
      </c>
    </row>
    <row r="51" spans="1:2">
      <c r="A51" t="s">
        <v>516</v>
      </c>
      <c r="B51">
        <v>0</v>
      </c>
    </row>
    <row r="52" spans="1:2">
      <c r="A52" t="s">
        <v>352</v>
      </c>
      <c r="B52">
        <v>15.6100396544861</v>
      </c>
    </row>
    <row r="53" spans="1:2">
      <c r="A53" t="s">
        <v>127</v>
      </c>
      <c r="B53">
        <v>25.3158284731946</v>
      </c>
    </row>
    <row r="54" spans="1:2">
      <c r="A54" t="s">
        <v>68</v>
      </c>
      <c r="B54">
        <v>20.9</v>
      </c>
    </row>
    <row r="55" spans="1:2">
      <c r="A55" t="s">
        <v>412</v>
      </c>
      <c r="B55">
        <v>7.3967686707682399</v>
      </c>
    </row>
    <row r="56" spans="1:2">
      <c r="A56" t="s">
        <v>343</v>
      </c>
      <c r="B56">
        <v>21.5655621240561</v>
      </c>
    </row>
    <row r="57" spans="1:2">
      <c r="A57" t="s">
        <v>354</v>
      </c>
      <c r="B57">
        <v>18.547359736416301</v>
      </c>
    </row>
    <row r="58" spans="1:2">
      <c r="A58" t="s">
        <v>260</v>
      </c>
      <c r="B58">
        <v>9.8751713751094101</v>
      </c>
    </row>
    <row r="59" spans="1:2">
      <c r="A59" t="s">
        <v>81</v>
      </c>
      <c r="B59">
        <v>4.6830872679432796</v>
      </c>
    </row>
    <row r="60" spans="1:2">
      <c r="A60" t="s">
        <v>256</v>
      </c>
      <c r="B60">
        <v>2.2018348623853199</v>
      </c>
    </row>
    <row r="61" spans="1:2">
      <c r="A61" t="s">
        <v>69</v>
      </c>
      <c r="B61">
        <v>22.762722400291899</v>
      </c>
    </row>
    <row r="62" spans="1:2">
      <c r="A62" t="s">
        <v>357</v>
      </c>
      <c r="B62">
        <v>9.9063507513031492</v>
      </c>
    </row>
    <row r="63" spans="1:2">
      <c r="A63" t="s">
        <v>324</v>
      </c>
      <c r="B63">
        <v>17.1498535658572</v>
      </c>
    </row>
    <row r="64" spans="1:2">
      <c r="A64" t="s">
        <v>517</v>
      </c>
      <c r="B64">
        <v>0</v>
      </c>
    </row>
    <row r="65" spans="1:2">
      <c r="A65" t="s">
        <v>204</v>
      </c>
      <c r="B65">
        <v>18.4205857003418</v>
      </c>
    </row>
    <row r="66" spans="1:2">
      <c r="A66" t="s">
        <v>424</v>
      </c>
      <c r="B66">
        <v>9.7748178733798099</v>
      </c>
    </row>
    <row r="67" spans="1:2">
      <c r="A67" t="s">
        <v>442</v>
      </c>
      <c r="B67">
        <v>1.06683233445402</v>
      </c>
    </row>
    <row r="68" spans="1:2">
      <c r="A68" t="s">
        <v>310</v>
      </c>
      <c r="B68">
        <v>26.5808839904015</v>
      </c>
    </row>
    <row r="69" spans="1:2">
      <c r="A69" t="s">
        <v>55</v>
      </c>
      <c r="B69">
        <v>37.636820267888503</v>
      </c>
    </row>
    <row r="70" spans="1:2">
      <c r="A70" t="s">
        <v>161</v>
      </c>
      <c r="B70">
        <v>21.077257488590799</v>
      </c>
    </row>
    <row r="71" spans="1:2">
      <c r="A71" t="s">
        <v>319</v>
      </c>
      <c r="B71">
        <v>13.2602036809672</v>
      </c>
    </row>
    <row r="72" spans="1:2">
      <c r="A72" t="s">
        <v>316</v>
      </c>
      <c r="B72">
        <v>23.703381839374</v>
      </c>
    </row>
    <row r="73" spans="1:2">
      <c r="A73" t="s">
        <v>257</v>
      </c>
      <c r="B73">
        <v>0.176801801801801</v>
      </c>
    </row>
    <row r="74" spans="1:2">
      <c r="A74" t="s">
        <v>518</v>
      </c>
      <c r="B74">
        <v>8.1916334191017608</v>
      </c>
    </row>
    <row r="75" spans="1:2">
      <c r="A75" t="s">
        <v>54</v>
      </c>
      <c r="B75">
        <v>27.9714010305701</v>
      </c>
    </row>
    <row r="76" spans="1:2">
      <c r="A76" t="s">
        <v>139</v>
      </c>
      <c r="B76">
        <v>28.1108797935198</v>
      </c>
    </row>
    <row r="77" spans="1:2">
      <c r="A77" t="s">
        <v>378</v>
      </c>
      <c r="B77">
        <v>16.063289648291299</v>
      </c>
    </row>
    <row r="78" spans="1:2">
      <c r="A78" t="s">
        <v>122</v>
      </c>
      <c r="B78">
        <v>30.389224821049901</v>
      </c>
    </row>
    <row r="79" spans="1:2">
      <c r="A79" t="s">
        <v>519</v>
      </c>
      <c r="B79">
        <v>0</v>
      </c>
    </row>
    <row r="80" spans="1:2">
      <c r="A80" t="s">
        <v>330</v>
      </c>
      <c r="B80">
        <v>20.246251096700099</v>
      </c>
    </row>
    <row r="81" spans="1:2">
      <c r="A81" t="s">
        <v>282</v>
      </c>
      <c r="B81">
        <v>10.704028855466801</v>
      </c>
    </row>
    <row r="82" spans="1:2">
      <c r="A82" t="s">
        <v>275</v>
      </c>
      <c r="B82">
        <v>8.2654060082885206</v>
      </c>
    </row>
    <row r="83" spans="1:2">
      <c r="A83" t="s">
        <v>85</v>
      </c>
      <c r="B83">
        <v>5.2412162162162099</v>
      </c>
    </row>
    <row r="84" spans="1:2">
      <c r="A84" t="s">
        <v>520</v>
      </c>
      <c r="B84">
        <v>2</v>
      </c>
    </row>
    <row r="85" spans="1:2">
      <c r="A85" t="s">
        <v>417</v>
      </c>
      <c r="B85">
        <v>31.711830507752399</v>
      </c>
    </row>
    <row r="86" spans="1:2">
      <c r="A86" t="s">
        <v>521</v>
      </c>
      <c r="B86">
        <v>16.763400900900798</v>
      </c>
    </row>
    <row r="87" spans="1:2">
      <c r="A87" t="s">
        <v>48</v>
      </c>
      <c r="B87">
        <v>42.165808669810602</v>
      </c>
    </row>
    <row r="88" spans="1:2">
      <c r="A88" t="s">
        <v>290</v>
      </c>
      <c r="B88">
        <v>0</v>
      </c>
    </row>
    <row r="89" spans="1:2">
      <c r="A89" t="s">
        <v>397</v>
      </c>
      <c r="B89">
        <v>6.7846637117581103</v>
      </c>
    </row>
    <row r="90" spans="1:2">
      <c r="A90" t="s">
        <v>185</v>
      </c>
      <c r="B90">
        <v>13.7386726967875</v>
      </c>
    </row>
    <row r="91" spans="1:2">
      <c r="A91" t="s">
        <v>98</v>
      </c>
      <c r="B91">
        <v>6.59229985101544</v>
      </c>
    </row>
    <row r="92" spans="1:2">
      <c r="A92" t="s">
        <v>463</v>
      </c>
      <c r="B92">
        <v>-1</v>
      </c>
    </row>
    <row r="93" spans="1:2">
      <c r="A93" t="s">
        <v>383</v>
      </c>
      <c r="B93">
        <v>37.3004243999452</v>
      </c>
    </row>
    <row r="94" spans="1:2">
      <c r="A94" t="s">
        <v>522</v>
      </c>
      <c r="B94">
        <v>0</v>
      </c>
    </row>
    <row r="95" spans="1:2">
      <c r="A95" t="s">
        <v>96</v>
      </c>
      <c r="B95">
        <v>11.370838126458899</v>
      </c>
    </row>
    <row r="96" spans="1:2">
      <c r="A96" t="s">
        <v>145</v>
      </c>
      <c r="B96">
        <v>24.1434504592327</v>
      </c>
    </row>
    <row r="97" spans="1:2">
      <c r="A97" t="s">
        <v>202</v>
      </c>
      <c r="B97">
        <v>11.837129190201299</v>
      </c>
    </row>
    <row r="98" spans="1:2">
      <c r="A98" t="s">
        <v>332</v>
      </c>
      <c r="B98">
        <v>42.907231459495499</v>
      </c>
    </row>
    <row r="99" spans="1:2">
      <c r="A99" t="s">
        <v>148</v>
      </c>
      <c r="B99">
        <v>23.2204104592034</v>
      </c>
    </row>
    <row r="100" spans="1:2">
      <c r="A100" t="s">
        <v>142</v>
      </c>
      <c r="B100">
        <v>15.6932672647629</v>
      </c>
    </row>
    <row r="101" spans="1:2">
      <c r="A101" t="s">
        <v>179</v>
      </c>
      <c r="B101">
        <v>20.5540479238825</v>
      </c>
    </row>
    <row r="102" spans="1:2">
      <c r="A102" t="s">
        <v>438</v>
      </c>
      <c r="B102">
        <v>6.8056642357823698</v>
      </c>
    </row>
    <row r="103" spans="1:2">
      <c r="A103" t="s">
        <v>70</v>
      </c>
      <c r="B103">
        <v>15.8833863098282</v>
      </c>
    </row>
    <row r="104" spans="1:2">
      <c r="A104" t="s">
        <v>157</v>
      </c>
      <c r="B104">
        <v>28.944847582215299</v>
      </c>
    </row>
    <row r="105" spans="1:2">
      <c r="A105" t="s">
        <v>66</v>
      </c>
      <c r="B105">
        <v>21.200997193351299</v>
      </c>
    </row>
    <row r="106" spans="1:2">
      <c r="A106" t="s">
        <v>151</v>
      </c>
      <c r="B106">
        <v>0</v>
      </c>
    </row>
    <row r="107" spans="1:2">
      <c r="A107" t="s">
        <v>277</v>
      </c>
      <c r="B107">
        <v>7.6114864864864797</v>
      </c>
    </row>
    <row r="108" spans="1:2">
      <c r="A108" t="s">
        <v>279</v>
      </c>
      <c r="B108">
        <v>11.683430359025101</v>
      </c>
    </row>
    <row r="109" spans="1:2">
      <c r="A109" t="s">
        <v>119</v>
      </c>
      <c r="B109">
        <v>40.634530961151903</v>
      </c>
    </row>
    <row r="110" spans="1:2">
      <c r="A110" t="s">
        <v>302</v>
      </c>
      <c r="B110">
        <v>5.5833333333333304</v>
      </c>
    </row>
    <row r="111" spans="1:2">
      <c r="A111" t="s">
        <v>60</v>
      </c>
      <c r="B111">
        <v>14.1099091245498</v>
      </c>
    </row>
    <row r="112" spans="1:2">
      <c r="A112" t="s">
        <v>308</v>
      </c>
      <c r="B112">
        <v>16.631241138009798</v>
      </c>
    </row>
    <row r="113" spans="1:2">
      <c r="A113" t="s">
        <v>172</v>
      </c>
      <c r="B113">
        <v>17.344641986525001</v>
      </c>
    </row>
    <row r="114" spans="1:2">
      <c r="A114" t="s">
        <v>237</v>
      </c>
      <c r="B114">
        <v>12.132432432432401</v>
      </c>
    </row>
    <row r="115" spans="1:2">
      <c r="A115" t="s">
        <v>271</v>
      </c>
      <c r="B115">
        <v>2.8811596419618501</v>
      </c>
    </row>
    <row r="116" spans="1:2">
      <c r="A116" t="s">
        <v>322</v>
      </c>
      <c r="B116">
        <v>10.351987606421901</v>
      </c>
    </row>
    <row r="117" spans="1:2">
      <c r="A117" t="s">
        <v>350</v>
      </c>
      <c r="B117">
        <v>11.8409906941898</v>
      </c>
    </row>
    <row r="118" spans="1:2">
      <c r="A118" t="s">
        <v>523</v>
      </c>
      <c r="B118">
        <v>22.739372808035998</v>
      </c>
    </row>
    <row r="119" spans="1:2">
      <c r="A119" t="s">
        <v>269</v>
      </c>
      <c r="B119">
        <v>8.6999999999999993</v>
      </c>
    </row>
    <row r="120" spans="1:2">
      <c r="A120" t="s">
        <v>335</v>
      </c>
      <c r="B120">
        <v>45.031334105916798</v>
      </c>
    </row>
    <row r="121" spans="1:2">
      <c r="A121" t="s">
        <v>199</v>
      </c>
      <c r="B121">
        <v>12.253822540564199</v>
      </c>
    </row>
    <row r="122" spans="1:2">
      <c r="A122" t="s">
        <v>88</v>
      </c>
      <c r="B122">
        <v>0</v>
      </c>
    </row>
    <row r="123" spans="1:2">
      <c r="A123" t="s">
        <v>401</v>
      </c>
      <c r="B123">
        <v>28.064684715343901</v>
      </c>
    </row>
    <row r="124" spans="1:2">
      <c r="A124" t="s">
        <v>268</v>
      </c>
      <c r="B124">
        <v>14.2</v>
      </c>
    </row>
    <row r="125" spans="1:2">
      <c r="A125" t="s">
        <v>210</v>
      </c>
      <c r="B125">
        <v>12.1233708579199</v>
      </c>
    </row>
    <row r="126" spans="1:2">
      <c r="A126" t="s">
        <v>124</v>
      </c>
      <c r="B126">
        <v>35.4994559538057</v>
      </c>
    </row>
    <row r="127" spans="1:2">
      <c r="A127" t="s">
        <v>524</v>
      </c>
      <c r="B127">
        <v>3.78502252252252</v>
      </c>
    </row>
    <row r="128" spans="1:2">
      <c r="A128" t="s">
        <v>441</v>
      </c>
      <c r="B128">
        <v>8.9596330275229299</v>
      </c>
    </row>
    <row r="129" spans="1:2">
      <c r="A129" t="s">
        <v>94</v>
      </c>
      <c r="B129">
        <v>10.7795497734249</v>
      </c>
    </row>
    <row r="130" spans="1:2">
      <c r="A130" t="s">
        <v>243</v>
      </c>
      <c r="B130">
        <v>5.1690523798321903</v>
      </c>
    </row>
    <row r="131" spans="1:2">
      <c r="A131" t="s">
        <v>251</v>
      </c>
      <c r="B131">
        <v>11.270122535275499</v>
      </c>
    </row>
    <row r="132" spans="1:2">
      <c r="A132" t="s">
        <v>284</v>
      </c>
      <c r="B132">
        <v>0</v>
      </c>
    </row>
    <row r="133" spans="1:2">
      <c r="A133" t="s">
        <v>220</v>
      </c>
      <c r="B133">
        <v>6.3435887028709601</v>
      </c>
    </row>
    <row r="134" spans="1:2">
      <c r="A134" t="s">
        <v>405</v>
      </c>
      <c r="B134">
        <v>16.4205481063279</v>
      </c>
    </row>
    <row r="135" spans="1:2">
      <c r="A135" t="s">
        <v>132</v>
      </c>
      <c r="B135">
        <v>23.705545826221599</v>
      </c>
    </row>
    <row r="136" spans="1:2">
      <c r="A136" t="s">
        <v>203</v>
      </c>
      <c r="B136">
        <v>17.478668150023001</v>
      </c>
    </row>
    <row r="137" spans="1:2">
      <c r="A137" t="s">
        <v>326</v>
      </c>
      <c r="B137">
        <v>16.676590110365801</v>
      </c>
    </row>
    <row r="138" spans="1:2">
      <c r="A138" t="s">
        <v>182</v>
      </c>
      <c r="B138">
        <v>16.865441250900599</v>
      </c>
    </row>
    <row r="139" spans="1:2">
      <c r="A139" t="s">
        <v>227</v>
      </c>
      <c r="B139">
        <v>0.72504019880134396</v>
      </c>
    </row>
    <row r="140" spans="1:2">
      <c r="A140" t="s">
        <v>140</v>
      </c>
      <c r="B140">
        <v>25.381162944216399</v>
      </c>
    </row>
    <row r="141" spans="1:2">
      <c r="A141" t="s">
        <v>403</v>
      </c>
      <c r="B141">
        <v>13.7282834991498</v>
      </c>
    </row>
    <row r="142" spans="1:2">
      <c r="A142" t="s">
        <v>336</v>
      </c>
      <c r="B142">
        <v>30.0471686397103</v>
      </c>
    </row>
    <row r="143" spans="1:2">
      <c r="A143" t="s">
        <v>416</v>
      </c>
      <c r="B143">
        <v>13.416418022709699</v>
      </c>
    </row>
    <row r="144" spans="1:2">
      <c r="A144" t="s">
        <v>211</v>
      </c>
      <c r="B144">
        <v>11.9410295616717</v>
      </c>
    </row>
    <row r="145" spans="1:2">
      <c r="A145" t="s">
        <v>247</v>
      </c>
      <c r="B145">
        <v>9.4615918793876492</v>
      </c>
    </row>
    <row r="146" spans="1:2">
      <c r="A146" t="s">
        <v>263</v>
      </c>
      <c r="B146">
        <v>10.3519934963052</v>
      </c>
    </row>
    <row r="147" spans="1:2">
      <c r="A147" t="s">
        <v>129</v>
      </c>
      <c r="B147">
        <v>25.9533336087243</v>
      </c>
    </row>
    <row r="148" spans="1:2">
      <c r="A148" t="s">
        <v>159</v>
      </c>
      <c r="B148">
        <v>20.511226197103699</v>
      </c>
    </row>
    <row r="149" spans="1:2">
      <c r="A149" t="s">
        <v>173</v>
      </c>
      <c r="B149">
        <v>20.526294701196701</v>
      </c>
    </row>
    <row r="150" spans="1:2">
      <c r="A150" t="s">
        <v>130</v>
      </c>
      <c r="B150">
        <v>28.8106848921786</v>
      </c>
    </row>
    <row r="151" spans="1:2">
      <c r="A151" t="s">
        <v>281</v>
      </c>
      <c r="B151">
        <v>-2</v>
      </c>
    </row>
    <row r="152" spans="1:2">
      <c r="A152" t="s">
        <v>353</v>
      </c>
      <c r="B152">
        <v>15.9097270289221</v>
      </c>
    </row>
    <row r="153" spans="1:2">
      <c r="A153" t="s">
        <v>457</v>
      </c>
      <c r="B153">
        <v>6.3376146788990804</v>
      </c>
    </row>
    <row r="154" spans="1:2">
      <c r="A154" t="s">
        <v>114</v>
      </c>
      <c r="B154">
        <v>44.899734302006102</v>
      </c>
    </row>
    <row r="155" spans="1:2">
      <c r="A155" t="s">
        <v>73</v>
      </c>
      <c r="B155">
        <v>12.036371386603699</v>
      </c>
    </row>
    <row r="156" spans="1:2">
      <c r="A156" t="s">
        <v>452</v>
      </c>
      <c r="B156">
        <v>0.73198198198198094</v>
      </c>
    </row>
    <row r="157" spans="1:2">
      <c r="A157" t="s">
        <v>423</v>
      </c>
      <c r="B157">
        <v>11.403287766023301</v>
      </c>
    </row>
    <row r="158" spans="1:2">
      <c r="A158" t="s">
        <v>205</v>
      </c>
      <c r="B158">
        <v>6.59141669107174</v>
      </c>
    </row>
    <row r="159" spans="1:2">
      <c r="A159" t="s">
        <v>50</v>
      </c>
      <c r="B159">
        <v>41.223194198676303</v>
      </c>
    </row>
    <row r="160" spans="1:2">
      <c r="A160" t="s">
        <v>285</v>
      </c>
      <c r="B160">
        <v>17.961651162894501</v>
      </c>
    </row>
    <row r="161" spans="1:2">
      <c r="A161" t="s">
        <v>201</v>
      </c>
      <c r="B161">
        <v>22.556651715986199</v>
      </c>
    </row>
    <row r="162" spans="1:2">
      <c r="A162" t="s">
        <v>186</v>
      </c>
      <c r="B162">
        <v>15.1709615415764</v>
      </c>
    </row>
    <row r="163" spans="1:2">
      <c r="A163" t="s">
        <v>400</v>
      </c>
      <c r="B163">
        <v>38.687813275932797</v>
      </c>
    </row>
    <row r="164" spans="1:2">
      <c r="A164" t="s">
        <v>245</v>
      </c>
      <c r="B164">
        <v>14.4538189668518</v>
      </c>
    </row>
    <row r="165" spans="1:2">
      <c r="A165" t="s">
        <v>449</v>
      </c>
      <c r="B165">
        <v>10.8217595859797</v>
      </c>
    </row>
    <row r="166" spans="1:2">
      <c r="A166" t="s">
        <v>200</v>
      </c>
      <c r="B166">
        <v>11.9897997864571</v>
      </c>
    </row>
    <row r="167" spans="1:2">
      <c r="A167" t="s">
        <v>90</v>
      </c>
      <c r="B167">
        <v>4.7635034302901103</v>
      </c>
    </row>
    <row r="168" spans="1:2">
      <c r="A168" t="s">
        <v>299</v>
      </c>
      <c r="B168">
        <v>14.8910610957979</v>
      </c>
    </row>
    <row r="169" spans="1:2">
      <c r="A169" t="s">
        <v>388</v>
      </c>
      <c r="B169">
        <v>5</v>
      </c>
    </row>
    <row r="170" spans="1:2">
      <c r="A170" t="s">
        <v>436</v>
      </c>
      <c r="B170">
        <v>24.434761897511901</v>
      </c>
    </row>
    <row r="171" spans="1:2">
      <c r="A171" t="s">
        <v>440</v>
      </c>
      <c r="B171">
        <v>8.2700450450450393</v>
      </c>
    </row>
    <row r="172" spans="1:2">
      <c r="A172" t="s">
        <v>144</v>
      </c>
      <c r="B172">
        <v>24.482037402551299</v>
      </c>
    </row>
    <row r="173" spans="1:2">
      <c r="A173" t="s">
        <v>420</v>
      </c>
      <c r="B173">
        <v>9.9559715347632896</v>
      </c>
    </row>
    <row r="174" spans="1:2">
      <c r="A174" t="s">
        <v>329</v>
      </c>
      <c r="B174">
        <v>13.9825474221912</v>
      </c>
    </row>
    <row r="175" spans="1:2">
      <c r="A175" t="s">
        <v>209</v>
      </c>
      <c r="B175">
        <v>20.107964123244098</v>
      </c>
    </row>
    <row r="176" spans="1:2">
      <c r="A176" t="s">
        <v>411</v>
      </c>
      <c r="B176">
        <v>2.2128378378378302</v>
      </c>
    </row>
    <row r="177" spans="1:2">
      <c r="A177" t="s">
        <v>170</v>
      </c>
      <c r="B177">
        <v>15.7438285331939</v>
      </c>
    </row>
    <row r="178" spans="1:2">
      <c r="A178" t="s">
        <v>525</v>
      </c>
      <c r="B178">
        <v>10.977583297903699</v>
      </c>
    </row>
    <row r="179" spans="1:2">
      <c r="A179" t="s">
        <v>301</v>
      </c>
      <c r="B179">
        <v>2.4083333333333301</v>
      </c>
    </row>
    <row r="180" spans="1:2">
      <c r="A180" t="s">
        <v>225</v>
      </c>
      <c r="B180">
        <v>15.2491740973541</v>
      </c>
    </row>
    <row r="181" spans="1:2">
      <c r="A181" t="s">
        <v>146</v>
      </c>
      <c r="B181">
        <v>18.899364804847998</v>
      </c>
    </row>
    <row r="182" spans="1:2">
      <c r="A182" t="s">
        <v>283</v>
      </c>
      <c r="B182">
        <v>0</v>
      </c>
    </row>
    <row r="183" spans="1:2">
      <c r="A183" t="s">
        <v>526</v>
      </c>
      <c r="B183">
        <v>15.0671159000721</v>
      </c>
    </row>
    <row r="184" spans="1:2">
      <c r="A184" t="s">
        <v>372</v>
      </c>
      <c r="B184">
        <v>12.9523358009543</v>
      </c>
    </row>
    <row r="185" spans="1:2">
      <c r="A185" t="s">
        <v>267</v>
      </c>
      <c r="B185">
        <v>9.4166666666666607</v>
      </c>
    </row>
    <row r="186" spans="1:2">
      <c r="A186" t="s">
        <v>374</v>
      </c>
      <c r="B186">
        <v>22.673915777972201</v>
      </c>
    </row>
    <row r="187" spans="1:2">
      <c r="A187" t="s">
        <v>527</v>
      </c>
      <c r="B187">
        <v>0</v>
      </c>
    </row>
    <row r="188" spans="1:2">
      <c r="A188" t="s">
        <v>355</v>
      </c>
      <c r="B188">
        <v>6.7486262399012302</v>
      </c>
    </row>
    <row r="189" spans="1:2">
      <c r="A189" t="s">
        <v>273</v>
      </c>
      <c r="B189">
        <v>13.075229357798101</v>
      </c>
    </row>
    <row r="190" spans="1:2">
      <c r="A190" t="s">
        <v>264</v>
      </c>
      <c r="B190">
        <v>5.1715119117795902</v>
      </c>
    </row>
    <row r="191" spans="1:2">
      <c r="A191" t="s">
        <v>362</v>
      </c>
      <c r="B191">
        <v>9.02043836707427</v>
      </c>
    </row>
    <row r="192" spans="1:2">
      <c r="A192" t="s">
        <v>454</v>
      </c>
      <c r="B192">
        <v>3.4368754175509499</v>
      </c>
    </row>
    <row r="193" spans="1:2">
      <c r="A193" t="s">
        <v>321</v>
      </c>
      <c r="B193">
        <v>14.999266124176</v>
      </c>
    </row>
    <row r="194" spans="1:2">
      <c r="A194" t="s">
        <v>76</v>
      </c>
      <c r="B194">
        <v>5.2985854916301998</v>
      </c>
    </row>
    <row r="195" spans="1:2">
      <c r="A195" t="s">
        <v>505</v>
      </c>
      <c r="B195">
        <v>12.653211009174299</v>
      </c>
    </row>
    <row r="196" spans="1:2">
      <c r="A196" t="s">
        <v>528</v>
      </c>
      <c r="B196">
        <v>0</v>
      </c>
    </row>
    <row r="197" spans="1:2">
      <c r="A197" t="s">
        <v>460</v>
      </c>
      <c r="B197">
        <v>0</v>
      </c>
    </row>
    <row r="198" spans="1:2">
      <c r="A198" t="s">
        <v>123</v>
      </c>
      <c r="B198">
        <v>30.155731920239901</v>
      </c>
    </row>
    <row r="199" spans="1:2">
      <c r="A199" t="s">
        <v>432</v>
      </c>
      <c r="B199">
        <v>17.695773307948901</v>
      </c>
    </row>
    <row r="200" spans="1:2">
      <c r="A200" t="s">
        <v>180</v>
      </c>
      <c r="B200">
        <v>16.186866883597901</v>
      </c>
    </row>
    <row r="201" spans="1:2">
      <c r="A201" t="s">
        <v>75</v>
      </c>
      <c r="B201">
        <v>17.213861989703702</v>
      </c>
    </row>
    <row r="202" spans="1:2">
      <c r="A202" t="s">
        <v>190</v>
      </c>
      <c r="B202">
        <v>21.397860360360301</v>
      </c>
    </row>
    <row r="203" spans="1:2">
      <c r="A203" t="s">
        <v>230</v>
      </c>
      <c r="B203">
        <v>8.8213126735857301</v>
      </c>
    </row>
    <row r="204" spans="1:2">
      <c r="A204" t="s">
        <v>529</v>
      </c>
      <c r="B204">
        <v>3.0083321151878302</v>
      </c>
    </row>
    <row r="205" spans="1:2">
      <c r="A205" t="s">
        <v>232</v>
      </c>
      <c r="B205">
        <v>2.7122131435746</v>
      </c>
    </row>
    <row r="206" spans="1:2">
      <c r="A206" t="s">
        <v>409</v>
      </c>
      <c r="B206">
        <v>3.33164414414414</v>
      </c>
    </row>
    <row r="207" spans="1:2">
      <c r="A207" t="s">
        <v>224</v>
      </c>
      <c r="B207">
        <v>1.4263513513513499</v>
      </c>
    </row>
    <row r="208" spans="1:2">
      <c r="A208" t="s">
        <v>295</v>
      </c>
      <c r="B208">
        <v>2.99403153153153</v>
      </c>
    </row>
    <row r="209" spans="1:2">
      <c r="A209" t="s">
        <v>351</v>
      </c>
      <c r="B209">
        <v>19.417582945964</v>
      </c>
    </row>
    <row r="210" spans="1:2">
      <c r="A210" t="s">
        <v>113</v>
      </c>
      <c r="B210">
        <v>50.088155988936698</v>
      </c>
    </row>
    <row r="211" spans="1:2">
      <c r="A211" t="s">
        <v>371</v>
      </c>
      <c r="B211">
        <v>4.3073394495412796</v>
      </c>
    </row>
    <row r="212" spans="1:2">
      <c r="A212" t="s">
        <v>446</v>
      </c>
      <c r="B212">
        <v>4.5398448527067696</v>
      </c>
    </row>
    <row r="213" spans="1:2">
      <c r="A213" t="s">
        <v>158</v>
      </c>
      <c r="B213">
        <v>22.768607107587801</v>
      </c>
    </row>
    <row r="214" spans="1:2">
      <c r="A214" t="s">
        <v>274</v>
      </c>
      <c r="B214">
        <v>11.425601729455799</v>
      </c>
    </row>
    <row r="215" spans="1:2">
      <c r="A215" t="s">
        <v>419</v>
      </c>
      <c r="B215">
        <v>16.0669184269765</v>
      </c>
    </row>
    <row r="216" spans="1:2">
      <c r="A216" t="s">
        <v>169</v>
      </c>
      <c r="B216">
        <v>26.829386298891201</v>
      </c>
    </row>
    <row r="217" spans="1:2">
      <c r="A217" t="s">
        <v>57</v>
      </c>
      <c r="B217">
        <v>23.242823537463401</v>
      </c>
    </row>
    <row r="218" spans="1:2">
      <c r="A218" t="s">
        <v>236</v>
      </c>
      <c r="B218">
        <v>4.3264408374500096</v>
      </c>
    </row>
    <row r="219" spans="1:2">
      <c r="A219" t="s">
        <v>467</v>
      </c>
      <c r="B219">
        <v>0.91666666666666596</v>
      </c>
    </row>
    <row r="220" spans="1:2">
      <c r="A220" t="s">
        <v>307</v>
      </c>
      <c r="B220">
        <v>28.202486432968701</v>
      </c>
    </row>
    <row r="221" spans="1:2">
      <c r="A221" t="s">
        <v>448</v>
      </c>
      <c r="B221">
        <v>1.4583333333333299</v>
      </c>
    </row>
    <row r="222" spans="1:2">
      <c r="A222" t="s">
        <v>461</v>
      </c>
      <c r="B222">
        <v>0.463513513513513</v>
      </c>
    </row>
    <row r="223" spans="1:2">
      <c r="A223" t="s">
        <v>530</v>
      </c>
      <c r="B223">
        <v>15.6413449706178</v>
      </c>
    </row>
    <row r="224" spans="1:2">
      <c r="A224" t="s">
        <v>261</v>
      </c>
      <c r="B224">
        <v>14.6463112936967</v>
      </c>
    </row>
    <row r="225" spans="1:2">
      <c r="A225" t="s">
        <v>402</v>
      </c>
      <c r="B225">
        <v>31.3568228013837</v>
      </c>
    </row>
    <row r="226" spans="1:2">
      <c r="A226" t="s">
        <v>117</v>
      </c>
      <c r="B226">
        <v>41.338692565451403</v>
      </c>
    </row>
    <row r="227" spans="1:2">
      <c r="A227" t="s">
        <v>65</v>
      </c>
      <c r="B227">
        <v>17.682531793597398</v>
      </c>
    </row>
    <row r="228" spans="1:2">
      <c r="A228" t="s">
        <v>428</v>
      </c>
      <c r="B228">
        <v>14.0717358651904</v>
      </c>
    </row>
    <row r="229" spans="1:2">
      <c r="A229" t="s">
        <v>218</v>
      </c>
      <c r="B229">
        <v>2.0952702702702699</v>
      </c>
    </row>
    <row r="230" spans="1:2">
      <c r="A230" t="s">
        <v>414</v>
      </c>
      <c r="B230">
        <v>7.7348348752497396</v>
      </c>
    </row>
    <row r="231" spans="1:2">
      <c r="A231" t="s">
        <v>380</v>
      </c>
      <c r="B231">
        <v>16.566478768093901</v>
      </c>
    </row>
    <row r="232" spans="1:2">
      <c r="A232" t="s">
        <v>297</v>
      </c>
      <c r="B232">
        <v>4.0531996812526598</v>
      </c>
    </row>
    <row r="233" spans="1:2">
      <c r="A233" t="s">
        <v>67</v>
      </c>
      <c r="B233">
        <v>22.667207715831498</v>
      </c>
    </row>
    <row r="234" spans="1:2">
      <c r="A234" t="s">
        <v>376</v>
      </c>
      <c r="B234">
        <v>13.8</v>
      </c>
    </row>
    <row r="235" spans="1:2">
      <c r="A235" t="s">
        <v>241</v>
      </c>
      <c r="B235">
        <v>20.433927079352799</v>
      </c>
    </row>
    <row r="236" spans="1:2">
      <c r="A236" t="s">
        <v>152</v>
      </c>
      <c r="B236">
        <v>22.197832803244498</v>
      </c>
    </row>
    <row r="237" spans="1:2">
      <c r="A237" t="s">
        <v>231</v>
      </c>
      <c r="B237">
        <v>13.070375514311401</v>
      </c>
    </row>
    <row r="238" spans="1:2">
      <c r="A238" t="s">
        <v>74</v>
      </c>
      <c r="B238">
        <v>12.1092676681399</v>
      </c>
    </row>
    <row r="239" spans="1:2">
      <c r="A239" t="s">
        <v>181</v>
      </c>
      <c r="B239">
        <v>21.512373464478902</v>
      </c>
    </row>
    <row r="240" spans="1:2">
      <c r="A240" t="s">
        <v>270</v>
      </c>
      <c r="B240">
        <v>1.7950450450450399</v>
      </c>
    </row>
    <row r="241" spans="1:2">
      <c r="A241" t="s">
        <v>250</v>
      </c>
      <c r="B241">
        <v>8.9654813809164793</v>
      </c>
    </row>
    <row r="242" spans="1:2">
      <c r="A242" t="s">
        <v>239</v>
      </c>
      <c r="B242">
        <v>8.7100802502756807</v>
      </c>
    </row>
    <row r="243" spans="1:2">
      <c r="A243" t="s">
        <v>47</v>
      </c>
      <c r="B243">
        <v>39.131262279468203</v>
      </c>
    </row>
    <row r="244" spans="1:2">
      <c r="A244" t="s">
        <v>82</v>
      </c>
      <c r="B244">
        <v>16.1442567567567</v>
      </c>
    </row>
    <row r="245" spans="1:2">
      <c r="A245" t="s">
        <v>97</v>
      </c>
      <c r="B245">
        <v>5.4419654475743799</v>
      </c>
    </row>
    <row r="246" spans="1:2">
      <c r="A246" t="s">
        <v>465</v>
      </c>
      <c r="B246">
        <v>0</v>
      </c>
    </row>
    <row r="247" spans="1:2">
      <c r="A247" t="s">
        <v>259</v>
      </c>
      <c r="B247">
        <v>9.5572072072072007</v>
      </c>
    </row>
    <row r="248" spans="1:2">
      <c r="A248" t="s">
        <v>272</v>
      </c>
      <c r="B248">
        <v>-0.41666666666666602</v>
      </c>
    </row>
    <row r="249" spans="1:2">
      <c r="A249" t="s">
        <v>212</v>
      </c>
      <c r="B249">
        <v>19.4892373053911</v>
      </c>
    </row>
    <row r="250" spans="1:2">
      <c r="A250" t="s">
        <v>431</v>
      </c>
      <c r="B250">
        <v>15.823253520619801</v>
      </c>
    </row>
    <row r="251" spans="1:2">
      <c r="A251" t="s">
        <v>249</v>
      </c>
      <c r="B251">
        <v>15.988104853974599</v>
      </c>
    </row>
    <row r="252" spans="1:2">
      <c r="A252" t="s">
        <v>347</v>
      </c>
      <c r="B252">
        <v>19.137843004029801</v>
      </c>
    </row>
    <row r="253" spans="1:2">
      <c r="A253" t="s">
        <v>427</v>
      </c>
      <c r="B253">
        <v>1.3479729729729699</v>
      </c>
    </row>
    <row r="254" spans="1:2">
      <c r="A254" t="s">
        <v>313</v>
      </c>
      <c r="B254">
        <v>12.3818566234391</v>
      </c>
    </row>
    <row r="255" spans="1:2">
      <c r="A255" t="s">
        <v>162</v>
      </c>
      <c r="B255">
        <v>19.172405953667401</v>
      </c>
    </row>
    <row r="256" spans="1:2">
      <c r="A256" t="s">
        <v>311</v>
      </c>
      <c r="B256">
        <v>9.9588807998943203</v>
      </c>
    </row>
    <row r="257" spans="1:2">
      <c r="A257" t="s">
        <v>404</v>
      </c>
      <c r="B257">
        <v>3.23910745380444</v>
      </c>
    </row>
    <row r="258" spans="1:2">
      <c r="A258" t="s">
        <v>154</v>
      </c>
      <c r="B258">
        <v>29.234702528869999</v>
      </c>
    </row>
    <row r="259" spans="1:2">
      <c r="A259" t="s">
        <v>368</v>
      </c>
      <c r="B259">
        <v>37.226002135516801</v>
      </c>
    </row>
    <row r="260" spans="1:2">
      <c r="A260" t="s">
        <v>466</v>
      </c>
      <c r="B260">
        <v>0</v>
      </c>
    </row>
    <row r="261" spans="1:2">
      <c r="A261" t="s">
        <v>439</v>
      </c>
      <c r="B261">
        <v>2.0396396396396299</v>
      </c>
    </row>
    <row r="262" spans="1:2">
      <c r="A262" t="s">
        <v>300</v>
      </c>
      <c r="B262">
        <v>7.1862587306407502</v>
      </c>
    </row>
    <row r="263" spans="1:2">
      <c r="A263" t="s">
        <v>360</v>
      </c>
      <c r="B263">
        <v>18.7329862474122</v>
      </c>
    </row>
    <row r="264" spans="1:2">
      <c r="A264" t="s">
        <v>93</v>
      </c>
      <c r="B264">
        <v>10.5999707645081</v>
      </c>
    </row>
    <row r="265" spans="1:2">
      <c r="A265" t="s">
        <v>147</v>
      </c>
      <c r="B265">
        <v>34.459393679483703</v>
      </c>
    </row>
    <row r="266" spans="1:2">
      <c r="A266" t="s">
        <v>462</v>
      </c>
      <c r="B266">
        <v>7.7666666666666604</v>
      </c>
    </row>
    <row r="267" spans="1:2">
      <c r="A267" t="s">
        <v>223</v>
      </c>
      <c r="B267">
        <v>11.642072453540299</v>
      </c>
    </row>
    <row r="268" spans="1:2">
      <c r="A268" t="s">
        <v>121</v>
      </c>
      <c r="B268">
        <v>35.201374834021003</v>
      </c>
    </row>
    <row r="269" spans="1:2">
      <c r="A269" t="s">
        <v>235</v>
      </c>
      <c r="B269">
        <v>2.59678409589241</v>
      </c>
    </row>
    <row r="270" spans="1:2">
      <c r="A270" t="s">
        <v>193</v>
      </c>
      <c r="B270">
        <v>17.498691089346199</v>
      </c>
    </row>
    <row r="271" spans="1:2">
      <c r="A271" t="s">
        <v>396</v>
      </c>
      <c r="B271">
        <v>33.606366690918001</v>
      </c>
    </row>
    <row r="272" spans="1:2">
      <c r="A272" t="s">
        <v>348</v>
      </c>
      <c r="B272">
        <v>16.9309398483127</v>
      </c>
    </row>
    <row r="273" spans="1:2">
      <c r="A273" t="s">
        <v>198</v>
      </c>
      <c r="B273">
        <v>14.5336383225606</v>
      </c>
    </row>
    <row r="274" spans="1:2">
      <c r="A274" t="s">
        <v>120</v>
      </c>
      <c r="B274">
        <v>34.152965212340099</v>
      </c>
    </row>
    <row r="275" spans="1:2">
      <c r="A275" t="s">
        <v>318</v>
      </c>
      <c r="B275">
        <v>10.956880733944899</v>
      </c>
    </row>
    <row r="276" spans="1:2">
      <c r="A276" t="s">
        <v>346</v>
      </c>
      <c r="B276">
        <v>5.5240662083356096</v>
      </c>
    </row>
    <row r="277" spans="1:2">
      <c r="A277" t="s">
        <v>366</v>
      </c>
      <c r="B277">
        <v>14.0993892272973</v>
      </c>
    </row>
    <row r="278" spans="1:2">
      <c r="A278" t="s">
        <v>289</v>
      </c>
      <c r="B278">
        <v>10.6513996706657</v>
      </c>
    </row>
    <row r="279" spans="1:2">
      <c r="A279" t="s">
        <v>444</v>
      </c>
      <c r="B279">
        <v>10.177257015773201</v>
      </c>
    </row>
    <row r="280" spans="1:2">
      <c r="A280" t="s">
        <v>450</v>
      </c>
      <c r="B280">
        <v>19.734224674080401</v>
      </c>
    </row>
    <row r="281" spans="1:2">
      <c r="A281" t="s">
        <v>252</v>
      </c>
      <c r="B281">
        <v>5.4453363914372996</v>
      </c>
    </row>
    <row r="282" spans="1:2">
      <c r="A282" t="s">
        <v>116</v>
      </c>
      <c r="B282">
        <v>33.7267938699515</v>
      </c>
    </row>
    <row r="283" spans="1:2">
      <c r="A283" t="s">
        <v>365</v>
      </c>
      <c r="B283">
        <v>2.9137114456950699</v>
      </c>
    </row>
    <row r="284" spans="1:2">
      <c r="A284" t="s">
        <v>392</v>
      </c>
      <c r="B284">
        <v>24.4262694046392</v>
      </c>
    </row>
    <row r="285" spans="1:2">
      <c r="A285" t="s">
        <v>453</v>
      </c>
      <c r="B285">
        <v>6.17488738738738</v>
      </c>
    </row>
    <row r="286" spans="1:2">
      <c r="A286" t="s">
        <v>531</v>
      </c>
      <c r="B286">
        <v>20.1610323889653</v>
      </c>
    </row>
    <row r="287" spans="1:2">
      <c r="A287" t="s">
        <v>532</v>
      </c>
      <c r="B287">
        <v>0</v>
      </c>
    </row>
    <row r="288" spans="1:2">
      <c r="A288" t="s">
        <v>435</v>
      </c>
      <c r="B288">
        <v>7.3403669724770602</v>
      </c>
    </row>
    <row r="289" spans="1:2">
      <c r="A289" t="s">
        <v>266</v>
      </c>
      <c r="B289">
        <v>2.5211226428884599</v>
      </c>
    </row>
    <row r="290" spans="1:2">
      <c r="A290" t="s">
        <v>377</v>
      </c>
      <c r="B290">
        <v>4.3744573518634402</v>
      </c>
    </row>
    <row r="291" spans="1:2">
      <c r="A291" t="s">
        <v>533</v>
      </c>
      <c r="B291">
        <v>0</v>
      </c>
    </row>
    <row r="292" spans="1:2">
      <c r="A292" t="s">
        <v>390</v>
      </c>
      <c r="B292">
        <v>35.824392539432999</v>
      </c>
    </row>
    <row r="293" spans="1:2">
      <c r="A293" t="s">
        <v>338</v>
      </c>
      <c r="B293">
        <v>19.218134234235801</v>
      </c>
    </row>
    <row r="294" spans="1:2">
      <c r="A294" t="s">
        <v>192</v>
      </c>
      <c r="B294">
        <v>12.9180957364024</v>
      </c>
    </row>
    <row r="295" spans="1:2">
      <c r="A295" t="s">
        <v>226</v>
      </c>
      <c r="B295">
        <v>1.8830395831600499</v>
      </c>
    </row>
    <row r="296" spans="1:2">
      <c r="A296" t="s">
        <v>149</v>
      </c>
      <c r="B296">
        <v>23.7782153022156</v>
      </c>
    </row>
    <row r="297" spans="1:2">
      <c r="A297" t="s">
        <v>215</v>
      </c>
      <c r="B297">
        <v>10.4855813613033</v>
      </c>
    </row>
    <row r="298" spans="1:2">
      <c r="A298" t="s">
        <v>425</v>
      </c>
      <c r="B298">
        <v>21.171420405608401</v>
      </c>
    </row>
    <row r="299" spans="1:2">
      <c r="A299" t="s">
        <v>394</v>
      </c>
      <c r="B299">
        <v>19.5072581173374</v>
      </c>
    </row>
    <row r="300" spans="1:2">
      <c r="A300" t="s">
        <v>222</v>
      </c>
      <c r="B300">
        <v>2</v>
      </c>
    </row>
    <row r="301" spans="1:2">
      <c r="A301" t="s">
        <v>328</v>
      </c>
      <c r="B301">
        <v>29.301159058471601</v>
      </c>
    </row>
    <row r="302" spans="1:2">
      <c r="A302" t="s">
        <v>469</v>
      </c>
      <c r="B302">
        <v>0</v>
      </c>
    </row>
    <row r="303" spans="1:2">
      <c r="A303" t="s">
        <v>359</v>
      </c>
      <c r="B303">
        <v>3.41501999529522</v>
      </c>
    </row>
    <row r="304" spans="1:2">
      <c r="A304" t="s">
        <v>345</v>
      </c>
      <c r="B304">
        <v>22.725687234863301</v>
      </c>
    </row>
    <row r="305" spans="1:2">
      <c r="A305" t="s">
        <v>305</v>
      </c>
      <c r="B305">
        <v>7.39351656294523</v>
      </c>
    </row>
    <row r="306" spans="1:2">
      <c r="A306" t="s">
        <v>244</v>
      </c>
      <c r="B306">
        <v>6.3258504624251</v>
      </c>
    </row>
    <row r="307" spans="1:2">
      <c r="A307" t="s">
        <v>415</v>
      </c>
      <c r="B307">
        <v>14.885818695014001</v>
      </c>
    </row>
    <row r="308" spans="1:2">
      <c r="A308" t="s">
        <v>52</v>
      </c>
      <c r="B308">
        <v>32.600353949436901</v>
      </c>
    </row>
    <row r="309" spans="1:2">
      <c r="A309" t="s">
        <v>189</v>
      </c>
      <c r="B309">
        <v>25.680307623466899</v>
      </c>
    </row>
    <row r="310" spans="1:2">
      <c r="A310" t="s">
        <v>535</v>
      </c>
      <c r="B310">
        <v>15.2945636330018</v>
      </c>
    </row>
    <row r="311" spans="1:2">
      <c r="A311" t="s">
        <v>183</v>
      </c>
      <c r="B311">
        <v>17.020434462883198</v>
      </c>
    </row>
    <row r="312" spans="1:2">
      <c r="A312" t="s">
        <v>296</v>
      </c>
      <c r="B312">
        <v>14.974873803909601</v>
      </c>
    </row>
    <row r="313" spans="1:2">
      <c r="A313" t="s">
        <v>375</v>
      </c>
      <c r="B313">
        <v>10.3791794087665</v>
      </c>
    </row>
    <row r="314" spans="1:2">
      <c r="A314" t="s">
        <v>238</v>
      </c>
      <c r="B314">
        <v>10.8672201387079</v>
      </c>
    </row>
    <row r="315" spans="1:2">
      <c r="A315" t="s">
        <v>304</v>
      </c>
      <c r="B315">
        <v>4.0999999999999996</v>
      </c>
    </row>
    <row r="316" spans="1:2">
      <c r="A316" t="s">
        <v>306</v>
      </c>
      <c r="B316">
        <v>18.697157441929999</v>
      </c>
    </row>
    <row r="317" spans="1:2">
      <c r="A317" t="s">
        <v>99</v>
      </c>
      <c r="B317">
        <v>11.364435211537099</v>
      </c>
    </row>
    <row r="318" spans="1:2">
      <c r="A318" t="s">
        <v>333</v>
      </c>
      <c r="B318">
        <v>26.8333333333333</v>
      </c>
    </row>
    <row r="319" spans="1:2">
      <c r="A319" t="s">
        <v>369</v>
      </c>
      <c r="B319">
        <v>28.880158744966</v>
      </c>
    </row>
    <row r="320" spans="1:2">
      <c r="A320" t="s">
        <v>421</v>
      </c>
      <c r="B320">
        <v>17.303892131556498</v>
      </c>
    </row>
    <row r="321" spans="1:2">
      <c r="A321" t="s">
        <v>323</v>
      </c>
      <c r="B321">
        <v>29.808782345723099</v>
      </c>
    </row>
    <row r="322" spans="1:2">
      <c r="A322" t="s">
        <v>382</v>
      </c>
      <c r="B322">
        <v>3.78899082568807</v>
      </c>
    </row>
    <row r="323" spans="1:2">
      <c r="A323" t="s">
        <v>337</v>
      </c>
      <c r="B323">
        <v>34.665440915965497</v>
      </c>
    </row>
    <row r="324" spans="1:2">
      <c r="A324" t="s">
        <v>84</v>
      </c>
      <c r="B324">
        <v>14.3196901037859</v>
      </c>
    </row>
    <row r="325" spans="1:2">
      <c r="A325" t="s">
        <v>280</v>
      </c>
      <c r="B325">
        <v>10.831047961108901</v>
      </c>
    </row>
    <row r="326" spans="1:2">
      <c r="A326" t="s">
        <v>195</v>
      </c>
      <c r="B326">
        <v>16.915669964767599</v>
      </c>
    </row>
    <row r="327" spans="1:2">
      <c r="A327" t="s">
        <v>341</v>
      </c>
      <c r="B327">
        <v>12.3061988293647</v>
      </c>
    </row>
    <row r="328" spans="1:2">
      <c r="A328" t="s">
        <v>71</v>
      </c>
      <c r="B328">
        <v>16.084617611377499</v>
      </c>
    </row>
    <row r="329" spans="1:2">
      <c r="A329" t="s">
        <v>258</v>
      </c>
      <c r="B329">
        <v>11.9111486486486</v>
      </c>
    </row>
    <row r="330" spans="1:2">
      <c r="A330" t="s">
        <v>361</v>
      </c>
      <c r="B330">
        <v>1.348623853211</v>
      </c>
    </row>
    <row r="331" spans="1:2">
      <c r="A331" t="s">
        <v>83</v>
      </c>
      <c r="B331">
        <v>8.0247123090668495</v>
      </c>
    </row>
    <row r="332" spans="1:2">
      <c r="A332" t="s">
        <v>164</v>
      </c>
      <c r="B332">
        <v>18.4195350362846</v>
      </c>
    </row>
    <row r="333" spans="1:2">
      <c r="A333" t="s">
        <v>87</v>
      </c>
      <c r="B333">
        <v>4.5461711711711699</v>
      </c>
    </row>
    <row r="334" spans="1:2">
      <c r="A334" t="s">
        <v>91</v>
      </c>
      <c r="B334">
        <v>5.3762343101528396</v>
      </c>
    </row>
    <row r="335" spans="1:2">
      <c r="A335" t="s">
        <v>407</v>
      </c>
      <c r="B335">
        <v>21.207814970988998</v>
      </c>
    </row>
    <row r="336" spans="1:2">
      <c r="A336" t="s">
        <v>153</v>
      </c>
      <c r="B336">
        <v>25.492773627063901</v>
      </c>
    </row>
    <row r="337" spans="1:2">
      <c r="A337" t="s">
        <v>534</v>
      </c>
      <c r="B337">
        <v>0</v>
      </c>
    </row>
    <row r="338" spans="1:2">
      <c r="A338" t="s">
        <v>207</v>
      </c>
      <c r="B338">
        <v>16.7629308381415</v>
      </c>
    </row>
    <row r="339" spans="1:2">
      <c r="A339" t="s">
        <v>433</v>
      </c>
      <c r="B339">
        <v>3.8563259625186199</v>
      </c>
    </row>
    <row r="340" spans="1:2">
      <c r="A340" t="s">
        <v>51</v>
      </c>
      <c r="B340">
        <v>27.8617452193579</v>
      </c>
    </row>
    <row r="341" spans="1:2">
      <c r="A341" t="s">
        <v>381</v>
      </c>
      <c r="B341">
        <v>31.1952903532293</v>
      </c>
    </row>
    <row r="342" spans="1:2">
      <c r="A342" t="s">
        <v>315</v>
      </c>
      <c r="B342">
        <v>8.8729868169228894</v>
      </c>
    </row>
    <row r="343" spans="1:2">
      <c r="A343" t="s">
        <v>342</v>
      </c>
      <c r="B343">
        <v>10.1788541977155</v>
      </c>
    </row>
    <row r="344" spans="1:2">
      <c r="A344" t="s">
        <v>191</v>
      </c>
      <c r="B344">
        <v>10.7275771375222</v>
      </c>
    </row>
    <row r="345" spans="1:2">
      <c r="A345" t="s">
        <v>89</v>
      </c>
      <c r="B345">
        <v>7.37522935779816</v>
      </c>
    </row>
    <row r="346" spans="1:2">
      <c r="A346" t="s">
        <v>176</v>
      </c>
      <c r="B346">
        <v>23.698327052073498</v>
      </c>
    </row>
    <row r="347" spans="1:2">
      <c r="A347" t="s">
        <v>287</v>
      </c>
      <c r="B347">
        <v>1.5</v>
      </c>
    </row>
    <row r="348" spans="1:2">
      <c r="A348" t="s">
        <v>358</v>
      </c>
      <c r="B348">
        <v>18.201174179316801</v>
      </c>
    </row>
    <row r="349" spans="1:2">
      <c r="A349" t="s">
        <v>288</v>
      </c>
      <c r="B349">
        <v>0.91743119266054995</v>
      </c>
    </row>
    <row r="350" spans="1:2">
      <c r="A350" t="s">
        <v>379</v>
      </c>
      <c r="B350">
        <v>14.526681882704599</v>
      </c>
    </row>
    <row r="351" spans="1:2">
      <c r="A351" t="s">
        <v>437</v>
      </c>
      <c r="B351">
        <v>3.9990508684494102</v>
      </c>
    </row>
    <row r="352" spans="1:2">
      <c r="A352" t="s">
        <v>406</v>
      </c>
      <c r="B352">
        <v>19.338308975635101</v>
      </c>
    </row>
    <row r="353" spans="1:2">
      <c r="A353" t="s">
        <v>216</v>
      </c>
      <c r="B353">
        <v>10.850144589330901</v>
      </c>
    </row>
    <row r="354" spans="1:2">
      <c r="A354" t="s">
        <v>254</v>
      </c>
      <c r="B354">
        <v>5.2995902924802003</v>
      </c>
    </row>
    <row r="355" spans="1:2">
      <c r="A355" t="s">
        <v>262</v>
      </c>
      <c r="B355">
        <v>1.8333333333333299</v>
      </c>
    </row>
    <row r="356" spans="1:2">
      <c r="A356" t="s">
        <v>364</v>
      </c>
      <c r="B356">
        <v>9.3920410883713608</v>
      </c>
    </row>
    <row r="357" spans="1:2">
      <c r="A357" t="s">
        <v>253</v>
      </c>
      <c r="B357">
        <v>1.79174311926605</v>
      </c>
    </row>
    <row r="358" spans="1:2">
      <c r="A358" t="s">
        <v>408</v>
      </c>
      <c r="B358">
        <v>17.454583637283001</v>
      </c>
    </row>
    <row r="359" spans="1:2">
      <c r="A359" t="s">
        <v>314</v>
      </c>
      <c r="B359">
        <v>9.9317966512447597</v>
      </c>
    </row>
    <row r="360" spans="1:2">
      <c r="A360" t="s">
        <v>229</v>
      </c>
      <c r="B360">
        <v>6.65157657657657</v>
      </c>
    </row>
    <row r="361" spans="1:2">
      <c r="A361" t="s">
        <v>133</v>
      </c>
      <c r="B361">
        <v>22.851968605259</v>
      </c>
    </row>
    <row r="362" spans="1:2">
      <c r="A362" t="s">
        <v>53</v>
      </c>
      <c r="B362">
        <v>29.1851879079925</v>
      </c>
    </row>
    <row r="363" spans="1:2">
      <c r="A363" t="s">
        <v>168</v>
      </c>
      <c r="B363">
        <v>19.5485115421207</v>
      </c>
    </row>
    <row r="364" spans="1:2">
      <c r="A364" t="s">
        <v>434</v>
      </c>
      <c r="B364">
        <v>17.127317123945701</v>
      </c>
    </row>
    <row r="365" spans="1:2">
      <c r="A365" t="s">
        <v>184</v>
      </c>
      <c r="B365">
        <v>18.269725726291199</v>
      </c>
    </row>
    <row r="366" spans="1:2">
      <c r="A366" t="s">
        <v>334</v>
      </c>
      <c r="B366">
        <v>28.248516298786701</v>
      </c>
    </row>
    <row r="367" spans="1:2">
      <c r="A367" t="s">
        <v>506</v>
      </c>
      <c r="B367">
        <v>4.5499999999999901</v>
      </c>
    </row>
    <row r="368" spans="1:2">
      <c r="A368" t="s">
        <v>79</v>
      </c>
      <c r="B368">
        <v>15.0038652743994</v>
      </c>
    </row>
    <row r="369" spans="1:2">
      <c r="A369" t="s">
        <v>174</v>
      </c>
      <c r="B369">
        <v>22.344684157611301</v>
      </c>
    </row>
    <row r="370" spans="1:2">
      <c r="A370" t="s">
        <v>178</v>
      </c>
      <c r="B370">
        <v>19.750479214188299</v>
      </c>
    </row>
    <row r="371" spans="1:2">
      <c r="A371" t="s">
        <v>143</v>
      </c>
      <c r="B371">
        <v>27.962712207622801</v>
      </c>
    </row>
    <row r="372" spans="1:2">
      <c r="A372" t="s">
        <v>395</v>
      </c>
      <c r="B372">
        <v>30.060963578416398</v>
      </c>
    </row>
    <row r="373" spans="1:2">
      <c r="A373" t="s">
        <v>387</v>
      </c>
      <c r="B373">
        <v>30.8851411155185</v>
      </c>
    </row>
    <row r="374" spans="1:2">
      <c r="A374" t="s">
        <v>62</v>
      </c>
      <c r="B374">
        <v>22.733175425448099</v>
      </c>
    </row>
    <row r="375" spans="1:2">
      <c r="A375" t="s">
        <v>331</v>
      </c>
      <c r="B375">
        <v>18.792836326890999</v>
      </c>
    </row>
    <row r="376" spans="1:2">
      <c r="A376" t="s">
        <v>214</v>
      </c>
      <c r="B376">
        <v>14.556396291698</v>
      </c>
    </row>
    <row r="377" spans="1:2">
      <c r="A377" t="s">
        <v>78</v>
      </c>
      <c r="B377">
        <v>4.7389173135899698</v>
      </c>
    </row>
    <row r="378" spans="1:2">
      <c r="A378" t="s">
        <v>213</v>
      </c>
      <c r="B378">
        <v>16.0943072172896</v>
      </c>
    </row>
    <row r="379" spans="1:2">
      <c r="A379" t="s">
        <v>327</v>
      </c>
      <c r="B379">
        <v>30.043455881621401</v>
      </c>
    </row>
    <row r="380" spans="1:2">
      <c r="A380" t="s">
        <v>165</v>
      </c>
      <c r="B380">
        <v>21.613089738288799</v>
      </c>
    </row>
    <row r="381" spans="1:2">
      <c r="A381" t="s">
        <v>163</v>
      </c>
      <c r="B381">
        <v>24.011066023680598</v>
      </c>
    </row>
    <row r="382" spans="1:2">
      <c r="A382" t="s">
        <v>443</v>
      </c>
      <c r="B382">
        <v>17.078574169123801</v>
      </c>
    </row>
    <row r="383" spans="1:2">
      <c r="A383" t="s">
        <v>356</v>
      </c>
      <c r="B383">
        <v>19.085280333927599</v>
      </c>
    </row>
    <row r="384" spans="1:2">
      <c r="A384" t="s">
        <v>367</v>
      </c>
      <c r="B384">
        <v>13.4812124026836</v>
      </c>
    </row>
    <row r="385" spans="1:2">
      <c r="A385" t="s">
        <v>240</v>
      </c>
      <c r="B385">
        <v>7.75455723817009</v>
      </c>
    </row>
    <row r="386" spans="1:2">
      <c r="A386" t="s">
        <v>208</v>
      </c>
      <c r="B386">
        <v>8.7333333333333307</v>
      </c>
    </row>
    <row r="387" spans="1:2">
      <c r="A387" t="s">
        <v>63</v>
      </c>
      <c r="B387">
        <v>24.300137942333699</v>
      </c>
    </row>
    <row r="388" spans="1:2">
      <c r="A388" t="s">
        <v>363</v>
      </c>
      <c r="B388">
        <v>6.8647853476560803</v>
      </c>
    </row>
    <row r="389" spans="1:2">
      <c r="A389" t="s">
        <v>410</v>
      </c>
      <c r="B389">
        <v>8.6113478672098491</v>
      </c>
    </row>
    <row r="390" spans="1:2">
      <c r="A390" t="s">
        <v>167</v>
      </c>
      <c r="B390">
        <v>24.0225993876237</v>
      </c>
    </row>
    <row r="391" spans="1:2">
      <c r="A391" t="s">
        <v>72</v>
      </c>
      <c r="B391">
        <v>16.6377252252252</v>
      </c>
    </row>
    <row r="392" spans="1:2">
      <c r="A392" t="s">
        <v>303</v>
      </c>
      <c r="B392">
        <v>8.7397138249948298</v>
      </c>
    </row>
    <row r="393" spans="1:2">
      <c r="A393" t="s">
        <v>265</v>
      </c>
      <c r="B393">
        <v>11.6179487236741</v>
      </c>
    </row>
    <row r="394" spans="1:2">
      <c r="A394" t="s">
        <v>234</v>
      </c>
      <c r="B394">
        <v>11.714890226900801</v>
      </c>
    </row>
    <row r="395" spans="1:2">
      <c r="A395" t="s">
        <v>188</v>
      </c>
      <c r="B395">
        <v>18.064995387297401</v>
      </c>
    </row>
    <row r="396" spans="1:2">
      <c r="A396" t="s">
        <v>138</v>
      </c>
      <c r="B396">
        <v>21.508172083431798</v>
      </c>
    </row>
    <row r="397" spans="1:2">
      <c r="A397" t="s">
        <v>291</v>
      </c>
      <c r="B397">
        <v>16.499906933244102</v>
      </c>
    </row>
    <row r="398" spans="1:2">
      <c r="A398" t="s">
        <v>413</v>
      </c>
      <c r="B398">
        <v>1.1928080689957601</v>
      </c>
    </row>
    <row r="399" spans="1:2">
      <c r="A399" t="s">
        <v>118</v>
      </c>
      <c r="B399">
        <v>38.7569723890444</v>
      </c>
    </row>
    <row r="400" spans="1:2">
      <c r="A400" t="s">
        <v>86</v>
      </c>
      <c r="B400">
        <v>8.86970317716324</v>
      </c>
    </row>
    <row r="401" spans="1:2">
      <c r="A401" t="s">
        <v>429</v>
      </c>
      <c r="B401">
        <v>0</v>
      </c>
    </row>
    <row r="402" spans="1:2">
      <c r="A402" t="s">
        <v>128</v>
      </c>
      <c r="B402">
        <v>31.3643738500562</v>
      </c>
    </row>
    <row r="403" spans="1:2">
      <c r="A403" t="s">
        <v>536</v>
      </c>
      <c r="B403">
        <v>5.9</v>
      </c>
    </row>
    <row r="404" spans="1:2">
      <c r="A404" t="s">
        <v>294</v>
      </c>
      <c r="B404">
        <v>13.183242142637599</v>
      </c>
    </row>
    <row r="405" spans="1:2">
      <c r="A405" t="s">
        <v>398</v>
      </c>
      <c r="B405">
        <v>25.109040973926099</v>
      </c>
    </row>
    <row r="406" spans="1:2">
      <c r="A406" t="s">
        <v>221</v>
      </c>
      <c r="B406">
        <v>6.1167373191053898</v>
      </c>
    </row>
    <row r="407" spans="1:2">
      <c r="A407" t="s">
        <v>537</v>
      </c>
      <c r="B407">
        <v>19.434542576835302</v>
      </c>
    </row>
    <row r="408" spans="1:2">
      <c r="A408" t="s">
        <v>64</v>
      </c>
      <c r="B408">
        <v>21.9950901358728</v>
      </c>
    </row>
    <row r="409" spans="1:2">
      <c r="A409" t="s">
        <v>177</v>
      </c>
      <c r="B409">
        <v>23.40098863691</v>
      </c>
    </row>
    <row r="410" spans="1:2">
      <c r="A410" t="s">
        <v>447</v>
      </c>
      <c r="B410">
        <v>4.4064572323270799</v>
      </c>
    </row>
    <row r="411" spans="1:2">
      <c r="A411" t="s">
        <v>422</v>
      </c>
      <c r="B411">
        <v>4.3638513513513502</v>
      </c>
    </row>
    <row r="412" spans="1:2">
      <c r="A412" t="s">
        <v>228</v>
      </c>
      <c r="B412">
        <v>9.0196189047835293</v>
      </c>
    </row>
    <row r="413" spans="1:2">
      <c r="A413" t="s">
        <v>59</v>
      </c>
      <c r="B413">
        <v>28.691666666666599</v>
      </c>
    </row>
    <row r="414" spans="1:2">
      <c r="A414" t="s">
        <v>194</v>
      </c>
      <c r="B414">
        <v>12.939951363799301</v>
      </c>
    </row>
    <row r="415" spans="1:2">
      <c r="A415" t="s">
        <v>399</v>
      </c>
      <c r="B415">
        <v>38.195900580851799</v>
      </c>
    </row>
    <row r="416" spans="1:2">
      <c r="A416" t="s">
        <v>386</v>
      </c>
      <c r="B416">
        <v>31.001233671166599</v>
      </c>
    </row>
    <row r="417" spans="1:2">
      <c r="A417" t="s">
        <v>136</v>
      </c>
      <c r="B417">
        <v>32.658623138613997</v>
      </c>
    </row>
    <row r="418" spans="1:2">
      <c r="A418" t="s">
        <v>80</v>
      </c>
      <c r="B418">
        <v>12.833137035517399</v>
      </c>
    </row>
    <row r="419" spans="1:2">
      <c r="A419" t="s">
        <v>126</v>
      </c>
      <c r="B419">
        <v>32.755698175869199</v>
      </c>
    </row>
    <row r="420" spans="1:2">
      <c r="A420" t="s">
        <v>155</v>
      </c>
      <c r="B420">
        <v>26.545495495495398</v>
      </c>
    </row>
    <row r="421" spans="1:2">
      <c r="A421" t="s">
        <v>58</v>
      </c>
      <c r="B421">
        <v>19.424429046185701</v>
      </c>
    </row>
    <row r="422" spans="1:2">
      <c r="A422" t="s">
        <v>298</v>
      </c>
      <c r="B422">
        <v>12</v>
      </c>
    </row>
    <row r="423" spans="1:2">
      <c r="A423" t="s">
        <v>255</v>
      </c>
      <c r="B423">
        <v>6.9158727358268601</v>
      </c>
    </row>
    <row r="424" spans="1:2">
      <c r="A424" t="s">
        <v>217</v>
      </c>
      <c r="B424">
        <v>0.96769195270304698</v>
      </c>
    </row>
    <row r="425" spans="1:2">
      <c r="A425" t="s">
        <v>538</v>
      </c>
      <c r="B425">
        <v>8.0911256175017598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DKSalaries</vt:lpstr>
      <vt:lpstr>OverUnder</vt:lpstr>
      <vt:lpstr>Teams</vt:lpstr>
      <vt:lpstr>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Alex Wang</cp:lastModifiedBy>
  <dcterms:created xsi:type="dcterms:W3CDTF">2014-11-02T19:16:42Z</dcterms:created>
  <dcterms:modified xsi:type="dcterms:W3CDTF">2014-11-17T10:39:03Z</dcterms:modified>
</cp:coreProperties>
</file>