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sim\Dropbox\bball\DK Salary Optimization Sheets\"/>
    </mc:Choice>
  </mc:AlternateContent>
  <bookViews>
    <workbookView xWindow="1403" yWindow="938" windowWidth="29978" windowHeight="21458"/>
  </bookViews>
  <sheets>
    <sheet name="DKSalaries" sheetId="1" r:id="rId1"/>
    <sheet name="OverUnder" sheetId="2" r:id="rId2"/>
  </sheets>
  <externalReferences>
    <externalReference r:id="rId3"/>
  </externalReferences>
  <definedNames>
    <definedName name="solver_adj" localSheetId="0" hidden="1">DKSalaries!$J$2:$J$200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DKSalaries!$J$2:$J$200</definedName>
    <definedName name="solver_lhs10" localSheetId="0" hidden="1">DKSalaries!$W$4</definedName>
    <definedName name="solver_lhs11" localSheetId="0" hidden="1">DKSalaries!$W$5</definedName>
    <definedName name="solver_lhs12" localSheetId="0" hidden="1">DKSalaries!$W$5</definedName>
    <definedName name="solver_lhs13" localSheetId="0" hidden="1">DKSalaries!$W$7</definedName>
    <definedName name="solver_lhs14" localSheetId="0" hidden="1">DKSalaries!$W$7</definedName>
    <definedName name="solver_lhs15" localSheetId="0" hidden="1">DKSalaries!$W$8</definedName>
    <definedName name="solver_lhs16" localSheetId="0" hidden="1">DKSalaries!$W$8</definedName>
    <definedName name="solver_lhs17" localSheetId="0" hidden="1">DKSalaries!$W$9</definedName>
    <definedName name="solver_lhs2" localSheetId="0" hidden="1">DKSalaries!$U$2</definedName>
    <definedName name="solver_lhs3" localSheetId="0" hidden="1">DKSalaries!$W$1</definedName>
    <definedName name="solver_lhs4" localSheetId="0" hidden="1">DKSalaries!$W$1</definedName>
    <definedName name="solver_lhs5" localSheetId="0" hidden="1">DKSalaries!$W$2</definedName>
    <definedName name="solver_lhs6" localSheetId="0" hidden="1">DKSalaries!$W$2</definedName>
    <definedName name="solver_lhs7" localSheetId="0" hidden="1">DKSalaries!$W$3</definedName>
    <definedName name="solver_lhs8" localSheetId="0" hidden="1">DKSalaries!$W$3</definedName>
    <definedName name="solver_lhs9" localSheetId="0" hidden="1">DKSalaries!$W$4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17</definedName>
    <definedName name="solver_nwt" localSheetId="0" hidden="1">1</definedName>
    <definedName name="solver_opt" localSheetId="0" hidden="1">DKSalaries!$U$1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1</definedName>
    <definedName name="solver_rel14" localSheetId="0" hidden="1">3</definedName>
    <definedName name="solver_rel15" localSheetId="0" hidden="1">1</definedName>
    <definedName name="solver_rel16" localSheetId="0" hidden="1">3</definedName>
    <definedName name="solver_rel17" localSheetId="0" hidden="1">2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el9" localSheetId="0" hidden="1">1</definedName>
    <definedName name="solver_rhs1" localSheetId="0" hidden="1">binary</definedName>
    <definedName name="solver_rhs10" localSheetId="0" hidden="1">1</definedName>
    <definedName name="solver_rhs11" localSheetId="0" hidden="1">2</definedName>
    <definedName name="solver_rhs12" localSheetId="0" hidden="1">1</definedName>
    <definedName name="solver_rhs13" localSheetId="0" hidden="1">5</definedName>
    <definedName name="solver_rhs14" localSheetId="0" hidden="1">4</definedName>
    <definedName name="solver_rhs15" localSheetId="0" hidden="1">5</definedName>
    <definedName name="solver_rhs16" localSheetId="0" hidden="1">4</definedName>
    <definedName name="solver_rhs17" localSheetId="0" hidden="1">8</definedName>
    <definedName name="solver_rhs2" localSheetId="0" hidden="1">DKSalaries!$U$3</definedName>
    <definedName name="solver_rhs3" localSheetId="0" hidden="1">2</definedName>
    <definedName name="solver_rhs4" localSheetId="0" hidden="1">1</definedName>
    <definedName name="solver_rhs5" localSheetId="0" hidden="1">2</definedName>
    <definedName name="solver_rhs6" localSheetId="0" hidden="1">1</definedName>
    <definedName name="solver_rhs7" localSheetId="0" hidden="1">2</definedName>
    <definedName name="solver_rhs8" localSheetId="0" hidden="1">1</definedName>
    <definedName name="solver_rhs9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300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1" l="1"/>
  <c r="I50" i="1" s="1"/>
  <c r="H3" i="1"/>
  <c r="H4" i="1"/>
  <c r="H5" i="1"/>
  <c r="H6" i="1"/>
  <c r="H7" i="1"/>
  <c r="H8" i="1"/>
  <c r="I8" i="1" s="1"/>
  <c r="H9" i="1"/>
  <c r="I9" i="1" s="1"/>
  <c r="H10" i="1"/>
  <c r="H11" i="1"/>
  <c r="H12" i="1"/>
  <c r="H13" i="1"/>
  <c r="H14" i="1"/>
  <c r="H15" i="1"/>
  <c r="H16" i="1"/>
  <c r="H17" i="1"/>
  <c r="I17" i="1" s="1"/>
  <c r="H18" i="1"/>
  <c r="H19" i="1"/>
  <c r="H20" i="1"/>
  <c r="H21" i="1"/>
  <c r="H22" i="1"/>
  <c r="H23" i="1"/>
  <c r="H24" i="1"/>
  <c r="I24" i="1" s="1"/>
  <c r="H25" i="1"/>
  <c r="I25" i="1" s="1"/>
  <c r="H26" i="1"/>
  <c r="H27" i="1"/>
  <c r="H28" i="1"/>
  <c r="H29" i="1"/>
  <c r="H30" i="1"/>
  <c r="H31" i="1"/>
  <c r="I31" i="1" s="1"/>
  <c r="H32" i="1"/>
  <c r="I32" i="1" s="1"/>
  <c r="H33" i="1"/>
  <c r="I33" i="1" s="1"/>
  <c r="H34" i="1"/>
  <c r="H35" i="1"/>
  <c r="H36" i="1"/>
  <c r="H37" i="1"/>
  <c r="H38" i="1"/>
  <c r="H39" i="1"/>
  <c r="H40" i="1"/>
  <c r="I40" i="1" s="1"/>
  <c r="H41" i="1"/>
  <c r="I41" i="1" s="1"/>
  <c r="H42" i="1"/>
  <c r="H43" i="1"/>
  <c r="H44" i="1"/>
  <c r="H45" i="1"/>
  <c r="H46" i="1"/>
  <c r="H47" i="1"/>
  <c r="H48" i="1"/>
  <c r="I48" i="1" s="1"/>
  <c r="H49" i="1"/>
  <c r="I49" i="1" s="1"/>
  <c r="H51" i="1"/>
  <c r="H52" i="1"/>
  <c r="H53" i="1"/>
  <c r="H54" i="1"/>
  <c r="H55" i="1"/>
  <c r="H56" i="1"/>
  <c r="H57" i="1"/>
  <c r="I57" i="1" s="1"/>
  <c r="H58" i="1"/>
  <c r="I58" i="1" s="1"/>
  <c r="H59" i="1"/>
  <c r="H60" i="1"/>
  <c r="H61" i="1"/>
  <c r="H62" i="1"/>
  <c r="H63" i="1"/>
  <c r="H64" i="1"/>
  <c r="H65" i="1"/>
  <c r="I65" i="1" s="1"/>
  <c r="H66" i="1"/>
  <c r="I66" i="1" s="1"/>
  <c r="H67" i="1"/>
  <c r="H68" i="1"/>
  <c r="H69" i="1"/>
  <c r="H70" i="1"/>
  <c r="H71" i="1"/>
  <c r="H72" i="1"/>
  <c r="I72" i="1" s="1"/>
  <c r="H73" i="1"/>
  <c r="I73" i="1" s="1"/>
  <c r="H74" i="1"/>
  <c r="I74" i="1" s="1"/>
  <c r="H75" i="1"/>
  <c r="H76" i="1"/>
  <c r="H77" i="1"/>
  <c r="H78" i="1"/>
  <c r="H79" i="1"/>
  <c r="H80" i="1"/>
  <c r="H81" i="1"/>
  <c r="I81" i="1" s="1"/>
  <c r="H82" i="1"/>
  <c r="I82" i="1" s="1"/>
  <c r="H83" i="1"/>
  <c r="H84" i="1"/>
  <c r="H85" i="1"/>
  <c r="H86" i="1"/>
  <c r="H87" i="1"/>
  <c r="H88" i="1"/>
  <c r="H89" i="1"/>
  <c r="I89" i="1" s="1"/>
  <c r="H90" i="1"/>
  <c r="I90" i="1" s="1"/>
  <c r="H91" i="1"/>
  <c r="H92" i="1"/>
  <c r="H93" i="1"/>
  <c r="H94" i="1"/>
  <c r="H95" i="1"/>
  <c r="H96" i="1"/>
  <c r="H97" i="1"/>
  <c r="I97" i="1" s="1"/>
  <c r="H98" i="1"/>
  <c r="H99" i="1"/>
  <c r="H100" i="1"/>
  <c r="H101" i="1"/>
  <c r="H102" i="1"/>
  <c r="H103" i="1"/>
  <c r="H104" i="1"/>
  <c r="I104" i="1" s="1"/>
  <c r="H105" i="1"/>
  <c r="I105" i="1" s="1"/>
  <c r="H106" i="1"/>
  <c r="I106" i="1" s="1"/>
  <c r="H107" i="1"/>
  <c r="H108" i="1"/>
  <c r="H109" i="1"/>
  <c r="H110" i="1"/>
  <c r="H111" i="1"/>
  <c r="H112" i="1"/>
  <c r="I112" i="1" s="1"/>
  <c r="H113" i="1"/>
  <c r="I113" i="1" s="1"/>
  <c r="H114" i="1"/>
  <c r="I114" i="1" s="1"/>
  <c r="H115" i="1"/>
  <c r="H116" i="1"/>
  <c r="H117" i="1"/>
  <c r="H118" i="1"/>
  <c r="H119" i="1"/>
  <c r="H120" i="1"/>
  <c r="I120" i="1" s="1"/>
  <c r="H121" i="1"/>
  <c r="I121" i="1" s="1"/>
  <c r="H122" i="1"/>
  <c r="I122" i="1" s="1"/>
  <c r="H123" i="1"/>
  <c r="H124" i="1"/>
  <c r="H125" i="1"/>
  <c r="H126" i="1"/>
  <c r="H127" i="1"/>
  <c r="H128" i="1"/>
  <c r="H129" i="1"/>
  <c r="I129" i="1" s="1"/>
  <c r="H130" i="1"/>
  <c r="I130" i="1" s="1"/>
  <c r="H131" i="1"/>
  <c r="H132" i="1"/>
  <c r="H133" i="1"/>
  <c r="H134" i="1"/>
  <c r="H135" i="1"/>
  <c r="H136" i="1"/>
  <c r="I136" i="1" s="1"/>
  <c r="H137" i="1"/>
  <c r="I137" i="1" s="1"/>
  <c r="H138" i="1"/>
  <c r="I138" i="1" s="1"/>
  <c r="H139" i="1"/>
  <c r="H140" i="1"/>
  <c r="H141" i="1"/>
  <c r="H142" i="1"/>
  <c r="H143" i="1"/>
  <c r="H144" i="1"/>
  <c r="I144" i="1" s="1"/>
  <c r="H145" i="1"/>
  <c r="I145" i="1" s="1"/>
  <c r="H146" i="1"/>
  <c r="I146" i="1" s="1"/>
  <c r="H147" i="1"/>
  <c r="H148" i="1"/>
  <c r="I148" i="1" s="1"/>
  <c r="H149" i="1"/>
  <c r="H150" i="1"/>
  <c r="H151" i="1"/>
  <c r="H152" i="1"/>
  <c r="I152" i="1" s="1"/>
  <c r="H153" i="1"/>
  <c r="I153" i="1" s="1"/>
  <c r="H154" i="1"/>
  <c r="I154" i="1" s="1"/>
  <c r="H155" i="1"/>
  <c r="H156" i="1"/>
  <c r="H157" i="1"/>
  <c r="H158" i="1"/>
  <c r="H159" i="1"/>
  <c r="H160" i="1"/>
  <c r="H161" i="1"/>
  <c r="I161" i="1" s="1"/>
  <c r="H162" i="1"/>
  <c r="H163" i="1"/>
  <c r="H164" i="1"/>
  <c r="H165" i="1"/>
  <c r="H166" i="1"/>
  <c r="H167" i="1"/>
  <c r="H168" i="1"/>
  <c r="H169" i="1"/>
  <c r="I169" i="1" s="1"/>
  <c r="H170" i="1"/>
  <c r="I170" i="1" s="1"/>
  <c r="H171" i="1"/>
  <c r="H172" i="1"/>
  <c r="H173" i="1"/>
  <c r="H174" i="1"/>
  <c r="H175" i="1"/>
  <c r="H176" i="1"/>
  <c r="I176" i="1" s="1"/>
  <c r="H177" i="1"/>
  <c r="I177" i="1" s="1"/>
  <c r="H178" i="1"/>
  <c r="I178" i="1" s="1"/>
  <c r="H179" i="1"/>
  <c r="H180" i="1"/>
  <c r="H181" i="1"/>
  <c r="H182" i="1"/>
  <c r="H183" i="1"/>
  <c r="H184" i="1"/>
  <c r="H185" i="1"/>
  <c r="I185" i="1" s="1"/>
  <c r="H186" i="1"/>
  <c r="I186" i="1" s="1"/>
  <c r="H187" i="1"/>
  <c r="I187" i="1" s="1"/>
  <c r="H188" i="1"/>
  <c r="H189" i="1"/>
  <c r="H190" i="1"/>
  <c r="H191" i="1"/>
  <c r="H192" i="1"/>
  <c r="I192" i="1" s="1"/>
  <c r="H193" i="1"/>
  <c r="I193" i="1" s="1"/>
  <c r="H194" i="1"/>
  <c r="I194" i="1" s="1"/>
  <c r="H195" i="1"/>
  <c r="I195" i="1" s="1"/>
  <c r="H196" i="1"/>
  <c r="H197" i="1"/>
  <c r="H198" i="1"/>
  <c r="H199" i="1"/>
  <c r="H200" i="1"/>
  <c r="I200" i="1" s="1"/>
  <c r="H201" i="1"/>
  <c r="I201" i="1" s="1"/>
  <c r="H202" i="1"/>
  <c r="I202" i="1" s="1"/>
  <c r="H203" i="1"/>
  <c r="H204" i="1"/>
  <c r="I204" i="1" s="1"/>
  <c r="H205" i="1"/>
  <c r="H206" i="1"/>
  <c r="I206" i="1" s="1"/>
  <c r="H207" i="1"/>
  <c r="H208" i="1"/>
  <c r="H209" i="1"/>
  <c r="I209" i="1" s="1"/>
  <c r="H210" i="1"/>
  <c r="I210" i="1" s="1"/>
  <c r="H211" i="1"/>
  <c r="H212" i="1"/>
  <c r="H213" i="1"/>
  <c r="H214" i="1"/>
  <c r="I214" i="1" s="1"/>
  <c r="H215" i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H222" i="1"/>
  <c r="H223" i="1"/>
  <c r="H224" i="1"/>
  <c r="H225" i="1"/>
  <c r="I225" i="1" s="1"/>
  <c r="H226" i="1"/>
  <c r="I226" i="1" s="1"/>
  <c r="H227" i="1"/>
  <c r="I227" i="1" s="1"/>
  <c r="H228" i="1"/>
  <c r="I228" i="1" s="1"/>
  <c r="H229" i="1"/>
  <c r="H230" i="1"/>
  <c r="H231" i="1"/>
  <c r="H232" i="1"/>
  <c r="I232" i="1" s="1"/>
  <c r="H233" i="1"/>
  <c r="I233" i="1" s="1"/>
  <c r="H234" i="1"/>
  <c r="I234" i="1" s="1"/>
  <c r="H235" i="1"/>
  <c r="H236" i="1"/>
  <c r="I236" i="1" s="1"/>
  <c r="H237" i="1"/>
  <c r="H238" i="1"/>
  <c r="I238" i="1" s="1"/>
  <c r="H239" i="1"/>
  <c r="H240" i="1"/>
  <c r="H241" i="1"/>
  <c r="I241" i="1" s="1"/>
  <c r="H242" i="1"/>
  <c r="I242" i="1" s="1"/>
  <c r="H243" i="1"/>
  <c r="H244" i="1"/>
  <c r="I244" i="1" s="1"/>
  <c r="H245" i="1"/>
  <c r="H246" i="1"/>
  <c r="I246" i="1" s="1"/>
  <c r="H247" i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H254" i="1"/>
  <c r="H255" i="1"/>
  <c r="I255" i="1" s="1"/>
  <c r="H256" i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I18" i="1"/>
  <c r="I26" i="1"/>
  <c r="I34" i="1"/>
  <c r="I42" i="1"/>
  <c r="I98" i="1"/>
  <c r="I162" i="1"/>
  <c r="I171" i="1"/>
  <c r="I179" i="1"/>
  <c r="I203" i="1"/>
  <c r="I211" i="1"/>
  <c r="I235" i="1"/>
  <c r="I243" i="1"/>
  <c r="H2" i="1"/>
  <c r="I2" i="1" s="1"/>
  <c r="I3" i="1"/>
  <c r="I4" i="1"/>
  <c r="I5" i="1"/>
  <c r="I6" i="1"/>
  <c r="I7" i="1"/>
  <c r="I11" i="1"/>
  <c r="I12" i="1"/>
  <c r="I13" i="1"/>
  <c r="I14" i="1"/>
  <c r="I15" i="1"/>
  <c r="I16" i="1"/>
  <c r="I19" i="1"/>
  <c r="I20" i="1"/>
  <c r="I21" i="1"/>
  <c r="I22" i="1"/>
  <c r="I23" i="1"/>
  <c r="I27" i="1"/>
  <c r="I28" i="1"/>
  <c r="I29" i="1"/>
  <c r="I30" i="1"/>
  <c r="I35" i="1"/>
  <c r="I36" i="1"/>
  <c r="I37" i="1"/>
  <c r="I38" i="1"/>
  <c r="I39" i="1"/>
  <c r="I43" i="1"/>
  <c r="I44" i="1"/>
  <c r="I45" i="1"/>
  <c r="I46" i="1"/>
  <c r="I47" i="1"/>
  <c r="I51" i="1"/>
  <c r="I52" i="1"/>
  <c r="I53" i="1"/>
  <c r="I54" i="1"/>
  <c r="I55" i="1"/>
  <c r="I56" i="1"/>
  <c r="I59" i="1"/>
  <c r="I60" i="1"/>
  <c r="I61" i="1"/>
  <c r="I62" i="1"/>
  <c r="I63" i="1"/>
  <c r="I64" i="1"/>
  <c r="I67" i="1"/>
  <c r="I68" i="1"/>
  <c r="I69" i="1"/>
  <c r="I70" i="1"/>
  <c r="I71" i="1"/>
  <c r="I75" i="1"/>
  <c r="I77" i="1"/>
  <c r="I78" i="1"/>
  <c r="I79" i="1"/>
  <c r="I80" i="1"/>
  <c r="I83" i="1"/>
  <c r="I84" i="1"/>
  <c r="I85" i="1"/>
  <c r="I86" i="1"/>
  <c r="I87" i="1"/>
  <c r="I88" i="1"/>
  <c r="I91" i="1"/>
  <c r="I92" i="1"/>
  <c r="I93" i="1"/>
  <c r="I94" i="1"/>
  <c r="I95" i="1"/>
  <c r="I96" i="1"/>
  <c r="I99" i="1"/>
  <c r="I100" i="1"/>
  <c r="I101" i="1"/>
  <c r="I102" i="1"/>
  <c r="I103" i="1"/>
  <c r="I107" i="1"/>
  <c r="I108" i="1"/>
  <c r="I109" i="1"/>
  <c r="I110" i="1"/>
  <c r="I111" i="1"/>
  <c r="I115" i="1"/>
  <c r="I116" i="1"/>
  <c r="I117" i="1"/>
  <c r="I118" i="1"/>
  <c r="I119" i="1"/>
  <c r="I123" i="1"/>
  <c r="I124" i="1"/>
  <c r="I125" i="1"/>
  <c r="I126" i="1"/>
  <c r="I127" i="1"/>
  <c r="I128" i="1"/>
  <c r="I131" i="1"/>
  <c r="I132" i="1"/>
  <c r="I133" i="1"/>
  <c r="I134" i="1"/>
  <c r="I135" i="1"/>
  <c r="I139" i="1"/>
  <c r="I140" i="1"/>
  <c r="I141" i="1"/>
  <c r="I142" i="1"/>
  <c r="I143" i="1"/>
  <c r="I147" i="1"/>
  <c r="I149" i="1"/>
  <c r="I150" i="1"/>
  <c r="I151" i="1"/>
  <c r="I155" i="1"/>
  <c r="I156" i="1"/>
  <c r="I157" i="1"/>
  <c r="I158" i="1"/>
  <c r="I159" i="1"/>
  <c r="I160" i="1"/>
  <c r="I163" i="1"/>
  <c r="I164" i="1"/>
  <c r="I165" i="1"/>
  <c r="I166" i="1"/>
  <c r="I167" i="1"/>
  <c r="I168" i="1"/>
  <c r="I172" i="1"/>
  <c r="I173" i="1"/>
  <c r="I174" i="1"/>
  <c r="I175" i="1"/>
  <c r="I180" i="1"/>
  <c r="I181" i="1"/>
  <c r="I182" i="1"/>
  <c r="I183" i="1"/>
  <c r="I184" i="1"/>
  <c r="I188" i="1"/>
  <c r="I189" i="1"/>
  <c r="I190" i="1"/>
  <c r="I191" i="1"/>
  <c r="I196" i="1"/>
  <c r="I197" i="1"/>
  <c r="I198" i="1"/>
  <c r="I199" i="1"/>
  <c r="I205" i="1"/>
  <c r="I207" i="1"/>
  <c r="I208" i="1"/>
  <c r="I212" i="1"/>
  <c r="I213" i="1"/>
  <c r="I215" i="1"/>
  <c r="I221" i="1"/>
  <c r="I222" i="1"/>
  <c r="I223" i="1"/>
  <c r="I224" i="1"/>
  <c r="I229" i="1"/>
  <c r="I230" i="1"/>
  <c r="I231" i="1"/>
  <c r="I237" i="1"/>
  <c r="I239" i="1"/>
  <c r="I240" i="1"/>
  <c r="I245" i="1"/>
  <c r="I247" i="1"/>
  <c r="I253" i="1"/>
  <c r="I254" i="1"/>
  <c r="I256" i="1"/>
  <c r="I262" i="1"/>
  <c r="R236" i="1" l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F151" i="1" l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D2" i="2"/>
  <c r="C6" i="2" s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2" i="1"/>
  <c r="O2" i="1"/>
  <c r="P2" i="1"/>
  <c r="Q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2" i="1"/>
  <c r="R213" i="1" l="1"/>
  <c r="R181" i="1"/>
  <c r="R167" i="1"/>
  <c r="R230" i="1"/>
  <c r="R222" i="1"/>
  <c r="R214" i="1"/>
  <c r="R206" i="1"/>
  <c r="R198" i="1"/>
  <c r="R190" i="1"/>
  <c r="R182" i="1"/>
  <c r="R174" i="1"/>
  <c r="R166" i="1"/>
  <c r="R158" i="1"/>
  <c r="R157" i="1"/>
  <c r="R228" i="1"/>
  <c r="R220" i="1"/>
  <c r="R212" i="1"/>
  <c r="R204" i="1"/>
  <c r="R196" i="1"/>
  <c r="R188" i="1"/>
  <c r="R180" i="1"/>
  <c r="R172" i="1"/>
  <c r="R164" i="1"/>
  <c r="R156" i="1"/>
  <c r="R221" i="1"/>
  <c r="R165" i="1"/>
  <c r="R235" i="1"/>
  <c r="R227" i="1"/>
  <c r="R219" i="1"/>
  <c r="R211" i="1"/>
  <c r="K203" i="1"/>
  <c r="R195" i="1"/>
  <c r="R187" i="1"/>
  <c r="R179" i="1"/>
  <c r="R171" i="1"/>
  <c r="R163" i="1"/>
  <c r="R155" i="1"/>
  <c r="R159" i="1"/>
  <c r="R173" i="1"/>
  <c r="R234" i="1"/>
  <c r="R226" i="1"/>
  <c r="R218" i="1"/>
  <c r="R210" i="1"/>
  <c r="K202" i="1"/>
  <c r="R194" i="1"/>
  <c r="R186" i="1"/>
  <c r="R178" i="1"/>
  <c r="R170" i="1"/>
  <c r="R162" i="1"/>
  <c r="R154" i="1"/>
  <c r="R197" i="1"/>
  <c r="R233" i="1"/>
  <c r="R225" i="1"/>
  <c r="R217" i="1"/>
  <c r="R209" i="1"/>
  <c r="R201" i="1"/>
  <c r="R193" i="1"/>
  <c r="R185" i="1"/>
  <c r="R177" i="1"/>
  <c r="R169" i="1"/>
  <c r="R161" i="1"/>
  <c r="R153" i="1"/>
  <c r="K189" i="1"/>
  <c r="R191" i="1"/>
  <c r="R232" i="1"/>
  <c r="R224" i="1"/>
  <c r="R216" i="1"/>
  <c r="R208" i="1"/>
  <c r="R200" i="1"/>
  <c r="R192" i="1"/>
  <c r="R184" i="1"/>
  <c r="R176" i="1"/>
  <c r="R168" i="1"/>
  <c r="R160" i="1"/>
  <c r="K152" i="1"/>
  <c r="R229" i="1"/>
  <c r="R205" i="1"/>
  <c r="R183" i="1"/>
  <c r="R231" i="1"/>
  <c r="R223" i="1"/>
  <c r="R215" i="1"/>
  <c r="R207" i="1"/>
  <c r="R199" i="1"/>
  <c r="R175" i="1"/>
  <c r="R151" i="1"/>
  <c r="C2" i="2"/>
  <c r="F3" i="1" s="1"/>
  <c r="G3" i="1" s="1"/>
  <c r="C7" i="2"/>
  <c r="C5" i="2"/>
  <c r="F11" i="1" s="1"/>
  <c r="G11" i="1" s="1"/>
  <c r="C4" i="2"/>
  <c r="F43" i="1"/>
  <c r="G43" i="1" s="1"/>
  <c r="F67" i="1"/>
  <c r="G67" i="1" s="1"/>
  <c r="F99" i="1"/>
  <c r="G99" i="1" s="1"/>
  <c r="F115" i="1"/>
  <c r="G115" i="1" s="1"/>
  <c r="F123" i="1"/>
  <c r="G123" i="1" s="1"/>
  <c r="F139" i="1"/>
  <c r="G139" i="1" s="1"/>
  <c r="F41" i="1"/>
  <c r="G41" i="1" s="1"/>
  <c r="F20" i="1"/>
  <c r="G20" i="1" s="1"/>
  <c r="F28" i="1"/>
  <c r="G28" i="1" s="1"/>
  <c r="F60" i="1"/>
  <c r="G60" i="1" s="1"/>
  <c r="F9" i="1"/>
  <c r="G9" i="1" s="1"/>
  <c r="F57" i="1"/>
  <c r="G57" i="1" s="1"/>
  <c r="F42" i="1"/>
  <c r="G42" i="1" s="1"/>
  <c r="F122" i="1"/>
  <c r="G122" i="1" s="1"/>
  <c r="F21" i="1"/>
  <c r="G21" i="1" s="1"/>
  <c r="F29" i="1"/>
  <c r="G29" i="1" s="1"/>
  <c r="F61" i="1"/>
  <c r="F101" i="1"/>
  <c r="G101" i="1" s="1"/>
  <c r="F117" i="1"/>
  <c r="G117" i="1" s="1"/>
  <c r="F25" i="1"/>
  <c r="G25" i="1" s="1"/>
  <c r="F89" i="1"/>
  <c r="G89" i="1" s="1"/>
  <c r="F54" i="1"/>
  <c r="G54" i="1" s="1"/>
  <c r="F78" i="1"/>
  <c r="G78" i="1" s="1"/>
  <c r="F94" i="1"/>
  <c r="G94" i="1" s="1"/>
  <c r="F150" i="1"/>
  <c r="G150" i="1" s="1"/>
  <c r="F79" i="1"/>
  <c r="G79" i="1" s="1"/>
  <c r="F72" i="1"/>
  <c r="G72" i="1" s="1"/>
  <c r="F33" i="1"/>
  <c r="G33" i="1" s="1"/>
  <c r="F65" i="1"/>
  <c r="G65" i="1" s="1"/>
  <c r="F145" i="1"/>
  <c r="G145" i="1" s="1"/>
  <c r="F90" i="1"/>
  <c r="G90" i="1" s="1"/>
  <c r="F130" i="1"/>
  <c r="G130" i="1" s="1"/>
  <c r="F106" i="1"/>
  <c r="G106" i="1" s="1"/>
  <c r="F144" i="1"/>
  <c r="G144" i="1" s="1"/>
  <c r="F136" i="1"/>
  <c r="G136" i="1" s="1"/>
  <c r="F128" i="1"/>
  <c r="G128" i="1" s="1"/>
  <c r="F120" i="1"/>
  <c r="G120" i="1" s="1"/>
  <c r="F112" i="1"/>
  <c r="G112" i="1" s="1"/>
  <c r="F104" i="1"/>
  <c r="G104" i="1" s="1"/>
  <c r="F88" i="1"/>
  <c r="G88" i="1" s="1"/>
  <c r="F80" i="1"/>
  <c r="G80" i="1" s="1"/>
  <c r="F64" i="1"/>
  <c r="G64" i="1" s="1"/>
  <c r="F56" i="1"/>
  <c r="G56" i="1" s="1"/>
  <c r="F40" i="1"/>
  <c r="G40" i="1" s="1"/>
  <c r="F24" i="1"/>
  <c r="G24" i="1" s="1"/>
  <c r="F16" i="1"/>
  <c r="G16" i="1" s="1"/>
  <c r="F8" i="1"/>
  <c r="G8" i="1" s="1"/>
  <c r="F138" i="1"/>
  <c r="G138" i="1" s="1"/>
  <c r="F114" i="1"/>
  <c r="G114" i="1" s="1"/>
  <c r="F82" i="1"/>
  <c r="G82" i="1" s="1"/>
  <c r="F50" i="1"/>
  <c r="G50" i="1" s="1"/>
  <c r="F18" i="1"/>
  <c r="G18" i="1" s="1"/>
  <c r="F121" i="1"/>
  <c r="G121" i="1" s="1"/>
  <c r="F81" i="1"/>
  <c r="G81" i="1" s="1"/>
  <c r="F17" i="1"/>
  <c r="G17" i="1" s="1"/>
  <c r="F143" i="1"/>
  <c r="G143" i="1" s="1"/>
  <c r="F127" i="1"/>
  <c r="G127" i="1" s="1"/>
  <c r="F119" i="1"/>
  <c r="G119" i="1" s="1"/>
  <c r="F87" i="1"/>
  <c r="G87" i="1" s="1"/>
  <c r="F71" i="1"/>
  <c r="G71" i="1" s="1"/>
  <c r="F63" i="1"/>
  <c r="G63" i="1" s="1"/>
  <c r="F55" i="1"/>
  <c r="G55" i="1" s="1"/>
  <c r="F39" i="1"/>
  <c r="G39" i="1" s="1"/>
  <c r="F31" i="1"/>
  <c r="G31" i="1" s="1"/>
  <c r="F23" i="1"/>
  <c r="G23" i="1" s="1"/>
  <c r="F15" i="1"/>
  <c r="G15" i="1" s="1"/>
  <c r="F7" i="1"/>
  <c r="G7" i="1" s="1"/>
  <c r="F49" i="1"/>
  <c r="G49" i="1" s="1"/>
  <c r="C8" i="2"/>
  <c r="C3" i="2"/>
  <c r="F142" i="1"/>
  <c r="G142" i="1" s="1"/>
  <c r="F134" i="1"/>
  <c r="G134" i="1" s="1"/>
  <c r="F118" i="1"/>
  <c r="G118" i="1" s="1"/>
  <c r="F110" i="1"/>
  <c r="G110" i="1" s="1"/>
  <c r="F86" i="1"/>
  <c r="G86" i="1" s="1"/>
  <c r="F70" i="1"/>
  <c r="G70" i="1" s="1"/>
  <c r="F62" i="1"/>
  <c r="G62" i="1" s="1"/>
  <c r="F38" i="1"/>
  <c r="G38" i="1" s="1"/>
  <c r="F30" i="1"/>
  <c r="G30" i="1" s="1"/>
  <c r="F22" i="1"/>
  <c r="G22" i="1" s="1"/>
  <c r="F6" i="1"/>
  <c r="G6" i="1" s="1"/>
  <c r="F146" i="1"/>
  <c r="G146" i="1" s="1"/>
  <c r="F129" i="1"/>
  <c r="G129" i="1" s="1"/>
  <c r="F149" i="1"/>
  <c r="G149" i="1" s="1"/>
  <c r="F141" i="1"/>
  <c r="G141" i="1" s="1"/>
  <c r="F133" i="1"/>
  <c r="G133" i="1" s="1"/>
  <c r="F125" i="1"/>
  <c r="G125" i="1" s="1"/>
  <c r="F109" i="1"/>
  <c r="G109" i="1" s="1"/>
  <c r="F93" i="1"/>
  <c r="G93" i="1" s="1"/>
  <c r="F77" i="1"/>
  <c r="G77" i="1" s="1"/>
  <c r="F69" i="1"/>
  <c r="G69" i="1" s="1"/>
  <c r="F53" i="1"/>
  <c r="G53" i="1" s="1"/>
  <c r="F37" i="1"/>
  <c r="G37" i="1" s="1"/>
  <c r="F13" i="1"/>
  <c r="G13" i="1" s="1"/>
  <c r="F2" i="1"/>
  <c r="G2" i="1" s="1"/>
  <c r="F148" i="1"/>
  <c r="G148" i="1" s="1"/>
  <c r="F140" i="1"/>
  <c r="G140" i="1" s="1"/>
  <c r="F132" i="1"/>
  <c r="G132" i="1" s="1"/>
  <c r="F116" i="1"/>
  <c r="G116" i="1" s="1"/>
  <c r="F84" i="1"/>
  <c r="G84" i="1" s="1"/>
  <c r="F76" i="1"/>
  <c r="G76" i="1" s="1"/>
  <c r="F52" i="1"/>
  <c r="G52" i="1" s="1"/>
  <c r="F44" i="1"/>
  <c r="G44" i="1" s="1"/>
  <c r="F36" i="1"/>
  <c r="G36" i="1" s="1"/>
  <c r="F66" i="1"/>
  <c r="G66" i="1" s="1"/>
  <c r="F105" i="1"/>
  <c r="G105" i="1" s="1"/>
  <c r="F131" i="1"/>
  <c r="G131" i="1" s="1"/>
  <c r="F107" i="1"/>
  <c r="G107" i="1" s="1"/>
  <c r="F75" i="1"/>
  <c r="G75" i="1" s="1"/>
  <c r="F59" i="1"/>
  <c r="G59" i="1" s="1"/>
  <c r="F51" i="1"/>
  <c r="G51" i="1" s="1"/>
  <c r="F27" i="1"/>
  <c r="G27" i="1" s="1"/>
  <c r="F19" i="1"/>
  <c r="G19" i="1" s="1"/>
  <c r="K225" i="1"/>
  <c r="K169" i="1"/>
  <c r="K201" i="1"/>
  <c r="K233" i="1"/>
  <c r="K161" i="1"/>
  <c r="K153" i="1"/>
  <c r="K211" i="1"/>
  <c r="K186" i="1"/>
  <c r="K175" i="1"/>
  <c r="K163" i="1"/>
  <c r="K151" i="1"/>
  <c r="K210" i="1"/>
  <c r="K195" i="1"/>
  <c r="K183" i="1"/>
  <c r="K172" i="1"/>
  <c r="K224" i="1"/>
  <c r="K200" i="1"/>
  <c r="K176" i="1"/>
  <c r="K160" i="1"/>
  <c r="K185" i="1"/>
  <c r="K219" i="1"/>
  <c r="K207" i="1"/>
  <c r="K194" i="1"/>
  <c r="K182" i="1"/>
  <c r="K235" i="1"/>
  <c r="K208" i="1"/>
  <c r="K231" i="1"/>
  <c r="K218" i="1"/>
  <c r="K204" i="1"/>
  <c r="K180" i="1"/>
  <c r="K170" i="1"/>
  <c r="K230" i="1"/>
  <c r="K222" i="1"/>
  <c r="K206" i="1"/>
  <c r="K190" i="1"/>
  <c r="K166" i="1"/>
  <c r="K158" i="1"/>
  <c r="K174" i="1"/>
  <c r="K228" i="1"/>
  <c r="K179" i="1"/>
  <c r="K155" i="1"/>
  <c r="K221" i="1"/>
  <c r="K213" i="1"/>
  <c r="K205" i="1"/>
  <c r="K181" i="1"/>
  <c r="K165" i="1"/>
  <c r="K157" i="1"/>
  <c r="K223" i="1"/>
  <c r="K227" i="1"/>
  <c r="K215" i="1"/>
  <c r="K188" i="1"/>
  <c r="K167" i="1"/>
  <c r="K154" i="1"/>
  <c r="K234" i="1"/>
  <c r="K212" i="1"/>
  <c r="W5" i="1"/>
  <c r="W1" i="1"/>
  <c r="W2" i="1"/>
  <c r="W3" i="1"/>
  <c r="W4" i="1"/>
  <c r="U2" i="1"/>
  <c r="R61" i="1" l="1"/>
  <c r="G61" i="1"/>
  <c r="K232" i="1"/>
  <c r="K177" i="1"/>
  <c r="K216" i="1"/>
  <c r="K187" i="1"/>
  <c r="K226" i="1"/>
  <c r="K171" i="1"/>
  <c r="K168" i="1"/>
  <c r="K162" i="1"/>
  <c r="K193" i="1"/>
  <c r="K173" i="1"/>
  <c r="K156" i="1"/>
  <c r="K178" i="1"/>
  <c r="K184" i="1"/>
  <c r="K209" i="1"/>
  <c r="K164" i="1"/>
  <c r="K198" i="1"/>
  <c r="K196" i="1"/>
  <c r="K229" i="1"/>
  <c r="R189" i="1"/>
  <c r="R202" i="1"/>
  <c r="R203" i="1"/>
  <c r="K197" i="1"/>
  <c r="K199" i="1"/>
  <c r="K191" i="1"/>
  <c r="K220" i="1"/>
  <c r="K217" i="1"/>
  <c r="R152" i="1"/>
  <c r="K214" i="1"/>
  <c r="K192" i="1"/>
  <c r="K159" i="1"/>
  <c r="K43" i="1"/>
  <c r="R148" i="1"/>
  <c r="R109" i="1"/>
  <c r="K22" i="1"/>
  <c r="K134" i="1"/>
  <c r="R31" i="1"/>
  <c r="R143" i="1"/>
  <c r="K138" i="1"/>
  <c r="K88" i="1"/>
  <c r="K130" i="1"/>
  <c r="K94" i="1"/>
  <c r="K20" i="1"/>
  <c r="K28" i="1"/>
  <c r="K30" i="1"/>
  <c r="R17" i="1"/>
  <c r="K8" i="1"/>
  <c r="K90" i="1"/>
  <c r="K41" i="1"/>
  <c r="K11" i="1"/>
  <c r="K61" i="1"/>
  <c r="R13" i="1"/>
  <c r="K16" i="1"/>
  <c r="K145" i="1"/>
  <c r="K54" i="1"/>
  <c r="K122" i="1"/>
  <c r="K139" i="1"/>
  <c r="K150" i="1"/>
  <c r="R76" i="1"/>
  <c r="K37" i="1"/>
  <c r="K141" i="1"/>
  <c r="R62" i="1"/>
  <c r="K63" i="1"/>
  <c r="R121" i="1"/>
  <c r="R24" i="1"/>
  <c r="K120" i="1"/>
  <c r="K65" i="1"/>
  <c r="K89" i="1"/>
  <c r="K42" i="1"/>
  <c r="K123" i="1"/>
  <c r="K3" i="1"/>
  <c r="K106" i="1"/>
  <c r="K62" i="1"/>
  <c r="R70" i="1"/>
  <c r="R18" i="1"/>
  <c r="R33" i="1"/>
  <c r="R57" i="1"/>
  <c r="K148" i="1"/>
  <c r="R131" i="1"/>
  <c r="R116" i="1"/>
  <c r="R69" i="1"/>
  <c r="R129" i="1"/>
  <c r="R86" i="1"/>
  <c r="R7" i="1"/>
  <c r="R87" i="1"/>
  <c r="R50" i="1"/>
  <c r="R56" i="1"/>
  <c r="K136" i="1"/>
  <c r="R136" i="1"/>
  <c r="R72" i="1"/>
  <c r="R117" i="1"/>
  <c r="R9" i="1"/>
  <c r="R99" i="1"/>
  <c r="K149" i="1"/>
  <c r="R149" i="1"/>
  <c r="R71" i="1"/>
  <c r="R128" i="1"/>
  <c r="R115" i="1"/>
  <c r="R105" i="1"/>
  <c r="R132" i="1"/>
  <c r="R77" i="1"/>
  <c r="R146" i="1"/>
  <c r="R110" i="1"/>
  <c r="R15" i="1"/>
  <c r="R119" i="1"/>
  <c r="R82" i="1"/>
  <c r="R64" i="1"/>
  <c r="K144" i="1"/>
  <c r="R144" i="1"/>
  <c r="R79" i="1"/>
  <c r="R101" i="1"/>
  <c r="R60" i="1"/>
  <c r="R67" i="1"/>
  <c r="R53" i="1"/>
  <c r="R49" i="1"/>
  <c r="R40" i="1"/>
  <c r="R25" i="1"/>
  <c r="R19" i="1"/>
  <c r="R66" i="1"/>
  <c r="R140" i="1"/>
  <c r="R93" i="1"/>
  <c r="R6" i="1"/>
  <c r="R118" i="1"/>
  <c r="R23" i="1"/>
  <c r="R127" i="1"/>
  <c r="R114" i="1"/>
  <c r="R80" i="1"/>
  <c r="R84" i="1"/>
  <c r="R36" i="1"/>
  <c r="R29" i="1"/>
  <c r="R107" i="1"/>
  <c r="R27" i="1"/>
  <c r="R51" i="1"/>
  <c r="K44" i="1"/>
  <c r="R44" i="1"/>
  <c r="R2" i="1"/>
  <c r="R125" i="1"/>
  <c r="R142" i="1"/>
  <c r="R39" i="1"/>
  <c r="R104" i="1"/>
  <c r="R78" i="1"/>
  <c r="R21" i="1"/>
  <c r="R59" i="1"/>
  <c r="K38" i="1"/>
  <c r="R38" i="1"/>
  <c r="R55" i="1"/>
  <c r="R81" i="1"/>
  <c r="R112" i="1"/>
  <c r="R52" i="1"/>
  <c r="R133" i="1"/>
  <c r="R75" i="1"/>
  <c r="F113" i="1"/>
  <c r="G113" i="1" s="1"/>
  <c r="F35" i="1"/>
  <c r="G35" i="1" s="1"/>
  <c r="F10" i="1"/>
  <c r="G10" i="1" s="1"/>
  <c r="F58" i="1"/>
  <c r="G58" i="1" s="1"/>
  <c r="F74" i="1"/>
  <c r="G74" i="1" s="1"/>
  <c r="F98" i="1"/>
  <c r="G98" i="1" s="1"/>
  <c r="F83" i="1"/>
  <c r="G83" i="1" s="1"/>
  <c r="F91" i="1"/>
  <c r="G91" i="1" s="1"/>
  <c r="F147" i="1"/>
  <c r="G147" i="1" s="1"/>
  <c r="F73" i="1"/>
  <c r="G73" i="1" s="1"/>
  <c r="F26" i="1"/>
  <c r="G26" i="1" s="1"/>
  <c r="F4" i="1"/>
  <c r="G4" i="1" s="1"/>
  <c r="F12" i="1"/>
  <c r="G12" i="1" s="1"/>
  <c r="F68" i="1"/>
  <c r="G68" i="1" s="1"/>
  <c r="F92" i="1"/>
  <c r="G92" i="1" s="1"/>
  <c r="F100" i="1"/>
  <c r="G100" i="1" s="1"/>
  <c r="F108" i="1"/>
  <c r="G108" i="1" s="1"/>
  <c r="F124" i="1"/>
  <c r="G124" i="1" s="1"/>
  <c r="F97" i="1"/>
  <c r="G97" i="1" s="1"/>
  <c r="F137" i="1"/>
  <c r="G137" i="1" s="1"/>
  <c r="F5" i="1"/>
  <c r="G5" i="1" s="1"/>
  <c r="F45" i="1"/>
  <c r="G45" i="1" s="1"/>
  <c r="F85" i="1"/>
  <c r="G85" i="1" s="1"/>
  <c r="F34" i="1"/>
  <c r="G34" i="1" s="1"/>
  <c r="F14" i="1"/>
  <c r="G14" i="1" s="1"/>
  <c r="F46" i="1"/>
  <c r="G46" i="1" s="1"/>
  <c r="F102" i="1"/>
  <c r="G102" i="1" s="1"/>
  <c r="F126" i="1"/>
  <c r="G126" i="1" s="1"/>
  <c r="F47" i="1"/>
  <c r="G47" i="1" s="1"/>
  <c r="F95" i="1"/>
  <c r="G95" i="1" s="1"/>
  <c r="F103" i="1"/>
  <c r="G103" i="1" s="1"/>
  <c r="F111" i="1"/>
  <c r="G111" i="1" s="1"/>
  <c r="F135" i="1"/>
  <c r="G135" i="1" s="1"/>
  <c r="F32" i="1"/>
  <c r="G32" i="1" s="1"/>
  <c r="F48" i="1"/>
  <c r="G48" i="1" s="1"/>
  <c r="F96" i="1"/>
  <c r="G96" i="1" s="1"/>
  <c r="W9" i="1"/>
  <c r="W7" i="1"/>
  <c r="W8" i="1"/>
  <c r="R141" i="1" l="1"/>
  <c r="K109" i="1"/>
  <c r="R139" i="1"/>
  <c r="R11" i="1"/>
  <c r="K24" i="1"/>
  <c r="R120" i="1"/>
  <c r="K17" i="1"/>
  <c r="R138" i="1"/>
  <c r="K143" i="1"/>
  <c r="R22" i="1"/>
  <c r="R123" i="1"/>
  <c r="R145" i="1"/>
  <c r="R20" i="1"/>
  <c r="K121" i="1"/>
  <c r="R42" i="1"/>
  <c r="R150" i="1"/>
  <c r="R16" i="1"/>
  <c r="R8" i="1"/>
  <c r="R94" i="1"/>
  <c r="R48" i="1"/>
  <c r="R14" i="1"/>
  <c r="K76" i="1"/>
  <c r="R106" i="1"/>
  <c r="R89" i="1"/>
  <c r="R37" i="1"/>
  <c r="R122" i="1"/>
  <c r="K13" i="1"/>
  <c r="K31" i="1"/>
  <c r="R3" i="1"/>
  <c r="R65" i="1"/>
  <c r="R63" i="1"/>
  <c r="R54" i="1"/>
  <c r="R73" i="1"/>
  <c r="R41" i="1"/>
  <c r="R30" i="1"/>
  <c r="R130" i="1"/>
  <c r="R90" i="1"/>
  <c r="R28" i="1"/>
  <c r="R88" i="1"/>
  <c r="R134" i="1"/>
  <c r="R43" i="1"/>
  <c r="K93" i="1"/>
  <c r="K104" i="1"/>
  <c r="K15" i="1"/>
  <c r="K7" i="1"/>
  <c r="K72" i="1"/>
  <c r="K132" i="1"/>
  <c r="K39" i="1"/>
  <c r="K33" i="1"/>
  <c r="K67" i="1"/>
  <c r="K57" i="1"/>
  <c r="K52" i="1"/>
  <c r="K59" i="1"/>
  <c r="K127" i="1"/>
  <c r="K99" i="1"/>
  <c r="K69" i="1"/>
  <c r="K112" i="1"/>
  <c r="K2" i="1"/>
  <c r="K25" i="1"/>
  <c r="K115" i="1"/>
  <c r="K87" i="1"/>
  <c r="K116" i="1"/>
  <c r="K36" i="1"/>
  <c r="R102" i="1"/>
  <c r="R95" i="1"/>
  <c r="K45" i="1"/>
  <c r="R45" i="1"/>
  <c r="R98" i="1"/>
  <c r="R5" i="1"/>
  <c r="R12" i="1"/>
  <c r="K74" i="1"/>
  <c r="R74" i="1"/>
  <c r="K133" i="1"/>
  <c r="K55" i="1"/>
  <c r="K78" i="1"/>
  <c r="K125" i="1"/>
  <c r="K71" i="1"/>
  <c r="K117" i="1"/>
  <c r="K50" i="1"/>
  <c r="K129" i="1"/>
  <c r="K70" i="1"/>
  <c r="R96" i="1"/>
  <c r="R126" i="1"/>
  <c r="R137" i="1"/>
  <c r="R4" i="1"/>
  <c r="R58" i="1"/>
  <c r="K27" i="1"/>
  <c r="K84" i="1"/>
  <c r="K23" i="1"/>
  <c r="K140" i="1"/>
  <c r="K40" i="1"/>
  <c r="K60" i="1"/>
  <c r="K64" i="1"/>
  <c r="K110" i="1"/>
  <c r="K105" i="1"/>
  <c r="R97" i="1"/>
  <c r="R26" i="1"/>
  <c r="R10" i="1"/>
  <c r="R32" i="1"/>
  <c r="R46" i="1"/>
  <c r="R124" i="1"/>
  <c r="K35" i="1"/>
  <c r="R35" i="1"/>
  <c r="K107" i="1"/>
  <c r="K80" i="1"/>
  <c r="K118" i="1"/>
  <c r="K66" i="1"/>
  <c r="K49" i="1"/>
  <c r="K101" i="1"/>
  <c r="K82" i="1"/>
  <c r="K146" i="1"/>
  <c r="R147" i="1"/>
  <c r="R108" i="1"/>
  <c r="R100" i="1"/>
  <c r="R113" i="1"/>
  <c r="R111" i="1"/>
  <c r="R34" i="1"/>
  <c r="R91" i="1"/>
  <c r="K29" i="1"/>
  <c r="K114" i="1"/>
  <c r="K6" i="1"/>
  <c r="K19" i="1"/>
  <c r="K53" i="1"/>
  <c r="K79" i="1"/>
  <c r="K119" i="1"/>
  <c r="K77" i="1"/>
  <c r="R103" i="1"/>
  <c r="R85" i="1"/>
  <c r="R92" i="1"/>
  <c r="R83" i="1"/>
  <c r="K75" i="1"/>
  <c r="K81" i="1"/>
  <c r="K21" i="1"/>
  <c r="K142" i="1"/>
  <c r="K51" i="1"/>
  <c r="K128" i="1"/>
  <c r="K9" i="1"/>
  <c r="K56" i="1"/>
  <c r="K86" i="1"/>
  <c r="K131" i="1"/>
  <c r="K18" i="1"/>
  <c r="R135" i="1"/>
  <c r="R68" i="1"/>
  <c r="R47" i="1"/>
  <c r="K73" i="1" l="1"/>
  <c r="K14" i="1"/>
  <c r="K48" i="1"/>
  <c r="K111" i="1"/>
  <c r="K32" i="1"/>
  <c r="K135" i="1"/>
  <c r="K100" i="1"/>
  <c r="K5" i="1"/>
  <c r="K10" i="1"/>
  <c r="K126" i="1"/>
  <c r="K91" i="1"/>
  <c r="K85" i="1"/>
  <c r="K147" i="1"/>
  <c r="K102" i="1"/>
  <c r="K26" i="1"/>
  <c r="K98" i="1"/>
  <c r="K83" i="1"/>
  <c r="K113" i="1"/>
  <c r="K103" i="1"/>
  <c r="K124" i="1"/>
  <c r="K58" i="1"/>
  <c r="K96" i="1"/>
  <c r="K47" i="1"/>
  <c r="K4" i="1"/>
  <c r="K68" i="1"/>
  <c r="K137" i="1"/>
  <c r="K92" i="1"/>
  <c r="K34" i="1"/>
  <c r="K108" i="1"/>
  <c r="K46" i="1"/>
  <c r="K97" i="1"/>
  <c r="K12" i="1"/>
  <c r="K95" i="1"/>
  <c r="U1" i="1" l="1"/>
</calcChain>
</file>

<file path=xl/sharedStrings.xml><?xml version="1.0" encoding="utf-8"?>
<sst xmlns="http://schemas.openxmlformats.org/spreadsheetml/2006/main" count="297" uniqueCount="127">
  <si>
    <t>Position</t>
  </si>
  <si>
    <t>Name</t>
  </si>
  <si>
    <t>Salary</t>
  </si>
  <si>
    <t>GameInfo</t>
  </si>
  <si>
    <t>AvgPointsPerGame</t>
  </si>
  <si>
    <t>PG</t>
  </si>
  <si>
    <t>PF</t>
  </si>
  <si>
    <t>C</t>
  </si>
  <si>
    <t>SF</t>
  </si>
  <si>
    <t>SG</t>
  </si>
  <si>
    <t>Included</t>
  </si>
  <si>
    <t>Points</t>
  </si>
  <si>
    <t>SalaryIncl</t>
  </si>
  <si>
    <t>PointsIncl</t>
  </si>
  <si>
    <t>Cap</t>
  </si>
  <si>
    <t>numPG</t>
  </si>
  <si>
    <t>numC</t>
  </si>
  <si>
    <t>numSF</t>
  </si>
  <si>
    <t>numPF</t>
  </si>
  <si>
    <t>numSG</t>
  </si>
  <si>
    <t>PGSGC</t>
  </si>
  <si>
    <t>SFPFC</t>
  </si>
  <si>
    <t>All</t>
  </si>
  <si>
    <t>Discretionary</t>
  </si>
  <si>
    <t>To run: click Data -&gt; Solver -&gt; Solve</t>
  </si>
  <si>
    <t>Change values in the Discretionary column to adjust for injuries/lineups/opp, etc.</t>
  </si>
  <si>
    <t>Use the Simplex LP algorithm</t>
  </si>
  <si>
    <t>Average</t>
  </si>
  <si>
    <t>Over/Under</t>
  </si>
  <si>
    <t>Percentage</t>
  </si>
  <si>
    <t>Games</t>
  </si>
  <si>
    <t>Orange colored boxes are those which can (should) be modified.</t>
  </si>
  <si>
    <t>Change over under values in OverUnder tab</t>
  </si>
  <si>
    <t>O/U Factor</t>
  </si>
  <si>
    <t>Paste first five columns from DraftKings csv</t>
  </si>
  <si>
    <t>AvgPPG*O/U</t>
  </si>
  <si>
    <t>Kobe Bryant</t>
  </si>
  <si>
    <t>Serge Ibaka</t>
  </si>
  <si>
    <t>Jordan Hill</t>
  </si>
  <si>
    <t>Reggie Jackson</t>
  </si>
  <si>
    <t>Jeremy Lin</t>
  </si>
  <si>
    <t>Carlos Boozer</t>
  </si>
  <si>
    <t>Ed Davis</t>
  </si>
  <si>
    <t>Perry Jones</t>
  </si>
  <si>
    <t>Steven Adams</t>
  </si>
  <si>
    <t>Jeremy Lamb</t>
  </si>
  <si>
    <t>Nick Young</t>
  </si>
  <si>
    <t>Wesley Johnson</t>
  </si>
  <si>
    <t>Lance Thomas</t>
  </si>
  <si>
    <t>Andre Roberson</t>
  </si>
  <si>
    <t>Sebastian Telfair</t>
  </si>
  <si>
    <t>Nick Collison</t>
  </si>
  <si>
    <t>Ronnie Price</t>
  </si>
  <si>
    <t>Kendrick Perkins</t>
  </si>
  <si>
    <t>Anthony Morrow</t>
  </si>
  <si>
    <t>Wayne Ellington</t>
  </si>
  <si>
    <t>Ish Smith</t>
  </si>
  <si>
    <t>Robert Sacre</t>
  </si>
  <si>
    <t>Ryan Kelly</t>
  </si>
  <si>
    <t>Xavier Henry</t>
  </si>
  <si>
    <t>Jordan Clarkson</t>
  </si>
  <si>
    <t>Grant Jerrett</t>
  </si>
  <si>
    <t>Mitch McGary</t>
  </si>
  <si>
    <t>James Harden</t>
  </si>
  <si>
    <t>Chris Bosh</t>
  </si>
  <si>
    <t>Dwight Howard</t>
  </si>
  <si>
    <t>Dwyane Wade</t>
  </si>
  <si>
    <t>Trevor Ariza</t>
  </si>
  <si>
    <t>Terrence Jones</t>
  </si>
  <si>
    <t>Luol Deng</t>
  </si>
  <si>
    <t>Mario Chalmers</t>
  </si>
  <si>
    <t>Shawne Williams</t>
  </si>
  <si>
    <t>Patrick Beverley</t>
  </si>
  <si>
    <t>Kostas Papanikolaou</t>
  </si>
  <si>
    <t>Isaiah Canaan</t>
  </si>
  <si>
    <t>Jason Terry</t>
  </si>
  <si>
    <t>Donatas Motiejunas</t>
  </si>
  <si>
    <t>Norris Cole</t>
  </si>
  <si>
    <t>Danny Granger</t>
  </si>
  <si>
    <t>Chris Andersen</t>
  </si>
  <si>
    <t>Francisco Garcia</t>
  </si>
  <si>
    <t>Udonis Haslem</t>
  </si>
  <si>
    <t>Shannon Brown</t>
  </si>
  <si>
    <t>Joey Dorsey</t>
  </si>
  <si>
    <t>Josh McRoberts</t>
  </si>
  <si>
    <t>Justin Hamilton</t>
  </si>
  <si>
    <t>Troy Daniels</t>
  </si>
  <si>
    <t>Andre Dawkins</t>
  </si>
  <si>
    <t>Tarik Black</t>
  </si>
  <si>
    <t>Shabazz Napier</t>
  </si>
  <si>
    <t>James Ennis</t>
  </si>
  <si>
    <t>Nick Johnson</t>
  </si>
  <si>
    <t>Clint Capela</t>
  </si>
  <si>
    <t>AvgMult</t>
  </si>
  <si>
    <t>Hou@OKC 07:00PM ET</t>
  </si>
  <si>
    <t>Stephen Curry</t>
  </si>
  <si>
    <t>GS@LAL 09:30PM ET</t>
  </si>
  <si>
    <t>Mil@Mia 06:00PM ET</t>
  </si>
  <si>
    <t>Klay Thompson</t>
  </si>
  <si>
    <t>Brandon Knight</t>
  </si>
  <si>
    <t>Draymond Green</t>
  </si>
  <si>
    <t>Andrew Bogut</t>
  </si>
  <si>
    <t>David Lee</t>
  </si>
  <si>
    <t>Giannis Antetokounmpo</t>
  </si>
  <si>
    <t>Larry Sanders</t>
  </si>
  <si>
    <t>Harrison Barnes</t>
  </si>
  <si>
    <t>Jabari Parker</t>
  </si>
  <si>
    <t>Andre Iguodala</t>
  </si>
  <si>
    <t>Ersan Ilyasova</t>
  </si>
  <si>
    <t>O.J. Mayo</t>
  </si>
  <si>
    <t>John Henson</t>
  </si>
  <si>
    <t>Jerryd Bayless</t>
  </si>
  <si>
    <t>Marreese Speights</t>
  </si>
  <si>
    <t>Leandro Barbosa</t>
  </si>
  <si>
    <t>Zaza Pachulia</t>
  </si>
  <si>
    <t>Jared Dudley</t>
  </si>
  <si>
    <t>Shaun Livingston</t>
  </si>
  <si>
    <t>Brandon Rush</t>
  </si>
  <si>
    <t>Justin Holiday</t>
  </si>
  <si>
    <t>Festus Ezeli</t>
  </si>
  <si>
    <t>Khris Middleton</t>
  </si>
  <si>
    <t>Nate Wolters</t>
  </si>
  <si>
    <t>Kendall Marshall</t>
  </si>
  <si>
    <t>Johnny O'Bryant</t>
  </si>
  <si>
    <t>Ognjen Kuzmic</t>
  </si>
  <si>
    <t>Damien Inglis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</si>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</sst>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0" fillId="33" borderId="0" xfId="0" applyFill="1"/>
    <xf numFmtId="0" fontId="0" fillId="0" borderId="0" xfId="0" applyAlignment="1">
      <alignment horizontal="right"/>
    </xf>
    <xf numFmtId="0" fontId="9" fillId="5" borderId="4" xfId="9"/>
    <xf numFmtId="0" fontId="0" fillId="0" borderId="0" xfId="0" applyFont="1"/>
    <xf numFmtId="0" fontId="19" fillId="5" borderId="4" xfId="9" applyFont="1"/>
    <xf numFmtId="0" fontId="9" fillId="34" borderId="4" xfId="9" applyFill="1"/>
    <xf numFmtId="0" fontId="16" fillId="0" borderId="0" xfId="0" applyFont="1" applyFill="1" applyBorder="1"/>
    <xf numFmtId="0" fontId="0" fillId="0" borderId="0" xfId="0" applyFill="1" applyBorder="1"/>
    <xf numFmtId="0" fontId="0" fillId="34" borderId="0" xfId="0" applyFill="1"/>
    <xf numFmtId="0" fontId="16" fillId="34" borderId="0" xfId="0" applyFont="1" applyFill="1"/>
    <xf numFmtId="0" fontId="9" fillId="0" borderId="0" xfId="9" applyFill="1" applyBorder="1"/>
    <xf numFmtId="0" fontId="18" fillId="0" borderId="0" xfId="0" applyFont="1" applyBorder="1"/>
    <xf numFmtId="0" fontId="0" fillId="0" borderId="0" xfId="0" applyBorder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sim/Dropbox/bball/model_prediction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_predictions"/>
    </sheetNames>
    <sheetDataSet>
      <sheetData sheetId="0">
        <row r="1">
          <cell r="A1" t="str">
            <v>Patric Young</v>
          </cell>
          <cell r="B1">
            <v>0</v>
          </cell>
        </row>
        <row r="2">
          <cell r="A2" t="str">
            <v>Pau Gasol</v>
          </cell>
          <cell r="B2">
            <v>40.727084072397801</v>
          </cell>
        </row>
        <row r="3">
          <cell r="A3" t="str">
            <v>Joakim Noah</v>
          </cell>
          <cell r="B3">
            <v>30.325955085951701</v>
          </cell>
        </row>
        <row r="4">
          <cell r="A4" t="str">
            <v>Derrick Williams</v>
          </cell>
          <cell r="B4">
            <v>2.5494340088379901</v>
          </cell>
        </row>
        <row r="5">
          <cell r="A5" t="str">
            <v>Randy Foye</v>
          </cell>
          <cell r="B5">
            <v>17.967207660668201</v>
          </cell>
        </row>
        <row r="6">
          <cell r="A6" t="str">
            <v>Robbie Hummel</v>
          </cell>
          <cell r="B6">
            <v>6.6441180506547397</v>
          </cell>
        </row>
        <row r="7">
          <cell r="A7" t="str">
            <v>Mike Miller</v>
          </cell>
          <cell r="B7">
            <v>3.7553691952031301</v>
          </cell>
        </row>
        <row r="8">
          <cell r="A8" t="str">
            <v>Luol Deng</v>
          </cell>
          <cell r="B8">
            <v>27.327677540610001</v>
          </cell>
        </row>
        <row r="9">
          <cell r="A9" t="str">
            <v>Draymond Green</v>
          </cell>
          <cell r="B9">
            <v>29.844217033525702</v>
          </cell>
        </row>
        <row r="10">
          <cell r="A10" t="str">
            <v>Kyle Lowry</v>
          </cell>
          <cell r="B10">
            <v>35.605486618249998</v>
          </cell>
        </row>
        <row r="11">
          <cell r="A11" t="str">
            <v>Carlos Boozer</v>
          </cell>
          <cell r="B11">
            <v>28.426749942878299</v>
          </cell>
        </row>
        <row r="12">
          <cell r="A12" t="str">
            <v>Jannero Pargo</v>
          </cell>
          <cell r="B12">
            <v>5.9375</v>
          </cell>
        </row>
        <row r="13">
          <cell r="A13" t="str">
            <v>Austin Daye</v>
          </cell>
          <cell r="B13">
            <v>4.0996775268564196</v>
          </cell>
        </row>
        <row r="14">
          <cell r="A14" t="str">
            <v>Thaddeus Young</v>
          </cell>
          <cell r="B14">
            <v>23.223665782151699</v>
          </cell>
        </row>
        <row r="15">
          <cell r="A15" t="str">
            <v>Kostas Papanikolaou</v>
          </cell>
          <cell r="B15">
            <v>16.3793846910567</v>
          </cell>
        </row>
        <row r="16">
          <cell r="A16" t="str">
            <v>Kevin Love</v>
          </cell>
          <cell r="B16">
            <v>33.937365281672903</v>
          </cell>
        </row>
        <row r="17">
          <cell r="A17" t="str">
            <v>Nikola Vucevic</v>
          </cell>
          <cell r="B17">
            <v>38.009548213479697</v>
          </cell>
        </row>
        <row r="18">
          <cell r="A18" t="str">
            <v>Aaron Brooks</v>
          </cell>
          <cell r="B18">
            <v>13.664543395432201</v>
          </cell>
        </row>
        <row r="19">
          <cell r="A19" t="str">
            <v>Isaiah Thomas</v>
          </cell>
          <cell r="B19">
            <v>27.252436235986998</v>
          </cell>
        </row>
        <row r="20">
          <cell r="A20" t="str">
            <v>James Ennis</v>
          </cell>
          <cell r="B20">
            <v>5.29708444805458</v>
          </cell>
        </row>
        <row r="21">
          <cell r="A21" t="str">
            <v>Jared Sullinger</v>
          </cell>
          <cell r="B21">
            <v>33.723912372799099</v>
          </cell>
        </row>
        <row r="22">
          <cell r="A22" t="str">
            <v>Paul Millsap</v>
          </cell>
          <cell r="B22">
            <v>39.1994512204299</v>
          </cell>
        </row>
        <row r="23">
          <cell r="A23" t="str">
            <v>Avery Bradley</v>
          </cell>
          <cell r="B23">
            <v>23.591263851425701</v>
          </cell>
        </row>
        <row r="24">
          <cell r="A24" t="str">
            <v>Joe Johnson</v>
          </cell>
          <cell r="B24">
            <v>33.366793846493898</v>
          </cell>
        </row>
        <row r="25">
          <cell r="A25" t="str">
            <v>Will Barton</v>
          </cell>
          <cell r="B25">
            <v>7.6371419544131003</v>
          </cell>
        </row>
        <row r="26">
          <cell r="A26" t="str">
            <v>Nik Stauskas</v>
          </cell>
          <cell r="B26">
            <v>3.8962054562474799</v>
          </cell>
        </row>
        <row r="27">
          <cell r="A27" t="str">
            <v>James Jones</v>
          </cell>
          <cell r="B27">
            <v>2.7708333333333299</v>
          </cell>
        </row>
        <row r="28">
          <cell r="A28" t="str">
            <v>DeMarcus Cousins</v>
          </cell>
          <cell r="B28">
            <v>42.771484018107103</v>
          </cell>
        </row>
        <row r="29">
          <cell r="A29" t="str">
            <v>Michael Carter-Williams</v>
          </cell>
          <cell r="B29">
            <v>31.2291666666666</v>
          </cell>
        </row>
        <row r="30">
          <cell r="A30" t="str">
            <v>Caron Butler</v>
          </cell>
          <cell r="B30">
            <v>12.2778899599817</v>
          </cell>
        </row>
        <row r="31">
          <cell r="A31" t="str">
            <v>Julius Randle</v>
          </cell>
          <cell r="B31">
            <v>1.5</v>
          </cell>
        </row>
        <row r="32">
          <cell r="A32" t="str">
            <v>Marc Gasol</v>
          </cell>
          <cell r="B32">
            <v>37.0836849875895</v>
          </cell>
        </row>
        <row r="33">
          <cell r="A33" t="str">
            <v>Tony Parker</v>
          </cell>
          <cell r="B33">
            <v>27.3219819350184</v>
          </cell>
        </row>
        <row r="34">
          <cell r="A34" t="str">
            <v>LeBron James</v>
          </cell>
          <cell r="B34">
            <v>52.956823985667697</v>
          </cell>
        </row>
        <row r="35">
          <cell r="A35" t="str">
            <v>Brook Lopez</v>
          </cell>
          <cell r="B35">
            <v>28.129322742407599</v>
          </cell>
        </row>
        <row r="36">
          <cell r="A36" t="str">
            <v>Dwight Powell</v>
          </cell>
          <cell r="B36">
            <v>0</v>
          </cell>
        </row>
        <row r="37">
          <cell r="A37" t="str">
            <v>Shannon Brown</v>
          </cell>
          <cell r="B37">
            <v>4.0625</v>
          </cell>
        </row>
        <row r="38">
          <cell r="A38" t="str">
            <v>Zach Randolph</v>
          </cell>
          <cell r="B38">
            <v>37.830296322802297</v>
          </cell>
        </row>
        <row r="39">
          <cell r="A39" t="str">
            <v>Jeremy Evans</v>
          </cell>
          <cell r="B39">
            <v>0</v>
          </cell>
        </row>
        <row r="40">
          <cell r="A40" t="str">
            <v>Luke Ridnour</v>
          </cell>
          <cell r="B40">
            <v>16.572150249820201</v>
          </cell>
        </row>
        <row r="41">
          <cell r="A41" t="str">
            <v>Malcolm Thomas</v>
          </cell>
          <cell r="B41">
            <v>9.7811357988598093</v>
          </cell>
        </row>
        <row r="42">
          <cell r="A42" t="str">
            <v>Enes Kanter</v>
          </cell>
          <cell r="B42">
            <v>22.548015457794801</v>
          </cell>
        </row>
        <row r="43">
          <cell r="A43" t="str">
            <v>Ty Lawson</v>
          </cell>
          <cell r="B43">
            <v>36.267427805606999</v>
          </cell>
        </row>
        <row r="44">
          <cell r="A44" t="str">
            <v>Wesley Matthews</v>
          </cell>
          <cell r="B44">
            <v>27.716628185443099</v>
          </cell>
        </row>
        <row r="45">
          <cell r="A45" t="str">
            <v>Sergey Karasev</v>
          </cell>
          <cell r="B45">
            <v>2.3474099099099099</v>
          </cell>
        </row>
        <row r="46">
          <cell r="A46" t="str">
            <v>Mario Chalmers</v>
          </cell>
          <cell r="B46">
            <v>25.3267760935917</v>
          </cell>
        </row>
        <row r="47">
          <cell r="A47" t="str">
            <v>Reggie Evans</v>
          </cell>
          <cell r="B47">
            <v>11.3536497276258</v>
          </cell>
        </row>
        <row r="48">
          <cell r="A48" t="str">
            <v>A.J. Price</v>
          </cell>
          <cell r="B48">
            <v>23.374460911158099</v>
          </cell>
        </row>
        <row r="49">
          <cell r="A49" t="str">
            <v>John Wall</v>
          </cell>
          <cell r="B49">
            <v>40.971592609176099</v>
          </cell>
        </row>
        <row r="50">
          <cell r="A50" t="str">
            <v>Danny Granger</v>
          </cell>
          <cell r="B50">
            <v>0</v>
          </cell>
        </row>
        <row r="51">
          <cell r="A51" t="str">
            <v>TJ Warren</v>
          </cell>
          <cell r="B51">
            <v>0</v>
          </cell>
        </row>
        <row r="52">
          <cell r="A52" t="str">
            <v>Al-Farouq Aminu</v>
          </cell>
          <cell r="B52">
            <v>16.378794339872599</v>
          </cell>
        </row>
        <row r="53">
          <cell r="A53" t="str">
            <v>Al Horford</v>
          </cell>
          <cell r="B53">
            <v>26.1309600228455</v>
          </cell>
        </row>
        <row r="54">
          <cell r="A54" t="str">
            <v>Kyle O'Quinn</v>
          </cell>
          <cell r="B54">
            <v>21.5</v>
          </cell>
        </row>
        <row r="55">
          <cell r="A55" t="str">
            <v>Festus Ezeli</v>
          </cell>
          <cell r="B55">
            <v>9.7770430294802395</v>
          </cell>
        </row>
        <row r="56">
          <cell r="A56" t="str">
            <v>James Johnson</v>
          </cell>
          <cell r="B56">
            <v>22.358930145420899</v>
          </cell>
        </row>
        <row r="57">
          <cell r="A57" t="str">
            <v>Amir Johnson</v>
          </cell>
          <cell r="B57">
            <v>19.130421454807902</v>
          </cell>
        </row>
        <row r="58">
          <cell r="A58" t="str">
            <v>Tyler Zeller</v>
          </cell>
          <cell r="B58">
            <v>10.317308458077999</v>
          </cell>
        </row>
        <row r="59">
          <cell r="A59" t="str">
            <v>Dorell Wright</v>
          </cell>
          <cell r="B59">
            <v>4.9859304195292999</v>
          </cell>
        </row>
        <row r="60">
          <cell r="A60" t="str">
            <v>Glenn Robinson</v>
          </cell>
          <cell r="B60">
            <v>0.9375</v>
          </cell>
        </row>
        <row r="61">
          <cell r="A61" t="str">
            <v>Chris Kaman</v>
          </cell>
          <cell r="B61">
            <v>23.8220577099985</v>
          </cell>
        </row>
        <row r="62">
          <cell r="A62" t="str">
            <v>Ersan Ilyasova</v>
          </cell>
          <cell r="B62">
            <v>12.929377956766199</v>
          </cell>
        </row>
        <row r="63">
          <cell r="A63" t="str">
            <v>O.J. Mayo</v>
          </cell>
          <cell r="B63">
            <v>18.994119722247198</v>
          </cell>
        </row>
        <row r="64">
          <cell r="A64" t="str">
            <v>Toure Murry</v>
          </cell>
          <cell r="B64">
            <v>0</v>
          </cell>
        </row>
        <row r="65">
          <cell r="A65" t="str">
            <v>Donatas Motiejunas</v>
          </cell>
          <cell r="B65">
            <v>19.661860533417201</v>
          </cell>
        </row>
        <row r="66">
          <cell r="A66" t="str">
            <v>Aron Baynes</v>
          </cell>
          <cell r="B66">
            <v>10.3757053622399</v>
          </cell>
        </row>
        <row r="67">
          <cell r="A67" t="str">
            <v>Brandon Rush</v>
          </cell>
          <cell r="B67">
            <v>2.0396959459459398</v>
          </cell>
        </row>
        <row r="68">
          <cell r="A68" t="str">
            <v>Manu Ginobili</v>
          </cell>
          <cell r="B68">
            <v>28.2473814590366</v>
          </cell>
        </row>
        <row r="69">
          <cell r="A69" t="str">
            <v>Reggie Jackson</v>
          </cell>
          <cell r="B69">
            <v>42.740532157795997</v>
          </cell>
        </row>
        <row r="70">
          <cell r="A70" t="str">
            <v>Kevin Garnett</v>
          </cell>
          <cell r="B70">
            <v>21.953020511565398</v>
          </cell>
        </row>
        <row r="71">
          <cell r="A71" t="str">
            <v>Leandro Barbosa</v>
          </cell>
          <cell r="B71">
            <v>15.143747075883001</v>
          </cell>
        </row>
        <row r="72">
          <cell r="A72" t="str">
            <v>Courtney Lee</v>
          </cell>
          <cell r="B72">
            <v>24.925097447496999</v>
          </cell>
        </row>
        <row r="73">
          <cell r="A73" t="str">
            <v>Jorge Gutierrez</v>
          </cell>
          <cell r="B73">
            <v>0.36993243243243201</v>
          </cell>
        </row>
        <row r="74">
          <cell r="A74" t="str">
            <v>PJ Hairston</v>
          </cell>
          <cell r="B74">
            <v>9.2143314221014201</v>
          </cell>
        </row>
        <row r="75">
          <cell r="A75" t="str">
            <v>Jordan Hill</v>
          </cell>
          <cell r="B75">
            <v>29.4452282265623</v>
          </cell>
        </row>
        <row r="76">
          <cell r="A76" t="str">
            <v>Eric Bledsoe</v>
          </cell>
          <cell r="B76">
            <v>30.602772977311499</v>
          </cell>
        </row>
        <row r="77">
          <cell r="A77" t="str">
            <v>Zaza Pachulia</v>
          </cell>
          <cell r="B77">
            <v>15.4262416229018</v>
          </cell>
        </row>
        <row r="78">
          <cell r="A78" t="str">
            <v>Josh Smith</v>
          </cell>
          <cell r="B78">
            <v>32.327666047091903</v>
          </cell>
        </row>
        <row r="79">
          <cell r="A79" t="str">
            <v>Lucas Nogueira</v>
          </cell>
          <cell r="B79">
            <v>0</v>
          </cell>
        </row>
        <row r="80">
          <cell r="A80" t="str">
            <v>Jamal Crawford</v>
          </cell>
          <cell r="B80">
            <v>22.031134209262401</v>
          </cell>
        </row>
        <row r="81">
          <cell r="A81" t="str">
            <v>Joe Ingles</v>
          </cell>
          <cell r="B81">
            <v>11.7063505904467</v>
          </cell>
        </row>
        <row r="82">
          <cell r="A82" t="str">
            <v>Tarik Black</v>
          </cell>
          <cell r="B82">
            <v>8.1194779305034199</v>
          </cell>
        </row>
        <row r="83">
          <cell r="A83" t="str">
            <v>Ish Smith</v>
          </cell>
          <cell r="B83">
            <v>7.5688073394495401</v>
          </cell>
        </row>
        <row r="84">
          <cell r="A84" t="str">
            <v>Noah Vonleh</v>
          </cell>
          <cell r="B84">
            <v>2</v>
          </cell>
        </row>
        <row r="85">
          <cell r="A85" t="str">
            <v>Tony Wroten</v>
          </cell>
          <cell r="B85">
            <v>35.038748966744699</v>
          </cell>
        </row>
        <row r="86">
          <cell r="A86" t="str">
            <v>JJ Hickson</v>
          </cell>
          <cell r="B86">
            <v>23.2454128440367</v>
          </cell>
        </row>
        <row r="87">
          <cell r="A87" t="str">
            <v>Kobe Bryant</v>
          </cell>
          <cell r="B87">
            <v>40.661559313239799</v>
          </cell>
        </row>
        <row r="88">
          <cell r="A88" t="str">
            <v>Tony Mitchell</v>
          </cell>
          <cell r="B88">
            <v>0</v>
          </cell>
        </row>
        <row r="89">
          <cell r="A89" t="str">
            <v>Jon Leuer</v>
          </cell>
          <cell r="B89">
            <v>7.1195900827467602</v>
          </cell>
        </row>
        <row r="90">
          <cell r="A90" t="str">
            <v>Kentavious Caldwell-Pope</v>
          </cell>
          <cell r="B90">
            <v>15.005454864328501</v>
          </cell>
        </row>
        <row r="91">
          <cell r="A91" t="str">
            <v>Maurice Harkless</v>
          </cell>
          <cell r="B91">
            <v>7.1932388457617797</v>
          </cell>
        </row>
        <row r="92">
          <cell r="A92" t="str">
            <v>Cameron Bairstow</v>
          </cell>
          <cell r="B92">
            <v>-0.5</v>
          </cell>
        </row>
        <row r="93">
          <cell r="A93" t="str">
            <v>DeAndre Jordan</v>
          </cell>
          <cell r="B93">
            <v>38.973663776549103</v>
          </cell>
        </row>
        <row r="94">
          <cell r="A94" t="str">
            <v>Jordan Adams</v>
          </cell>
          <cell r="B94">
            <v>0</v>
          </cell>
        </row>
        <row r="95">
          <cell r="A95" t="str">
            <v>Jordan Clarkson</v>
          </cell>
          <cell r="B95">
            <v>9.0132851064051493</v>
          </cell>
        </row>
        <row r="96">
          <cell r="A96" t="str">
            <v>Goran Dragic</v>
          </cell>
          <cell r="B96">
            <v>25.943389099095299</v>
          </cell>
        </row>
        <row r="97">
          <cell r="A97" t="str">
            <v>Danilo Gallinari</v>
          </cell>
          <cell r="B97">
            <v>15.670793252770199</v>
          </cell>
        </row>
        <row r="98">
          <cell r="A98" t="str">
            <v>Stephen Curry</v>
          </cell>
          <cell r="B98">
            <v>40.653623657640502</v>
          </cell>
        </row>
        <row r="99">
          <cell r="A99" t="str">
            <v>Kevin Martin</v>
          </cell>
          <cell r="B99">
            <v>25.515819448414</v>
          </cell>
        </row>
        <row r="100">
          <cell r="A100" t="str">
            <v>Chris Copeland</v>
          </cell>
          <cell r="B100">
            <v>18.812645840329999</v>
          </cell>
        </row>
        <row r="101">
          <cell r="A101" t="str">
            <v>Miles Plumlee</v>
          </cell>
          <cell r="B101">
            <v>21.3322510227948</v>
          </cell>
        </row>
        <row r="102">
          <cell r="A102" t="str">
            <v>Jordan Farmar</v>
          </cell>
          <cell r="B102">
            <v>7.6815495994176599</v>
          </cell>
        </row>
        <row r="103">
          <cell r="A103" t="str">
            <v>Wesley Johnson</v>
          </cell>
          <cell r="B103">
            <v>18.0238577343898</v>
          </cell>
        </row>
        <row r="104">
          <cell r="A104" t="str">
            <v>Kelly Olynyk</v>
          </cell>
          <cell r="B104">
            <v>30.9488429482026</v>
          </cell>
        </row>
        <row r="105">
          <cell r="A105" t="str">
            <v>Steven Adams</v>
          </cell>
          <cell r="B105">
            <v>23.242701915059602</v>
          </cell>
        </row>
        <row r="106">
          <cell r="A106" t="str">
            <v>David West</v>
          </cell>
          <cell r="B106">
            <v>0</v>
          </cell>
        </row>
        <row r="107">
          <cell r="A107" t="str">
            <v>Phil Pressey</v>
          </cell>
          <cell r="B107">
            <v>8.1908783783783701</v>
          </cell>
        </row>
        <row r="108">
          <cell r="A108" t="str">
            <v>Pablo Prigioni</v>
          </cell>
          <cell r="B108">
            <v>15.097430657276499</v>
          </cell>
        </row>
        <row r="109">
          <cell r="A109" t="str">
            <v>Rajon Rondo</v>
          </cell>
          <cell r="B109">
            <v>44.5353083773131</v>
          </cell>
        </row>
        <row r="110">
          <cell r="A110" t="str">
            <v>James Young</v>
          </cell>
          <cell r="B110">
            <v>5.8958333333333304</v>
          </cell>
        </row>
        <row r="111">
          <cell r="A111" t="str">
            <v>Elfrid Payton</v>
          </cell>
          <cell r="B111">
            <v>15.0415308985717</v>
          </cell>
        </row>
        <row r="112">
          <cell r="A112" t="str">
            <v>Gary Neal</v>
          </cell>
          <cell r="B112">
            <v>17.627947165883601</v>
          </cell>
        </row>
        <row r="113">
          <cell r="A113" t="str">
            <v>Timofey Mozgov</v>
          </cell>
          <cell r="B113">
            <v>18.969751269776001</v>
          </cell>
        </row>
        <row r="114">
          <cell r="A114" t="str">
            <v>Rodney Stuckey</v>
          </cell>
          <cell r="B114">
            <v>13.0166103603603</v>
          </cell>
        </row>
        <row r="115">
          <cell r="A115" t="str">
            <v>Troy Daniels</v>
          </cell>
          <cell r="B115">
            <v>4.22824039666334</v>
          </cell>
        </row>
        <row r="116">
          <cell r="A116" t="str">
            <v>Beno Udrih</v>
          </cell>
          <cell r="B116">
            <v>11.4013181287654</v>
          </cell>
        </row>
        <row r="117">
          <cell r="A117" t="str">
            <v>Omri Casspi</v>
          </cell>
          <cell r="B117">
            <v>12.4870279220508</v>
          </cell>
        </row>
        <row r="118">
          <cell r="A118" t="str">
            <v>Nene</v>
          </cell>
          <cell r="B118">
            <v>24.104496763782901</v>
          </cell>
        </row>
        <row r="119">
          <cell r="A119" t="str">
            <v>Erick Green</v>
          </cell>
          <cell r="B119">
            <v>8.75</v>
          </cell>
        </row>
        <row r="120">
          <cell r="A120" t="str">
            <v>Chris Paul</v>
          </cell>
          <cell r="B120">
            <v>47.387066966173002</v>
          </cell>
        </row>
        <row r="121">
          <cell r="A121" t="str">
            <v>Marcus Smart</v>
          </cell>
          <cell r="B121">
            <v>13.6992764215757</v>
          </cell>
        </row>
        <row r="122">
          <cell r="A122" t="str">
            <v>Victor Claver</v>
          </cell>
          <cell r="B122">
            <v>0</v>
          </cell>
        </row>
        <row r="123">
          <cell r="A123" t="str">
            <v>Kemba Walker</v>
          </cell>
          <cell r="B123">
            <v>29.3467553899014</v>
          </cell>
        </row>
        <row r="124">
          <cell r="A124" t="str">
            <v>John Jenkins</v>
          </cell>
          <cell r="B124">
            <v>15.25</v>
          </cell>
        </row>
        <row r="125">
          <cell r="A125" t="str">
            <v>Trevor Booker</v>
          </cell>
          <cell r="B125">
            <v>13.2485042919019</v>
          </cell>
        </row>
        <row r="126">
          <cell r="A126" t="str">
            <v>Tyreke Evans</v>
          </cell>
          <cell r="B126">
            <v>37.595152075406503</v>
          </cell>
        </row>
        <row r="127">
          <cell r="A127" t="str">
            <v>Charles Hayes</v>
          </cell>
          <cell r="B127">
            <v>4.1416103603603602</v>
          </cell>
        </row>
        <row r="128">
          <cell r="A128" t="str">
            <v>Reggie Bullock</v>
          </cell>
          <cell r="B128">
            <v>10.0183486238532</v>
          </cell>
        </row>
        <row r="129">
          <cell r="A129" t="str">
            <v>Meyers Leonard</v>
          </cell>
          <cell r="B129">
            <v>11.3741046630609</v>
          </cell>
        </row>
        <row r="130">
          <cell r="A130" t="str">
            <v>Jerome Jordan</v>
          </cell>
          <cell r="B130">
            <v>5.6953706970908797</v>
          </cell>
        </row>
        <row r="131">
          <cell r="A131" t="str">
            <v>Marcus Thornton</v>
          </cell>
          <cell r="B131">
            <v>11.8916279188321</v>
          </cell>
        </row>
        <row r="132">
          <cell r="A132" t="str">
            <v>Zoran Dragic</v>
          </cell>
          <cell r="B132">
            <v>0</v>
          </cell>
        </row>
        <row r="133">
          <cell r="A133" t="str">
            <v>Alan Anderson</v>
          </cell>
          <cell r="B133">
            <v>7.10569627745818</v>
          </cell>
        </row>
        <row r="134">
          <cell r="A134" t="str">
            <v>Michael Kidd-Gilchrist</v>
          </cell>
          <cell r="B134">
            <v>17.085602407276699</v>
          </cell>
        </row>
        <row r="135">
          <cell r="A135" t="str">
            <v>Jeff Teague</v>
          </cell>
          <cell r="B135">
            <v>25.8062402706299</v>
          </cell>
        </row>
        <row r="136">
          <cell r="A136" t="str">
            <v>Samuel Dalembert</v>
          </cell>
          <cell r="B136">
            <v>15.195197550123799</v>
          </cell>
        </row>
        <row r="137">
          <cell r="A137" t="str">
            <v>Kirk Hinrich</v>
          </cell>
          <cell r="B137">
            <v>18.010658237715798</v>
          </cell>
        </row>
        <row r="138">
          <cell r="A138" t="str">
            <v>Evan Turner</v>
          </cell>
          <cell r="B138">
            <v>18.1728227732028</v>
          </cell>
        </row>
        <row r="139">
          <cell r="A139" t="str">
            <v>Shavlik Randolph</v>
          </cell>
          <cell r="B139">
            <v>0.87962286215465502</v>
          </cell>
        </row>
        <row r="140">
          <cell r="A140" t="str">
            <v>Alexey Shved</v>
          </cell>
          <cell r="B140">
            <v>16.3908431242604</v>
          </cell>
        </row>
        <row r="141">
          <cell r="A141" t="str">
            <v>Cory Joseph</v>
          </cell>
          <cell r="B141">
            <v>14.416305542727301</v>
          </cell>
        </row>
        <row r="142">
          <cell r="A142" t="str">
            <v>Monta Ellis</v>
          </cell>
          <cell r="B142">
            <v>32.257868523187803</v>
          </cell>
        </row>
        <row r="143">
          <cell r="A143" t="str">
            <v>Lavoy Allen</v>
          </cell>
          <cell r="B143">
            <v>20.238208307598502</v>
          </cell>
        </row>
        <row r="144">
          <cell r="A144" t="str">
            <v>Zach LaVine</v>
          </cell>
          <cell r="B144">
            <v>13.691214812201</v>
          </cell>
        </row>
        <row r="145">
          <cell r="A145" t="str">
            <v>Mike Scott</v>
          </cell>
          <cell r="B145">
            <v>10.334077168295099</v>
          </cell>
        </row>
        <row r="146">
          <cell r="A146" t="str">
            <v>Shelvin Mack</v>
          </cell>
          <cell r="B146">
            <v>11.514870930911</v>
          </cell>
        </row>
        <row r="147">
          <cell r="A147" t="str">
            <v>Jeff Green</v>
          </cell>
          <cell r="B147">
            <v>28.014960246929</v>
          </cell>
        </row>
        <row r="148">
          <cell r="A148" t="str">
            <v>Donald Sloan</v>
          </cell>
          <cell r="B148">
            <v>22.2312422987175</v>
          </cell>
        </row>
        <row r="149">
          <cell r="A149" t="str">
            <v>Gorgui Dieng</v>
          </cell>
          <cell r="B149">
            <v>21.847381342765399</v>
          </cell>
        </row>
        <row r="150">
          <cell r="A150" t="str">
            <v>Roy Hibbert</v>
          </cell>
          <cell r="B150">
            <v>30.280960327605399</v>
          </cell>
        </row>
        <row r="151">
          <cell r="A151" t="str">
            <v>Russ Smith</v>
          </cell>
          <cell r="B151">
            <v>-1</v>
          </cell>
        </row>
        <row r="152">
          <cell r="A152" t="str">
            <v>Tony Allen</v>
          </cell>
          <cell r="B152">
            <v>16.5611723204165</v>
          </cell>
        </row>
        <row r="153">
          <cell r="A153" t="str">
            <v>Will Cherry</v>
          </cell>
          <cell r="B153">
            <v>6.8371559633027497</v>
          </cell>
        </row>
        <row r="154">
          <cell r="A154" t="str">
            <v>James Harden</v>
          </cell>
          <cell r="B154">
            <v>51.341084481699902</v>
          </cell>
        </row>
        <row r="155">
          <cell r="A155" t="str">
            <v>Sebastian Telfair</v>
          </cell>
          <cell r="B155">
            <v>11.5803249998247</v>
          </cell>
        </row>
        <row r="156">
          <cell r="A156" t="str">
            <v>Devyn Marble</v>
          </cell>
          <cell r="B156">
            <v>0.73902027027026995</v>
          </cell>
        </row>
        <row r="157">
          <cell r="A157" t="str">
            <v>Chris Johnson</v>
          </cell>
          <cell r="B157">
            <v>12.4871798223782</v>
          </cell>
        </row>
        <row r="158">
          <cell r="A158" t="str">
            <v>JaVale McGee</v>
          </cell>
          <cell r="B158">
            <v>9.2211032909975401</v>
          </cell>
        </row>
        <row r="159">
          <cell r="A159" t="str">
            <v>Damian Lillard</v>
          </cell>
          <cell r="B159">
            <v>45.273660756468203</v>
          </cell>
        </row>
        <row r="160">
          <cell r="A160" t="str">
            <v>Austin Rivers</v>
          </cell>
          <cell r="B160">
            <v>19.248536705906101</v>
          </cell>
        </row>
        <row r="161">
          <cell r="A161" t="str">
            <v>Corey Brewer</v>
          </cell>
          <cell r="B161">
            <v>23.505835603834299</v>
          </cell>
        </row>
        <row r="162">
          <cell r="A162" t="str">
            <v>Mirza Teletovic</v>
          </cell>
          <cell r="B162">
            <v>16.562385258601701</v>
          </cell>
        </row>
        <row r="163">
          <cell r="A163" t="str">
            <v>Kyrie Irving</v>
          </cell>
          <cell r="B163">
            <v>40.7060353066218</v>
          </cell>
        </row>
        <row r="164">
          <cell r="A164" t="str">
            <v>Darrell Arthur</v>
          </cell>
          <cell r="B164">
            <v>14.927727798362699</v>
          </cell>
        </row>
        <row r="165">
          <cell r="A165" t="str">
            <v>Joe Harris</v>
          </cell>
          <cell r="B165">
            <v>12.520088410570001</v>
          </cell>
        </row>
        <row r="166">
          <cell r="A166" t="str">
            <v>Jason Terry</v>
          </cell>
          <cell r="B166">
            <v>17.2318474804561</v>
          </cell>
        </row>
        <row r="167">
          <cell r="A167" t="str">
            <v>Thomas Robinson</v>
          </cell>
          <cell r="B167">
            <v>5.0894699349894896</v>
          </cell>
        </row>
        <row r="168">
          <cell r="A168" t="str">
            <v>Rudy Gobert</v>
          </cell>
          <cell r="B168">
            <v>15.528388397061301</v>
          </cell>
        </row>
        <row r="169">
          <cell r="A169" t="str">
            <v>David Lee</v>
          </cell>
          <cell r="B169">
            <v>5.5</v>
          </cell>
        </row>
        <row r="170">
          <cell r="A170" t="str">
            <v>Giannis Antetokounmpo</v>
          </cell>
          <cell r="B170">
            <v>25.756038557016002</v>
          </cell>
        </row>
        <row r="171">
          <cell r="A171" t="str">
            <v>Nate Wolters</v>
          </cell>
          <cell r="B171">
            <v>8.2889908256880709</v>
          </cell>
        </row>
        <row r="172">
          <cell r="A172" t="str">
            <v>Kenneth Faried</v>
          </cell>
          <cell r="B172">
            <v>22.866793160476998</v>
          </cell>
        </row>
        <row r="173">
          <cell r="A173" t="str">
            <v>Shaun Livingston</v>
          </cell>
          <cell r="B173">
            <v>8.7974268656315306</v>
          </cell>
        </row>
        <row r="174">
          <cell r="A174" t="str">
            <v>Vince Carter</v>
          </cell>
          <cell r="B174">
            <v>15.1180982441834</v>
          </cell>
        </row>
        <row r="175">
          <cell r="A175" t="str">
            <v>Kris Humphries</v>
          </cell>
          <cell r="B175">
            <v>20.778577032088201</v>
          </cell>
        </row>
        <row r="176">
          <cell r="A176" t="str">
            <v>Jared Cunningham</v>
          </cell>
          <cell r="B176">
            <v>2.21987612612612</v>
          </cell>
        </row>
        <row r="177">
          <cell r="A177" t="str">
            <v>Andrew Wiggins</v>
          </cell>
          <cell r="B177">
            <v>17.212046010255801</v>
          </cell>
        </row>
        <row r="178">
          <cell r="A178" t="str">
            <v>CJ McCollum</v>
          </cell>
          <cell r="B178">
            <v>12.0394400822466</v>
          </cell>
        </row>
        <row r="179">
          <cell r="A179" t="str">
            <v>Tyler Ennis</v>
          </cell>
          <cell r="B179">
            <v>3.3541666666666599</v>
          </cell>
        </row>
        <row r="180">
          <cell r="A180" t="str">
            <v>Rasual Butler</v>
          </cell>
          <cell r="B180">
            <v>16.367892121034899</v>
          </cell>
        </row>
        <row r="181">
          <cell r="A181" t="str">
            <v>Nikola Pekovic</v>
          </cell>
          <cell r="B181">
            <v>19.683329092067101</v>
          </cell>
        </row>
        <row r="182">
          <cell r="A182" t="str">
            <v>Adreian Payne</v>
          </cell>
          <cell r="B182">
            <v>0</v>
          </cell>
        </row>
        <row r="183">
          <cell r="A183" t="str">
            <v>PJ Tucker</v>
          </cell>
          <cell r="B183">
            <v>16.482258947328798</v>
          </cell>
        </row>
        <row r="184">
          <cell r="A184" t="str">
            <v>Kosta Koufos</v>
          </cell>
          <cell r="B184">
            <v>13.4063018417714</v>
          </cell>
        </row>
        <row r="185">
          <cell r="A185" t="str">
            <v>Shayne Whittington</v>
          </cell>
          <cell r="B185">
            <v>10.2083333333333</v>
          </cell>
        </row>
        <row r="186">
          <cell r="A186" t="str">
            <v>Anderson Varejao</v>
          </cell>
          <cell r="B186">
            <v>23.565742729676099</v>
          </cell>
        </row>
        <row r="187">
          <cell r="A187" t="str">
            <v>Gigi Datome</v>
          </cell>
          <cell r="B187">
            <v>0</v>
          </cell>
        </row>
        <row r="188">
          <cell r="A188" t="str">
            <v>Tyler Hansbrough</v>
          </cell>
          <cell r="B188">
            <v>6.9850603347243796</v>
          </cell>
        </row>
        <row r="189">
          <cell r="A189" t="str">
            <v>Mike Muscala</v>
          </cell>
          <cell r="B189">
            <v>13.637614678899</v>
          </cell>
        </row>
        <row r="190">
          <cell r="A190" t="str">
            <v>Travis Wear</v>
          </cell>
          <cell r="B190">
            <v>5.1149502695132103</v>
          </cell>
        </row>
        <row r="191">
          <cell r="A191" t="str">
            <v>Marvin Williams</v>
          </cell>
          <cell r="B191">
            <v>9.8673361102210304</v>
          </cell>
        </row>
        <row r="192">
          <cell r="A192" t="str">
            <v>Jeff Ayres</v>
          </cell>
          <cell r="B192">
            <v>3.9067221344265901</v>
          </cell>
        </row>
        <row r="193">
          <cell r="A193" t="str">
            <v>Jameer Nelson</v>
          </cell>
          <cell r="B193">
            <v>16.208609493370801</v>
          </cell>
        </row>
        <row r="194">
          <cell r="A194" t="str">
            <v>Willie Green</v>
          </cell>
          <cell r="B194">
            <v>5.7746559648411999</v>
          </cell>
        </row>
        <row r="195">
          <cell r="A195" t="str">
            <v>Bismack Biyombo</v>
          </cell>
          <cell r="B195">
            <v>13.4036697247706</v>
          </cell>
        </row>
        <row r="196">
          <cell r="A196" t="str">
            <v>Jarnell Stokes</v>
          </cell>
          <cell r="B196">
            <v>0</v>
          </cell>
        </row>
        <row r="197">
          <cell r="A197" t="str">
            <v>Nazr Mohammed</v>
          </cell>
          <cell r="B197">
            <v>0</v>
          </cell>
        </row>
        <row r="198">
          <cell r="A198" t="str">
            <v>Deron Williams</v>
          </cell>
          <cell r="B198">
            <v>32.4401661807265</v>
          </cell>
        </row>
        <row r="199">
          <cell r="A199" t="str">
            <v>Ben McLemore</v>
          </cell>
          <cell r="B199">
            <v>19.528523291132501</v>
          </cell>
        </row>
        <row r="200">
          <cell r="A200" t="str">
            <v>Mo Williams</v>
          </cell>
          <cell r="B200">
            <v>17.44513566262</v>
          </cell>
        </row>
        <row r="201">
          <cell r="A201" t="str">
            <v>Steve Blake</v>
          </cell>
          <cell r="B201">
            <v>18.649896734117402</v>
          </cell>
        </row>
        <row r="202">
          <cell r="A202" t="str">
            <v>Patrick Beverley</v>
          </cell>
          <cell r="B202">
            <v>20.0527522935779</v>
          </cell>
        </row>
        <row r="203">
          <cell r="A203" t="str">
            <v>Udonis Haslem</v>
          </cell>
          <cell r="B203">
            <v>11.852195945945899</v>
          </cell>
        </row>
        <row r="204">
          <cell r="A204" t="str">
            <v>Glen Rice Jr.</v>
          </cell>
          <cell r="B204">
            <v>3.1839643326998899</v>
          </cell>
        </row>
        <row r="205">
          <cell r="A205" t="str">
            <v>Anthony Tolliver</v>
          </cell>
          <cell r="B205">
            <v>3.0841077072938798</v>
          </cell>
        </row>
        <row r="206">
          <cell r="A206" t="str">
            <v>Kendall Marshall</v>
          </cell>
          <cell r="B206">
            <v>4.0425112612612599</v>
          </cell>
        </row>
        <row r="207">
          <cell r="A207" t="str">
            <v>John Salmons</v>
          </cell>
          <cell r="B207">
            <v>1.45974099099099</v>
          </cell>
        </row>
        <row r="208">
          <cell r="A208" t="str">
            <v>Archie Goodwin</v>
          </cell>
          <cell r="B208">
            <v>3.1776463963963901</v>
          </cell>
        </row>
        <row r="209">
          <cell r="A209" t="str">
            <v>Taj Gibson</v>
          </cell>
          <cell r="B209">
            <v>20.594535896710799</v>
          </cell>
        </row>
        <row r="210">
          <cell r="A210" t="str">
            <v>Anthony Davis</v>
          </cell>
          <cell r="B210">
            <v>51.222072369792102</v>
          </cell>
        </row>
        <row r="211">
          <cell r="A211" t="str">
            <v>Greg Stiemsma</v>
          </cell>
          <cell r="B211">
            <v>4.6330275229357802</v>
          </cell>
        </row>
        <row r="212">
          <cell r="A212" t="str">
            <v>Doug McDermott</v>
          </cell>
          <cell r="B212">
            <v>5.6501129182738303</v>
          </cell>
        </row>
        <row r="213">
          <cell r="A213" t="str">
            <v>Paul Pierce</v>
          </cell>
          <cell r="B213">
            <v>23.860958268700799</v>
          </cell>
        </row>
        <row r="214">
          <cell r="A214" t="str">
            <v>Kevin Seraphin</v>
          </cell>
          <cell r="B214">
            <v>12.2805020713873</v>
          </cell>
        </row>
        <row r="215">
          <cell r="A215" t="str">
            <v>Khris Middleton</v>
          </cell>
          <cell r="B215">
            <v>15.430756488669299</v>
          </cell>
        </row>
        <row r="216">
          <cell r="A216" t="str">
            <v>Solomon Hill</v>
          </cell>
          <cell r="B216">
            <v>28.472200269422199</v>
          </cell>
        </row>
        <row r="217">
          <cell r="A217" t="str">
            <v>Robin Lopez</v>
          </cell>
          <cell r="B217">
            <v>24.291255830413899</v>
          </cell>
        </row>
        <row r="218">
          <cell r="A218" t="str">
            <v>Joel Anthony</v>
          </cell>
          <cell r="B218">
            <v>4.4803477613110596</v>
          </cell>
        </row>
        <row r="219">
          <cell r="A219" t="str">
            <v>Jeff Withey</v>
          </cell>
          <cell r="B219">
            <v>2.2293577981651298</v>
          </cell>
        </row>
        <row r="220">
          <cell r="A220" t="str">
            <v>Lance Stephenson</v>
          </cell>
          <cell r="B220">
            <v>30.3478478797653</v>
          </cell>
        </row>
        <row r="221">
          <cell r="A221" t="str">
            <v>Alex Kirk</v>
          </cell>
          <cell r="B221">
            <v>1.4583333333333299</v>
          </cell>
        </row>
        <row r="222">
          <cell r="A222" t="str">
            <v>E'Twaun Moore</v>
          </cell>
          <cell r="B222">
            <v>0.48282657657657602</v>
          </cell>
        </row>
        <row r="223">
          <cell r="A223" t="str">
            <v>KJ McDaniels</v>
          </cell>
          <cell r="B223">
            <v>17.452611115662499</v>
          </cell>
        </row>
        <row r="224">
          <cell r="A224" t="str">
            <v>Quincy Acy</v>
          </cell>
          <cell r="B224">
            <v>9.6975784752862495</v>
          </cell>
        </row>
        <row r="225">
          <cell r="A225" t="str">
            <v>Brandon Knight</v>
          </cell>
          <cell r="B225">
            <v>34.588193801838202</v>
          </cell>
        </row>
        <row r="226">
          <cell r="A226" t="str">
            <v>Carmelo Anthony</v>
          </cell>
          <cell r="B226">
            <v>43.629282958492098</v>
          </cell>
        </row>
        <row r="227">
          <cell r="A227" t="str">
            <v>Perry Jones</v>
          </cell>
          <cell r="B227">
            <v>19.480668030989602</v>
          </cell>
        </row>
        <row r="228">
          <cell r="A228" t="str">
            <v>Hollis Thompson</v>
          </cell>
          <cell r="B228">
            <v>15.344653343153301</v>
          </cell>
        </row>
        <row r="229">
          <cell r="A229" t="str">
            <v>Gerald Wallace</v>
          </cell>
          <cell r="B229">
            <v>2.1382319819819799</v>
          </cell>
        </row>
        <row r="230">
          <cell r="A230" t="str">
            <v>Jae Crowder</v>
          </cell>
          <cell r="B230">
            <v>8.1350550105074202</v>
          </cell>
        </row>
        <row r="231">
          <cell r="A231" t="str">
            <v>Spencer Hawes</v>
          </cell>
          <cell r="B231">
            <v>18.0953506174714</v>
          </cell>
        </row>
        <row r="232">
          <cell r="A232" t="str">
            <v>Cleanthony Early</v>
          </cell>
          <cell r="B232">
            <v>4.3190941190043697</v>
          </cell>
        </row>
        <row r="233">
          <cell r="A233" t="str">
            <v>Jeremy Lamb</v>
          </cell>
          <cell r="B233">
            <v>28.701688349656401</v>
          </cell>
        </row>
        <row r="234">
          <cell r="A234" t="str">
            <v>Tiago Splitter</v>
          </cell>
          <cell r="B234">
            <v>14.5</v>
          </cell>
        </row>
        <row r="235">
          <cell r="A235" t="str">
            <v>Thabo Sefolosha</v>
          </cell>
          <cell r="B235">
            <v>21.414369277968898</v>
          </cell>
        </row>
        <row r="236">
          <cell r="A236" t="str">
            <v>Kyle Korver</v>
          </cell>
          <cell r="B236">
            <v>24.397338957880699</v>
          </cell>
        </row>
        <row r="237">
          <cell r="A237" t="str">
            <v>Brandon Bass</v>
          </cell>
          <cell r="B237">
            <v>13.3969662511983</v>
          </cell>
        </row>
        <row r="238">
          <cell r="A238" t="str">
            <v>Nick Collison</v>
          </cell>
          <cell r="B238">
            <v>13.779918190565899</v>
          </cell>
        </row>
        <row r="239">
          <cell r="A239" t="str">
            <v>Wilson Chandler</v>
          </cell>
          <cell r="B239">
            <v>21.2998465253091</v>
          </cell>
        </row>
        <row r="240">
          <cell r="A240" t="str">
            <v>Cory Jefferson</v>
          </cell>
          <cell r="B240">
            <v>1.8229166666666601</v>
          </cell>
        </row>
        <row r="241">
          <cell r="A241" t="str">
            <v>Cole Aldrich</v>
          </cell>
          <cell r="B241">
            <v>9.2369388718812697</v>
          </cell>
        </row>
        <row r="242">
          <cell r="A242" t="str">
            <v>Josh McRoberts</v>
          </cell>
          <cell r="B242">
            <v>9.4316913463318492</v>
          </cell>
        </row>
        <row r="243">
          <cell r="A243" t="str">
            <v>LaMarcus Aldridge</v>
          </cell>
          <cell r="B243">
            <v>40.209750114594897</v>
          </cell>
        </row>
        <row r="244">
          <cell r="A244" t="str">
            <v>Anthony Morrow</v>
          </cell>
          <cell r="B244">
            <v>22.458715596330201</v>
          </cell>
        </row>
        <row r="245">
          <cell r="A245" t="str">
            <v>Dewayne Dedmon</v>
          </cell>
          <cell r="B245">
            <v>5.8269635291876503</v>
          </cell>
        </row>
        <row r="246">
          <cell r="A246" t="str">
            <v>Ekpe Udoh</v>
          </cell>
          <cell r="B246">
            <v>0</v>
          </cell>
        </row>
        <row r="247">
          <cell r="A247" t="str">
            <v>Luke Babbitt</v>
          </cell>
          <cell r="B247">
            <v>11.1069819819819</v>
          </cell>
        </row>
        <row r="248">
          <cell r="A248" t="str">
            <v>Andre Dawkins</v>
          </cell>
          <cell r="B248">
            <v>-0.20833333333333301</v>
          </cell>
        </row>
        <row r="249">
          <cell r="A249" t="str">
            <v>Norris Cole</v>
          </cell>
          <cell r="B249">
            <v>21.3117856567529</v>
          </cell>
        </row>
        <row r="250">
          <cell r="A250" t="str">
            <v>Brandon Davies</v>
          </cell>
          <cell r="B250">
            <v>17.5534373631039</v>
          </cell>
        </row>
        <row r="251">
          <cell r="A251" t="str">
            <v>Kyle Singler</v>
          </cell>
          <cell r="B251">
            <v>17.5135190608454</v>
          </cell>
        </row>
        <row r="252">
          <cell r="A252" t="str">
            <v>Larry Sanders</v>
          </cell>
          <cell r="B252">
            <v>20.6411251035859</v>
          </cell>
        </row>
        <row r="253">
          <cell r="A253" t="str">
            <v>Justin Holiday</v>
          </cell>
          <cell r="B253">
            <v>1.8142201834862299</v>
          </cell>
        </row>
        <row r="254">
          <cell r="A254" t="str">
            <v>Greivis Vasquez</v>
          </cell>
          <cell r="B254">
            <v>13.9152315229623</v>
          </cell>
        </row>
        <row r="255">
          <cell r="A255" t="str">
            <v>Amar'e Stoudemire</v>
          </cell>
          <cell r="B255">
            <v>21.45686578882</v>
          </cell>
        </row>
        <row r="256">
          <cell r="A256" t="str">
            <v>Ramon Sessions</v>
          </cell>
          <cell r="B256">
            <v>10.6254129153872</v>
          </cell>
        </row>
        <row r="257">
          <cell r="A257" t="str">
            <v>Greg Smith</v>
          </cell>
          <cell r="B257">
            <v>3.28173186051316</v>
          </cell>
        </row>
        <row r="258">
          <cell r="A258" t="str">
            <v>Ricky Rubio</v>
          </cell>
          <cell r="B258">
            <v>30.824806314866201</v>
          </cell>
        </row>
        <row r="259">
          <cell r="A259" t="str">
            <v>Rudy Gay</v>
          </cell>
          <cell r="B259">
            <v>39.185622891695203</v>
          </cell>
        </row>
        <row r="260">
          <cell r="A260" t="str">
            <v>Nemanja Nedovic</v>
          </cell>
          <cell r="B260">
            <v>0</v>
          </cell>
        </row>
        <row r="261">
          <cell r="A261" t="str">
            <v>Ognjen Kuzmic</v>
          </cell>
          <cell r="B261">
            <v>1.86926605504587</v>
          </cell>
        </row>
        <row r="262">
          <cell r="A262" t="str">
            <v>Pero Antic</v>
          </cell>
          <cell r="B262">
            <v>7.7825064716897998</v>
          </cell>
        </row>
        <row r="263">
          <cell r="A263" t="str">
            <v>Boris Diaw</v>
          </cell>
          <cell r="B263">
            <v>20.256816437876999</v>
          </cell>
        </row>
        <row r="264">
          <cell r="A264" t="str">
            <v>Allen Crabbe</v>
          </cell>
          <cell r="B264">
            <v>11.432027481362301</v>
          </cell>
        </row>
        <row r="265">
          <cell r="A265" t="str">
            <v>Brandon Jennings</v>
          </cell>
          <cell r="B265">
            <v>36.742806695006799</v>
          </cell>
        </row>
        <row r="266">
          <cell r="A266" t="str">
            <v>Drew Gordon</v>
          </cell>
          <cell r="B266">
            <v>8.8333333333333304</v>
          </cell>
        </row>
        <row r="267">
          <cell r="A267" t="str">
            <v>Drew Gooden</v>
          </cell>
          <cell r="B267">
            <v>12.5170107033639</v>
          </cell>
        </row>
        <row r="268">
          <cell r="A268" t="str">
            <v>Dwyane Wade</v>
          </cell>
          <cell r="B268">
            <v>36.843717250793397</v>
          </cell>
        </row>
        <row r="269">
          <cell r="A269" t="str">
            <v>Joey Dorsey</v>
          </cell>
          <cell r="B269">
            <v>2.96228621546557</v>
          </cell>
        </row>
        <row r="270">
          <cell r="A270" t="str">
            <v>Garrett Temple</v>
          </cell>
          <cell r="B270">
            <v>18.359798179095701</v>
          </cell>
        </row>
        <row r="271">
          <cell r="A271" t="str">
            <v>Klay Thompson</v>
          </cell>
          <cell r="B271">
            <v>38.326415063444102</v>
          </cell>
        </row>
        <row r="272">
          <cell r="A272" t="str">
            <v>Patrick Patterson</v>
          </cell>
          <cell r="B272">
            <v>18.532705387764299</v>
          </cell>
        </row>
        <row r="273">
          <cell r="A273" t="str">
            <v>Isaiah Canaan</v>
          </cell>
          <cell r="B273">
            <v>16.656777485240902</v>
          </cell>
        </row>
        <row r="274">
          <cell r="A274" t="str">
            <v>Gordon Hayward</v>
          </cell>
          <cell r="B274">
            <v>35.788645787092797</v>
          </cell>
        </row>
        <row r="275">
          <cell r="A275" t="str">
            <v>Marco Belinelli</v>
          </cell>
          <cell r="B275">
            <v>12.089449541284401</v>
          </cell>
        </row>
        <row r="276">
          <cell r="A276" t="str">
            <v>Quincy Pondexter</v>
          </cell>
          <cell r="B276">
            <v>5.9155929995878598</v>
          </cell>
        </row>
        <row r="277">
          <cell r="A277" t="str">
            <v>Shawn Marion</v>
          </cell>
          <cell r="B277">
            <v>14.9383314763044</v>
          </cell>
        </row>
        <row r="278">
          <cell r="A278" t="str">
            <v>Rodney Hood</v>
          </cell>
          <cell r="B278">
            <v>11.3855367364541</v>
          </cell>
        </row>
        <row r="279">
          <cell r="A279" t="str">
            <v>JaKarr Sampson</v>
          </cell>
          <cell r="B279">
            <v>10.6039038356763</v>
          </cell>
        </row>
        <row r="280">
          <cell r="A280" t="str">
            <v>Jabari Parker</v>
          </cell>
          <cell r="B280">
            <v>18.5132295995659</v>
          </cell>
        </row>
        <row r="281">
          <cell r="A281" t="str">
            <v>Jimmer Fredette</v>
          </cell>
          <cell r="B281">
            <v>5.8492511565905998</v>
          </cell>
        </row>
        <row r="282">
          <cell r="A282" t="str">
            <v>Chris Bosh</v>
          </cell>
          <cell r="B282">
            <v>35.793121138427303</v>
          </cell>
        </row>
        <row r="283">
          <cell r="A283" t="str">
            <v>Hedo Turkoglu</v>
          </cell>
          <cell r="B283">
            <v>3.3654801929542399</v>
          </cell>
        </row>
        <row r="284">
          <cell r="A284" t="str">
            <v>Jonas Valanciunas</v>
          </cell>
          <cell r="B284">
            <v>25.640148527302301</v>
          </cell>
        </row>
        <row r="285">
          <cell r="A285" t="str">
            <v>Kyle Anderson</v>
          </cell>
          <cell r="B285">
            <v>6.3029279279279198</v>
          </cell>
        </row>
        <row r="286">
          <cell r="A286" t="str">
            <v>JJ Redick</v>
          </cell>
          <cell r="B286">
            <v>22.056437768320201</v>
          </cell>
        </row>
        <row r="287">
          <cell r="A287" t="str">
            <v>Markel Brown</v>
          </cell>
          <cell r="B287">
            <v>0</v>
          </cell>
        </row>
        <row r="288">
          <cell r="A288" t="str">
            <v>Matthew Dellavedova</v>
          </cell>
          <cell r="B288">
            <v>7.6307339449541303</v>
          </cell>
        </row>
        <row r="289">
          <cell r="A289" t="str">
            <v>Ian Clark</v>
          </cell>
          <cell r="B289">
            <v>2.76377722555182</v>
          </cell>
        </row>
        <row r="290">
          <cell r="A290" t="str">
            <v>Jason Maxiell</v>
          </cell>
          <cell r="B290">
            <v>4.68818854929998</v>
          </cell>
        </row>
        <row r="291">
          <cell r="A291" t="str">
            <v>Bruno Caboclo</v>
          </cell>
          <cell r="B291">
            <v>0</v>
          </cell>
        </row>
        <row r="292">
          <cell r="A292" t="str">
            <v>Blake Griffin</v>
          </cell>
          <cell r="B292">
            <v>37.606217585728402</v>
          </cell>
        </row>
        <row r="293">
          <cell r="A293" t="str">
            <v>Brandan Wright</v>
          </cell>
          <cell r="B293">
            <v>19.649082815280401</v>
          </cell>
        </row>
        <row r="294">
          <cell r="A294" t="str">
            <v>Bojan Bogdanovic</v>
          </cell>
          <cell r="B294">
            <v>14.088465152598801</v>
          </cell>
        </row>
        <row r="295">
          <cell r="A295" t="str">
            <v>Steve Novak</v>
          </cell>
          <cell r="B295">
            <v>2.1651147409909601</v>
          </cell>
        </row>
        <row r="296">
          <cell r="A296" t="str">
            <v>Omer Asik</v>
          </cell>
          <cell r="B296">
            <v>24.597681951614501</v>
          </cell>
        </row>
        <row r="297">
          <cell r="A297" t="str">
            <v>Dante Exum</v>
          </cell>
          <cell r="B297">
            <v>11.7852321310297</v>
          </cell>
        </row>
        <row r="298">
          <cell r="A298" t="str">
            <v>Henry Sims</v>
          </cell>
          <cell r="B298">
            <v>22.001387300294802</v>
          </cell>
        </row>
        <row r="299">
          <cell r="A299" t="str">
            <v>Tristan Thompson</v>
          </cell>
          <cell r="B299">
            <v>20.298850837784201</v>
          </cell>
        </row>
        <row r="300">
          <cell r="A300" t="str">
            <v>Ronny Turiaf</v>
          </cell>
          <cell r="B300">
            <v>2.0208333333333299</v>
          </cell>
        </row>
        <row r="301">
          <cell r="A301" t="str">
            <v>Mike Conley</v>
          </cell>
          <cell r="B301">
            <v>31.3349572840891</v>
          </cell>
        </row>
        <row r="302">
          <cell r="A302" t="str">
            <v>Kalin Lucas</v>
          </cell>
          <cell r="B302">
            <v>0</v>
          </cell>
        </row>
        <row r="303">
          <cell r="A303" t="str">
            <v>Charlie Villanueva</v>
          </cell>
          <cell r="B303">
            <v>3.9249833372539702</v>
          </cell>
        </row>
        <row r="304">
          <cell r="A304" t="str">
            <v>Marreese Speights</v>
          </cell>
          <cell r="B304">
            <v>18.621806952358799</v>
          </cell>
        </row>
        <row r="305">
          <cell r="A305" t="str">
            <v>Damjan Rudez</v>
          </cell>
          <cell r="B305">
            <v>8.2420917866584595</v>
          </cell>
        </row>
        <row r="306">
          <cell r="A306" t="str">
            <v>Chase Budinger</v>
          </cell>
          <cell r="B306">
            <v>6.9735034571207004</v>
          </cell>
        </row>
        <row r="307">
          <cell r="A307" t="str">
            <v>CJ Watson</v>
          </cell>
          <cell r="B307">
            <v>0</v>
          </cell>
        </row>
        <row r="308">
          <cell r="A308" t="str">
            <v>Tobias Harris</v>
          </cell>
          <cell r="B308">
            <v>34.533486641316301</v>
          </cell>
        </row>
        <row r="309">
          <cell r="A309" t="str">
            <v>J.R. Smith</v>
          </cell>
          <cell r="B309">
            <v>21.369657143886801</v>
          </cell>
        </row>
        <row r="310">
          <cell r="A310" t="str">
            <v>Lou Williams</v>
          </cell>
          <cell r="B310">
            <v>16.610968971523999</v>
          </cell>
        </row>
        <row r="311">
          <cell r="A311" t="str">
            <v>Eric Gordon</v>
          </cell>
          <cell r="B311">
            <v>18.088802729944</v>
          </cell>
        </row>
        <row r="312">
          <cell r="A312" t="str">
            <v>Anthony Bennett</v>
          </cell>
          <cell r="B312">
            <v>15.2185667160881</v>
          </cell>
        </row>
        <row r="313">
          <cell r="A313" t="str">
            <v>Matt Bonner</v>
          </cell>
          <cell r="B313">
            <v>11.157649180584899</v>
          </cell>
        </row>
        <row r="314">
          <cell r="A314" t="str">
            <v>Ian Mahinmi</v>
          </cell>
          <cell r="B314">
            <v>11.5981682303181</v>
          </cell>
        </row>
        <row r="315">
          <cell r="A315" t="str">
            <v>Clint Capela</v>
          </cell>
          <cell r="B315">
            <v>4.75</v>
          </cell>
        </row>
        <row r="316">
          <cell r="A316" t="str">
            <v>Danny Green</v>
          </cell>
          <cell r="B316">
            <v>19.9704398111461</v>
          </cell>
        </row>
        <row r="317">
          <cell r="A317" t="str">
            <v>Aaron Gordon</v>
          </cell>
          <cell r="B317">
            <v>12.022765971979499</v>
          </cell>
        </row>
        <row r="318">
          <cell r="A318" t="str">
            <v>Russell Westbrook</v>
          </cell>
          <cell r="B318">
            <v>28.3958333333333</v>
          </cell>
        </row>
        <row r="319">
          <cell r="A319" t="str">
            <v>Dirk Nowitzki</v>
          </cell>
          <cell r="B319">
            <v>30.435143069978299</v>
          </cell>
        </row>
        <row r="320">
          <cell r="A320" t="str">
            <v>Luc Mbah a Moute</v>
          </cell>
          <cell r="B320">
            <v>18.532375753976002</v>
          </cell>
        </row>
        <row r="321">
          <cell r="A321" t="str">
            <v>DeMar DeRozan</v>
          </cell>
          <cell r="B321">
            <v>30.4330982759889</v>
          </cell>
        </row>
        <row r="322">
          <cell r="A322" t="str">
            <v>Glen Davis</v>
          </cell>
          <cell r="B322">
            <v>4.0619266055045804</v>
          </cell>
        </row>
        <row r="323">
          <cell r="A323" t="str">
            <v>Tim Duncan</v>
          </cell>
          <cell r="B323">
            <v>37.295087470153497</v>
          </cell>
        </row>
        <row r="324">
          <cell r="A324" t="str">
            <v>Wayne Ellington</v>
          </cell>
          <cell r="B324">
            <v>15.1424864785849</v>
          </cell>
        </row>
        <row r="325">
          <cell r="A325" t="str">
            <v>Shabazz Napier</v>
          </cell>
          <cell r="B325">
            <v>10.477645710280401</v>
          </cell>
        </row>
        <row r="326">
          <cell r="A326" t="str">
            <v>Mason Plumlee</v>
          </cell>
          <cell r="B326">
            <v>17.462190123030201</v>
          </cell>
        </row>
        <row r="327">
          <cell r="A327" t="str">
            <v>Matt Barnes</v>
          </cell>
          <cell r="B327">
            <v>13.2212830394836</v>
          </cell>
        </row>
        <row r="328">
          <cell r="A328" t="str">
            <v>Lance Thomas</v>
          </cell>
          <cell r="B328">
            <v>14.828284723461</v>
          </cell>
        </row>
        <row r="329">
          <cell r="A329" t="str">
            <v>Justin Hamilton</v>
          </cell>
          <cell r="B329">
            <v>12.7618243243243</v>
          </cell>
        </row>
        <row r="330">
          <cell r="A330" t="str">
            <v>Landry Fields</v>
          </cell>
          <cell r="B330">
            <v>1.57339449541284</v>
          </cell>
        </row>
        <row r="331">
          <cell r="A331" t="str">
            <v>Joel Freeland</v>
          </cell>
          <cell r="B331">
            <v>8.8476425307679705</v>
          </cell>
        </row>
        <row r="332">
          <cell r="A332" t="str">
            <v>Iman Shumpert</v>
          </cell>
          <cell r="B332">
            <v>19.880765302584201</v>
          </cell>
        </row>
        <row r="333">
          <cell r="A333" t="str">
            <v>Andrew Nicholson</v>
          </cell>
          <cell r="B333">
            <v>4.9118806306306304</v>
          </cell>
        </row>
        <row r="334">
          <cell r="A334" t="str">
            <v>Xavier Henry</v>
          </cell>
          <cell r="B334">
            <v>2.4281946505182299</v>
          </cell>
        </row>
        <row r="335">
          <cell r="A335" t="str">
            <v>Harrison Barnes</v>
          </cell>
          <cell r="B335">
            <v>23.3532972711123</v>
          </cell>
        </row>
        <row r="336">
          <cell r="A336" t="str">
            <v>Ryan Anderson</v>
          </cell>
          <cell r="B336">
            <v>28.1989641760895</v>
          </cell>
        </row>
        <row r="337">
          <cell r="A337" t="str">
            <v>Dennis Schroder</v>
          </cell>
          <cell r="B337">
            <v>17.690153988257901</v>
          </cell>
        </row>
        <row r="338">
          <cell r="A338" t="str">
            <v>Ray McCallum</v>
          </cell>
          <cell r="B338">
            <v>4.2740727671920302</v>
          </cell>
        </row>
        <row r="339">
          <cell r="A339" t="str">
            <v>Serge Ibaka</v>
          </cell>
          <cell r="B339">
            <v>30.481258281519199</v>
          </cell>
        </row>
        <row r="340">
          <cell r="A340" t="str">
            <v>Tyson Chandler</v>
          </cell>
          <cell r="B340">
            <v>34.096032745804301</v>
          </cell>
        </row>
        <row r="341">
          <cell r="A341" t="str">
            <v>Jerryd Bayless</v>
          </cell>
          <cell r="B341">
            <v>11.500824273507799</v>
          </cell>
        </row>
        <row r="342">
          <cell r="A342" t="str">
            <v>Richard Jefferson</v>
          </cell>
          <cell r="B342">
            <v>11.114105742214299</v>
          </cell>
        </row>
        <row r="343">
          <cell r="A343" t="str">
            <v>Tim Hardaway Jr.</v>
          </cell>
          <cell r="B343">
            <v>11.835775896563099</v>
          </cell>
        </row>
        <row r="344">
          <cell r="A344" t="str">
            <v>Ryan Kelly</v>
          </cell>
          <cell r="B344">
            <v>7.5416666666666599</v>
          </cell>
        </row>
        <row r="345">
          <cell r="A345" t="str">
            <v>Shawne Williams</v>
          </cell>
          <cell r="B345">
            <v>24.081233394414099</v>
          </cell>
        </row>
        <row r="346">
          <cell r="A346" t="str">
            <v>Spencer Dinwiddie</v>
          </cell>
          <cell r="B346">
            <v>1.5</v>
          </cell>
        </row>
        <row r="347">
          <cell r="A347" t="str">
            <v>Carl Landry</v>
          </cell>
          <cell r="B347">
            <v>18.6641344219667</v>
          </cell>
        </row>
        <row r="348">
          <cell r="A348" t="str">
            <v>Trevor Ariza</v>
          </cell>
          <cell r="B348">
            <v>30.445700902920901</v>
          </cell>
        </row>
        <row r="349">
          <cell r="A349" t="str">
            <v>Nick Johnson</v>
          </cell>
          <cell r="B349">
            <v>0.92889908256880704</v>
          </cell>
        </row>
        <row r="350">
          <cell r="A350" t="str">
            <v>Jason Thompson</v>
          </cell>
          <cell r="B350">
            <v>15.337236305235701</v>
          </cell>
        </row>
        <row r="351">
          <cell r="A351" t="str">
            <v>Tony Snell</v>
          </cell>
          <cell r="B351">
            <v>4.3563422560035203</v>
          </cell>
        </row>
        <row r="352">
          <cell r="A352" t="str">
            <v>Dion Waiters</v>
          </cell>
          <cell r="B352">
            <v>20.293978680418199</v>
          </cell>
        </row>
        <row r="353">
          <cell r="A353" t="str">
            <v>Andre Miller</v>
          </cell>
          <cell r="B353">
            <v>11.460560963792</v>
          </cell>
        </row>
        <row r="354">
          <cell r="A354" t="str">
            <v>Kent Bazemore</v>
          </cell>
          <cell r="B354">
            <v>5.9510164275072501</v>
          </cell>
        </row>
        <row r="355">
          <cell r="A355" t="str">
            <v>Darius Miller</v>
          </cell>
          <cell r="B355">
            <v>2.125</v>
          </cell>
        </row>
        <row r="356">
          <cell r="A356" t="str">
            <v>Tayshaun Prince</v>
          </cell>
          <cell r="B356">
            <v>9.7860258370579398</v>
          </cell>
        </row>
        <row r="357">
          <cell r="A357" t="str">
            <v>DeJuan Blair</v>
          </cell>
          <cell r="B357">
            <v>2.03899082568807</v>
          </cell>
        </row>
        <row r="358">
          <cell r="A358" t="str">
            <v>Terrence Ross</v>
          </cell>
          <cell r="B358">
            <v>18.9673305148922</v>
          </cell>
        </row>
        <row r="359">
          <cell r="A359" t="str">
            <v>Gerald Henderson</v>
          </cell>
          <cell r="B359">
            <v>10.7862033174946</v>
          </cell>
        </row>
        <row r="360">
          <cell r="A360" t="str">
            <v>Francisco Garcia</v>
          </cell>
          <cell r="B360">
            <v>4.5711009174311901</v>
          </cell>
        </row>
        <row r="361">
          <cell r="A361" t="str">
            <v>Andre Drummond</v>
          </cell>
          <cell r="B361">
            <v>24.294767041298101</v>
          </cell>
        </row>
        <row r="362">
          <cell r="A362" t="str">
            <v>Nicolas Batum</v>
          </cell>
          <cell r="B362">
            <v>31.5338494643273</v>
          </cell>
        </row>
        <row r="363">
          <cell r="A363" t="str">
            <v>Arron Afflalo</v>
          </cell>
          <cell r="B363">
            <v>17.200297124619599</v>
          </cell>
        </row>
        <row r="364">
          <cell r="A364" t="str">
            <v>Cody Zeller</v>
          </cell>
          <cell r="B364">
            <v>18.0726179194174</v>
          </cell>
        </row>
        <row r="365">
          <cell r="A365" t="str">
            <v>Marcus Morris</v>
          </cell>
          <cell r="B365">
            <v>19.345773679039599</v>
          </cell>
        </row>
        <row r="366">
          <cell r="A366" t="str">
            <v>Derrick Rose</v>
          </cell>
          <cell r="B366">
            <v>30.993129659406499</v>
          </cell>
        </row>
        <row r="367">
          <cell r="A367" t="str">
            <v>Brendan Haywood</v>
          </cell>
          <cell r="B367">
            <v>4.9583333333333304</v>
          </cell>
        </row>
        <row r="368">
          <cell r="A368" t="str">
            <v>Ronnie Price</v>
          </cell>
          <cell r="B368">
            <v>13.288533628225</v>
          </cell>
        </row>
        <row r="369">
          <cell r="A369" t="str">
            <v>Luis Scola</v>
          </cell>
          <cell r="B369">
            <v>23.277224273852099</v>
          </cell>
        </row>
        <row r="370">
          <cell r="A370" t="str">
            <v>Brian Roberts</v>
          </cell>
          <cell r="B370">
            <v>14.3690822275491</v>
          </cell>
        </row>
        <row r="371">
          <cell r="A371" t="str">
            <v>Marcin Gortat</v>
          </cell>
          <cell r="B371">
            <v>28.9567578084045</v>
          </cell>
        </row>
        <row r="372">
          <cell r="A372" t="str">
            <v>Kawhi Leonard</v>
          </cell>
          <cell r="B372">
            <v>31.918549932119799</v>
          </cell>
        </row>
        <row r="373">
          <cell r="A373" t="str">
            <v>Al Jefferson</v>
          </cell>
          <cell r="B373">
            <v>31.904830916418199</v>
          </cell>
        </row>
        <row r="374">
          <cell r="A374" t="str">
            <v>Channing Frye</v>
          </cell>
          <cell r="B374">
            <v>25.2876212135439</v>
          </cell>
        </row>
        <row r="375">
          <cell r="A375" t="str">
            <v>Devin Harris</v>
          </cell>
          <cell r="B375">
            <v>19.558003856878901</v>
          </cell>
        </row>
        <row r="376">
          <cell r="A376" t="str">
            <v>Shane Larkin</v>
          </cell>
          <cell r="B376">
            <v>15.773691563961799</v>
          </cell>
        </row>
        <row r="377">
          <cell r="A377" t="str">
            <v>Ben Gordon</v>
          </cell>
          <cell r="B377">
            <v>5.5682649764656498</v>
          </cell>
        </row>
        <row r="378">
          <cell r="A378" t="str">
            <v>Otto Porter</v>
          </cell>
          <cell r="B378">
            <v>16.662749975377899</v>
          </cell>
        </row>
        <row r="379">
          <cell r="A379" t="str">
            <v>Darren Collison</v>
          </cell>
          <cell r="B379">
            <v>31.696358472791999</v>
          </cell>
        </row>
        <row r="380">
          <cell r="A380" t="str">
            <v>Alec Burks</v>
          </cell>
          <cell r="B380">
            <v>23.515278991244699</v>
          </cell>
        </row>
        <row r="381">
          <cell r="A381" t="str">
            <v>DeMarre Carroll</v>
          </cell>
          <cell r="B381">
            <v>25.923694424841202</v>
          </cell>
        </row>
        <row r="382">
          <cell r="A382" t="str">
            <v>Nerlens Noel</v>
          </cell>
          <cell r="B382">
            <v>19.119194197081299</v>
          </cell>
        </row>
        <row r="383">
          <cell r="A383" t="str">
            <v>Mike Dunleavy</v>
          </cell>
          <cell r="B383">
            <v>20.375402758063199</v>
          </cell>
        </row>
        <row r="384">
          <cell r="A384" t="str">
            <v>Andre Iguodala</v>
          </cell>
          <cell r="B384">
            <v>12.005307081822499</v>
          </cell>
        </row>
        <row r="385">
          <cell r="A385" t="str">
            <v>Alonzo Gee</v>
          </cell>
          <cell r="B385">
            <v>10.0029976469578</v>
          </cell>
        </row>
        <row r="386">
          <cell r="A386" t="str">
            <v>Elton Brand</v>
          </cell>
          <cell r="B386">
            <v>9.3124999999999893</v>
          </cell>
        </row>
        <row r="387">
          <cell r="A387" t="str">
            <v>Evan Fournier</v>
          </cell>
          <cell r="B387">
            <v>26.3975576940237</v>
          </cell>
        </row>
        <row r="388">
          <cell r="A388" t="str">
            <v>Jared Dudley</v>
          </cell>
          <cell r="B388">
            <v>9.6328964698932609</v>
          </cell>
        </row>
        <row r="389">
          <cell r="A389" t="str">
            <v>John Henson</v>
          </cell>
          <cell r="B389">
            <v>13.422685397542599</v>
          </cell>
        </row>
        <row r="390">
          <cell r="A390" t="str">
            <v>Trey Burke</v>
          </cell>
          <cell r="B390">
            <v>25.5124750454967</v>
          </cell>
        </row>
        <row r="391">
          <cell r="A391" t="str">
            <v>Andre Roberson</v>
          </cell>
          <cell r="B391">
            <v>17.863175675675599</v>
          </cell>
        </row>
        <row r="392">
          <cell r="A392" t="str">
            <v>Jusuf Nurkic</v>
          </cell>
          <cell r="B392">
            <v>9.4605174546361894</v>
          </cell>
        </row>
        <row r="393">
          <cell r="A393" t="str">
            <v>Jonas Jerebko</v>
          </cell>
          <cell r="B393">
            <v>12.4151549930631</v>
          </cell>
        </row>
        <row r="394">
          <cell r="A394" t="str">
            <v>Jason Smith</v>
          </cell>
          <cell r="B394">
            <v>13.475428754945501</v>
          </cell>
        </row>
        <row r="395">
          <cell r="A395" t="str">
            <v>Jarrett Jack</v>
          </cell>
          <cell r="B395">
            <v>19.236289169495301</v>
          </cell>
        </row>
        <row r="396">
          <cell r="A396" t="str">
            <v>Markieff Morris</v>
          </cell>
          <cell r="B396">
            <v>23.130880865062501</v>
          </cell>
        </row>
        <row r="397">
          <cell r="A397" t="str">
            <v>Alex Len</v>
          </cell>
          <cell r="B397">
            <v>16.940128953791501</v>
          </cell>
        </row>
        <row r="398">
          <cell r="A398" t="str">
            <v>Ryan Hollins</v>
          </cell>
          <cell r="B398">
            <v>1.4212103493641199</v>
          </cell>
        </row>
        <row r="399">
          <cell r="A399" t="str">
            <v>Dwight Howard</v>
          </cell>
          <cell r="B399">
            <v>49.6599408914036</v>
          </cell>
        </row>
        <row r="400">
          <cell r="A400" t="str">
            <v>Robert Sacre</v>
          </cell>
          <cell r="B400">
            <v>5.5983534964243802</v>
          </cell>
        </row>
        <row r="401">
          <cell r="A401" t="str">
            <v>Gal Mekel</v>
          </cell>
          <cell r="B401">
            <v>0</v>
          </cell>
        </row>
        <row r="402">
          <cell r="A402" t="str">
            <v>Greg Monroe</v>
          </cell>
          <cell r="B402">
            <v>34.585267211196602</v>
          </cell>
        </row>
        <row r="403">
          <cell r="A403" t="str">
            <v>Lou Amundson</v>
          </cell>
          <cell r="B403">
            <v>6</v>
          </cell>
        </row>
        <row r="404">
          <cell r="A404" t="str">
            <v>Shabazz Muhammad</v>
          </cell>
          <cell r="B404">
            <v>13.924386704312701</v>
          </cell>
        </row>
        <row r="405">
          <cell r="A405" t="str">
            <v>Chandler Parsons</v>
          </cell>
          <cell r="B405">
            <v>26.566335429364901</v>
          </cell>
        </row>
        <row r="406">
          <cell r="A406" t="str">
            <v>Chris Andersen</v>
          </cell>
          <cell r="B406">
            <v>6.1396396396396398</v>
          </cell>
        </row>
        <row r="407">
          <cell r="A407" t="str">
            <v>Jose Juan Barea</v>
          </cell>
          <cell r="B407">
            <v>19.846564022295301</v>
          </cell>
        </row>
        <row r="408">
          <cell r="A408" t="str">
            <v>Ed Davis</v>
          </cell>
          <cell r="B408">
            <v>19.494550680379401</v>
          </cell>
        </row>
        <row r="409">
          <cell r="A409" t="str">
            <v>Gerald Green</v>
          </cell>
          <cell r="B409">
            <v>25.238527071563801</v>
          </cell>
        </row>
        <row r="410">
          <cell r="A410" t="str">
            <v>Nikola Mirotic</v>
          </cell>
          <cell r="B410">
            <v>4.7510127970401204</v>
          </cell>
        </row>
        <row r="411">
          <cell r="A411" t="str">
            <v>Chris Douglas-Roberts</v>
          </cell>
          <cell r="B411">
            <v>4.4377815315315301</v>
          </cell>
        </row>
        <row r="412">
          <cell r="A412" t="str">
            <v>Nate Robinson</v>
          </cell>
          <cell r="B412">
            <v>10.196262738697</v>
          </cell>
        </row>
        <row r="413">
          <cell r="A413" t="str">
            <v>Victor Oladipo</v>
          </cell>
          <cell r="B413">
            <v>30.25</v>
          </cell>
        </row>
        <row r="414">
          <cell r="A414" t="str">
            <v>D.J. Augustin</v>
          </cell>
          <cell r="B414">
            <v>13.9832033503885</v>
          </cell>
        </row>
        <row r="415">
          <cell r="A415" t="str">
            <v>Jimmy Butler</v>
          </cell>
          <cell r="B415">
            <v>39.764932707823398</v>
          </cell>
        </row>
        <row r="416">
          <cell r="A416" t="str">
            <v>Andrew Bogut</v>
          </cell>
          <cell r="B416">
            <v>30.922934678267801</v>
          </cell>
        </row>
        <row r="417">
          <cell r="A417" t="str">
            <v>Derrick Favors</v>
          </cell>
          <cell r="B417">
            <v>33.729610031538002</v>
          </cell>
        </row>
        <row r="418">
          <cell r="A418" t="str">
            <v>Kendrick Perkins</v>
          </cell>
          <cell r="B418">
            <v>12.818583987706999</v>
          </cell>
        </row>
        <row r="419">
          <cell r="A419" t="str">
            <v>Jrue Holiday</v>
          </cell>
          <cell r="B419">
            <v>34.117675993491801</v>
          </cell>
        </row>
        <row r="420">
          <cell r="A420" t="str">
            <v>Terrence Jones</v>
          </cell>
          <cell r="B420">
            <v>28.3507882882882</v>
          </cell>
        </row>
        <row r="421">
          <cell r="A421" t="str">
            <v>Jeremy Lin</v>
          </cell>
          <cell r="B421">
            <v>27.498005467743798</v>
          </cell>
        </row>
        <row r="422">
          <cell r="A422" t="str">
            <v>Gary Harris</v>
          </cell>
          <cell r="B422">
            <v>25.75</v>
          </cell>
        </row>
        <row r="423">
          <cell r="A423" t="str">
            <v>Alexis Ajinca</v>
          </cell>
          <cell r="B423">
            <v>7.52328373715988</v>
          </cell>
        </row>
        <row r="424">
          <cell r="A424" t="str">
            <v>Andrei Kirilenko</v>
          </cell>
          <cell r="B424">
            <v>1.05645423104888</v>
          </cell>
        </row>
        <row r="425">
          <cell r="A425" t="str">
            <v>CJ Miles</v>
          </cell>
          <cell r="B425">
            <v>9.1237895005096803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9"/>
  <sheetViews>
    <sheetView tabSelected="1" workbookViewId="0">
      <selection activeCell="I10" sqref="I10"/>
    </sheetView>
  </sheetViews>
  <sheetFormatPr defaultColWidth="8.796875" defaultRowHeight="14.25" x14ac:dyDescent="0.45"/>
  <cols>
    <col min="1" max="1" width="7.33203125" style="7" bestFit="1" customWidth="1"/>
    <col min="2" max="2" width="18.1328125" style="7" bestFit="1" customWidth="1"/>
    <col min="3" max="3" width="5.6640625" style="7" bestFit="1" customWidth="1"/>
    <col min="4" max="4" width="19.6640625" style="7" bestFit="1" customWidth="1"/>
    <col min="5" max="5" width="16.33203125" style="7" bestFit="1" customWidth="1"/>
    <col min="6" max="6" width="9.6640625" bestFit="1" customWidth="1"/>
    <col min="7" max="7" width="11.33203125" bestFit="1" customWidth="1"/>
    <col min="8" max="8" width="11.33203125" customWidth="1"/>
    <col min="9" max="9" width="11.46484375" style="4" bestFit="1" customWidth="1"/>
    <col min="10" max="10" width="2.46484375" hidden="1" customWidth="1"/>
    <col min="11" max="11" width="4.6640625" hidden="1" customWidth="1"/>
    <col min="12" max="12" width="6" hidden="1" customWidth="1"/>
    <col min="13" max="13" width="3" hidden="1" customWidth="1"/>
    <col min="14" max="14" width="2.796875" hidden="1" customWidth="1"/>
    <col min="15" max="16" width="2.46484375" hidden="1" customWidth="1"/>
    <col min="17" max="17" width="2.6640625" hidden="1" customWidth="1"/>
    <col min="18" max="18" width="10.46484375" customWidth="1"/>
    <col min="19" max="19" width="10.46484375" style="9" customWidth="1"/>
  </cols>
  <sheetData>
    <row r="1" spans="1:26" x14ac:dyDescent="0.4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" t="s">
        <v>33</v>
      </c>
      <c r="G1" s="1" t="s">
        <v>35</v>
      </c>
      <c r="H1" s="15" t="s">
        <v>126</v>
      </c>
      <c r="I1" s="6" t="s">
        <v>23</v>
      </c>
      <c r="J1" s="1" t="s">
        <v>10</v>
      </c>
      <c r="K1" s="1" t="s">
        <v>13</v>
      </c>
      <c r="L1" s="1" t="s">
        <v>12</v>
      </c>
      <c r="M1" t="s">
        <v>5</v>
      </c>
      <c r="N1" t="s">
        <v>9</v>
      </c>
      <c r="O1" t="s">
        <v>8</v>
      </c>
      <c r="P1" t="s">
        <v>6</v>
      </c>
      <c r="Q1" s="3" t="s">
        <v>7</v>
      </c>
      <c r="R1" s="1" t="s">
        <v>93</v>
      </c>
      <c r="S1" s="8"/>
      <c r="T1" s="1" t="s">
        <v>11</v>
      </c>
      <c r="U1" s="2">
        <f>SUM(K2:K120)</f>
        <v>258.56668509522331</v>
      </c>
      <c r="V1" t="s">
        <v>15</v>
      </c>
      <c r="W1">
        <f>SUM(M:M)</f>
        <v>2</v>
      </c>
    </row>
    <row r="2" spans="1:26" x14ac:dyDescent="0.45">
      <c r="A2" s="10" t="s">
        <v>9</v>
      </c>
      <c r="B2" s="10" t="s">
        <v>63</v>
      </c>
      <c r="C2" s="10">
        <v>10600</v>
      </c>
      <c r="D2" s="10" t="s">
        <v>94</v>
      </c>
      <c r="E2" s="10">
        <v>50.305999999999997</v>
      </c>
      <c r="F2">
        <f>IF(ISNA(VLOOKUP(DKSalaries!D2,OverUnder!$A$2:$C$13,3,FALSE)),1,VLOOKUP(DKSalaries!D2,OverUnder!$A$2:$C$13,3,FALSE))</f>
        <v>1</v>
      </c>
      <c r="G2">
        <f>E2*F2</f>
        <v>50.305999999999997</v>
      </c>
      <c r="H2">
        <f>IF(ISNA(VLOOKUP(B2,[1]model_predictions!$A:$B,2,FALSE)),0,VLOOKUP(B2,[1]model_predictions!$A:$B,2,FALSE))</f>
        <v>51.341084481699902</v>
      </c>
      <c r="I2" s="4">
        <f>H2</f>
        <v>51.341084481699902</v>
      </c>
      <c r="J2">
        <v>1</v>
      </c>
      <c r="K2">
        <f>J2*I2</f>
        <v>51.341084481699902</v>
      </c>
      <c r="L2">
        <f t="shared" ref="L2:L65" si="0">J2*C2</f>
        <v>10600</v>
      </c>
      <c r="M2">
        <f>$J2*IF($A2=M$1,1,0)</f>
        <v>0</v>
      </c>
      <c r="N2">
        <f>$J2*IF($A2=N$1,1,0)</f>
        <v>1</v>
      </c>
      <c r="O2">
        <f>$J2*IF($A2=O$1,1,0)</f>
        <v>0</v>
      </c>
      <c r="P2">
        <f>$J2*IF($A2=P$1,1,0)</f>
        <v>0</v>
      </c>
      <c r="Q2">
        <f>$J2*IF($A2=Q$1,1,0)</f>
        <v>0</v>
      </c>
      <c r="R2">
        <f>I2/C2*1000</f>
        <v>4.8434985360094247</v>
      </c>
      <c r="T2" s="1" t="s">
        <v>2</v>
      </c>
      <c r="U2">
        <f>SUM(L2:L120)</f>
        <v>49800</v>
      </c>
      <c r="V2" t="s">
        <v>19</v>
      </c>
      <c r="W2">
        <f>SUM(N:N)</f>
        <v>2</v>
      </c>
    </row>
    <row r="3" spans="1:26" x14ac:dyDescent="0.45">
      <c r="A3" s="10" t="s">
        <v>5</v>
      </c>
      <c r="B3" s="10" t="s">
        <v>95</v>
      </c>
      <c r="C3" s="10">
        <v>10500</v>
      </c>
      <c r="D3" s="10" t="s">
        <v>96</v>
      </c>
      <c r="E3" s="10">
        <v>46.472000000000001</v>
      </c>
      <c r="F3">
        <f>IF(ISNA(VLOOKUP(DKSalaries!D3,OverUnder!$A$2:$C$13,3,FALSE)),1,VLOOKUP(DKSalaries!D3,OverUnder!$A$2:$C$13,3,FALSE))</f>
        <v>1</v>
      </c>
      <c r="G3">
        <f t="shared" ref="G3:G66" si="1">E3*F3</f>
        <v>46.472000000000001</v>
      </c>
      <c r="H3">
        <f>IF(ISNA(VLOOKUP(B3,[1]model_predictions!$A:$B,2,FALSE)),0,VLOOKUP(B3,[1]model_predictions!$A:$B,2,FALSE))</f>
        <v>40.653623657640502</v>
      </c>
      <c r="I3" s="4">
        <f t="shared" ref="I3:I66" si="2">H3</f>
        <v>40.653623657640502</v>
      </c>
      <c r="J3">
        <v>0</v>
      </c>
      <c r="K3">
        <f t="shared" ref="K3:K66" si="3">J3*I3</f>
        <v>0</v>
      </c>
      <c r="L3">
        <f t="shared" si="0"/>
        <v>0</v>
      </c>
      <c r="M3">
        <f>$J3*IF($A3=M$1,1,0)</f>
        <v>0</v>
      </c>
      <c r="N3">
        <f>$J3*IF($A3=N$1,1,0)</f>
        <v>0</v>
      </c>
      <c r="O3">
        <f>$J3*IF($A3=O$1,1,0)</f>
        <v>0</v>
      </c>
      <c r="P3">
        <f>$J3*IF($A3=P$1,1,0)</f>
        <v>0</v>
      </c>
      <c r="Q3">
        <f>$J3*IF($A3=Q$1,1,0)</f>
        <v>0</v>
      </c>
      <c r="R3">
        <f t="shared" ref="R3:R66" si="4">I3/C3*1000</f>
        <v>3.8717736816800477</v>
      </c>
      <c r="T3" s="1" t="s">
        <v>14</v>
      </c>
      <c r="U3">
        <v>50000</v>
      </c>
      <c r="V3" t="s">
        <v>17</v>
      </c>
      <c r="W3">
        <f>SUM(O:O)</f>
        <v>1</v>
      </c>
    </row>
    <row r="4" spans="1:26" x14ac:dyDescent="0.45">
      <c r="A4" s="10" t="s">
        <v>7</v>
      </c>
      <c r="B4" s="10" t="s">
        <v>65</v>
      </c>
      <c r="C4" s="10">
        <v>9100</v>
      </c>
      <c r="D4" s="10" t="s">
        <v>94</v>
      </c>
      <c r="E4" s="10">
        <v>44.094000000000001</v>
      </c>
      <c r="F4">
        <f>IF(ISNA(VLOOKUP(DKSalaries!D4,OverUnder!$A$2:$C$13,3,FALSE)),1,VLOOKUP(DKSalaries!D4,OverUnder!$A$2:$C$13,3,FALSE))</f>
        <v>1</v>
      </c>
      <c r="G4">
        <f t="shared" si="1"/>
        <v>44.094000000000001</v>
      </c>
      <c r="H4">
        <f>IF(ISNA(VLOOKUP(B4,[1]model_predictions!$A:$B,2,FALSE)),0,VLOOKUP(B4,[1]model_predictions!$A:$B,2,FALSE))</f>
        <v>49.6599408914036</v>
      </c>
      <c r="I4" s="4">
        <f t="shared" si="2"/>
        <v>49.6599408914036</v>
      </c>
      <c r="J4">
        <v>1</v>
      </c>
      <c r="K4">
        <f t="shared" si="3"/>
        <v>49.6599408914036</v>
      </c>
      <c r="L4">
        <f t="shared" si="0"/>
        <v>9100</v>
      </c>
      <c r="M4">
        <f>$J4*IF($A4=M$1,1,0)</f>
        <v>0</v>
      </c>
      <c r="N4">
        <f>$J4*IF($A4=N$1,1,0)</f>
        <v>0</v>
      </c>
      <c r="O4">
        <f>$J4*IF($A4=O$1,1,0)</f>
        <v>0</v>
      </c>
      <c r="P4">
        <f>$J4*IF($A4=P$1,1,0)</f>
        <v>0</v>
      </c>
      <c r="Q4">
        <f>$J4*IF($A4=Q$1,1,0)</f>
        <v>1</v>
      </c>
      <c r="R4">
        <f t="shared" si="4"/>
        <v>5.4571363616927036</v>
      </c>
      <c r="V4" t="s">
        <v>18</v>
      </c>
      <c r="W4">
        <f>SUM(P:P)</f>
        <v>2</v>
      </c>
    </row>
    <row r="5" spans="1:26" x14ac:dyDescent="0.45">
      <c r="A5" s="10" t="s">
        <v>9</v>
      </c>
      <c r="B5" s="10" t="s">
        <v>36</v>
      </c>
      <c r="C5" s="10">
        <v>8700</v>
      </c>
      <c r="D5" s="10" t="s">
        <v>96</v>
      </c>
      <c r="E5" s="10">
        <v>41.139000000000003</v>
      </c>
      <c r="F5">
        <f>IF(ISNA(VLOOKUP(DKSalaries!D5,OverUnder!$A$2:$C$13,3,FALSE)),1,VLOOKUP(DKSalaries!D5,OverUnder!$A$2:$C$13,3,FALSE))</f>
        <v>1</v>
      </c>
      <c r="G5">
        <f t="shared" si="1"/>
        <v>41.139000000000003</v>
      </c>
      <c r="H5">
        <f>IF(ISNA(VLOOKUP(B5,[1]model_predictions!$A:$B,2,FALSE)),0,VLOOKUP(B5,[1]model_predictions!$A:$B,2,FALSE))</f>
        <v>40.661559313239799</v>
      </c>
      <c r="I5" s="4">
        <f t="shared" si="2"/>
        <v>40.661559313239799</v>
      </c>
      <c r="J5">
        <v>0</v>
      </c>
      <c r="K5">
        <f t="shared" si="3"/>
        <v>0</v>
      </c>
      <c r="L5">
        <f t="shared" si="0"/>
        <v>0</v>
      </c>
      <c r="M5">
        <f>$J5*IF($A5=M$1,1,0)</f>
        <v>0</v>
      </c>
      <c r="N5">
        <f>$J5*IF($A5=N$1,1,0)</f>
        <v>0</v>
      </c>
      <c r="O5">
        <f>$J5*IF($A5=O$1,1,0)</f>
        <v>0</v>
      </c>
      <c r="P5">
        <f>$J5*IF($A5=P$1,1,0)</f>
        <v>0</v>
      </c>
      <c r="Q5">
        <f>$J5*IF($A5=Q$1,1,0)</f>
        <v>0</v>
      </c>
      <c r="R5">
        <f t="shared" si="4"/>
        <v>4.6737424497976781</v>
      </c>
      <c r="V5" t="s">
        <v>16</v>
      </c>
      <c r="W5">
        <f>SUM(Q:Q)</f>
        <v>1</v>
      </c>
    </row>
    <row r="6" spans="1:26" x14ac:dyDescent="0.45">
      <c r="A6" s="10" t="s">
        <v>7</v>
      </c>
      <c r="B6" s="10" t="s">
        <v>64</v>
      </c>
      <c r="C6" s="10">
        <v>8500</v>
      </c>
      <c r="D6" s="10" t="s">
        <v>97</v>
      </c>
      <c r="E6" s="10">
        <v>40.832999999999998</v>
      </c>
      <c r="F6">
        <f>IF(ISNA(VLOOKUP(DKSalaries!D6,OverUnder!$A$2:$C$13,3,FALSE)),1,VLOOKUP(DKSalaries!D6,OverUnder!$A$2:$C$13,3,FALSE))</f>
        <v>1</v>
      </c>
      <c r="G6">
        <f t="shared" si="1"/>
        <v>40.832999999999998</v>
      </c>
      <c r="H6">
        <f>IF(ISNA(VLOOKUP(B6,[1]model_predictions!$A:$B,2,FALSE)),0,VLOOKUP(B6,[1]model_predictions!$A:$B,2,FALSE))</f>
        <v>35.793121138427303</v>
      </c>
      <c r="I6" s="4">
        <f t="shared" si="2"/>
        <v>35.793121138427303</v>
      </c>
      <c r="J6">
        <v>0</v>
      </c>
      <c r="K6">
        <f t="shared" si="3"/>
        <v>0</v>
      </c>
      <c r="L6">
        <f t="shared" si="0"/>
        <v>0</v>
      </c>
      <c r="M6">
        <f>$J6*IF($A6=M$1,1,0)</f>
        <v>0</v>
      </c>
      <c r="N6">
        <f>$J6*IF($A6=N$1,1,0)</f>
        <v>0</v>
      </c>
      <c r="O6">
        <f>$J6*IF($A6=O$1,1,0)</f>
        <v>0</v>
      </c>
      <c r="P6">
        <f>$J6*IF($A6=P$1,1,0)</f>
        <v>0</v>
      </c>
      <c r="Q6">
        <f>$J6*IF($A6=Q$1,1,0)</f>
        <v>0</v>
      </c>
      <c r="R6">
        <f t="shared" si="4"/>
        <v>4.210955428050271</v>
      </c>
    </row>
    <row r="7" spans="1:26" x14ac:dyDescent="0.45">
      <c r="A7" s="10" t="s">
        <v>5</v>
      </c>
      <c r="B7" s="10" t="s">
        <v>39</v>
      </c>
      <c r="C7" s="10">
        <v>8100</v>
      </c>
      <c r="D7" s="10" t="s">
        <v>94</v>
      </c>
      <c r="E7" s="10">
        <v>41.213999999999999</v>
      </c>
      <c r="F7">
        <f>IF(ISNA(VLOOKUP(DKSalaries!D7,OverUnder!$A$2:$C$13,3,FALSE)),1,VLOOKUP(DKSalaries!D7,OverUnder!$A$2:$C$13,3,FALSE))</f>
        <v>1</v>
      </c>
      <c r="G7">
        <f t="shared" si="1"/>
        <v>41.213999999999999</v>
      </c>
      <c r="H7">
        <f>IF(ISNA(VLOOKUP(B7,[1]model_predictions!$A:$B,2,FALSE)),0,VLOOKUP(B7,[1]model_predictions!$A:$B,2,FALSE))</f>
        <v>42.740532157795997</v>
      </c>
      <c r="I7" s="4">
        <f t="shared" si="2"/>
        <v>42.740532157795997</v>
      </c>
      <c r="J7">
        <v>1</v>
      </c>
      <c r="K7">
        <f t="shared" si="3"/>
        <v>42.740532157795997</v>
      </c>
      <c r="L7">
        <f t="shared" si="0"/>
        <v>8100</v>
      </c>
      <c r="M7">
        <f>$J7*IF($A7=M$1,1,0)</f>
        <v>1</v>
      </c>
      <c r="N7">
        <f>$J7*IF($A7=N$1,1,0)</f>
        <v>0</v>
      </c>
      <c r="O7">
        <f>$J7*IF($A7=O$1,1,0)</f>
        <v>0</v>
      </c>
      <c r="P7">
        <f>$J7*IF($A7=P$1,1,0)</f>
        <v>0</v>
      </c>
      <c r="Q7">
        <f>$J7*IF($A7=Q$1,1,0)</f>
        <v>0</v>
      </c>
      <c r="R7">
        <f t="shared" si="4"/>
        <v>5.2766089083698766</v>
      </c>
      <c r="V7" t="s">
        <v>20</v>
      </c>
      <c r="W7">
        <f>W1+W2+W5</f>
        <v>5</v>
      </c>
    </row>
    <row r="8" spans="1:26" x14ac:dyDescent="0.45">
      <c r="A8" s="10" t="s">
        <v>6</v>
      </c>
      <c r="B8" s="10" t="s">
        <v>37</v>
      </c>
      <c r="C8" s="10">
        <v>7500</v>
      </c>
      <c r="D8" s="10" t="s">
        <v>94</v>
      </c>
      <c r="E8" s="10">
        <v>31.65</v>
      </c>
      <c r="F8">
        <f>IF(ISNA(VLOOKUP(DKSalaries!D8,OverUnder!$A$2:$C$13,3,FALSE)),1,VLOOKUP(DKSalaries!D8,OverUnder!$A$2:$C$13,3,FALSE))</f>
        <v>1</v>
      </c>
      <c r="G8">
        <f t="shared" si="1"/>
        <v>31.65</v>
      </c>
      <c r="H8">
        <f>IF(ISNA(VLOOKUP(B8,[1]model_predictions!$A:$B,2,FALSE)),0,VLOOKUP(B8,[1]model_predictions!$A:$B,2,FALSE))</f>
        <v>30.481258281519199</v>
      </c>
      <c r="I8" s="4">
        <f t="shared" si="2"/>
        <v>30.481258281519199</v>
      </c>
      <c r="J8">
        <v>0</v>
      </c>
      <c r="K8">
        <f t="shared" si="3"/>
        <v>0</v>
      </c>
      <c r="L8">
        <f t="shared" si="0"/>
        <v>0</v>
      </c>
      <c r="M8">
        <f>$J8*IF($A8=M$1,1,0)</f>
        <v>0</v>
      </c>
      <c r="N8">
        <f>$J8*IF($A8=N$1,1,0)</f>
        <v>0</v>
      </c>
      <c r="O8">
        <f>$J8*IF($A8=O$1,1,0)</f>
        <v>0</v>
      </c>
      <c r="P8">
        <f>$J8*IF($A8=P$1,1,0)</f>
        <v>0</v>
      </c>
      <c r="Q8">
        <f>$J8*IF($A8=Q$1,1,0)</f>
        <v>0</v>
      </c>
      <c r="R8">
        <f t="shared" si="4"/>
        <v>4.0641677708692265</v>
      </c>
      <c r="V8" t="s">
        <v>21</v>
      </c>
      <c r="W8">
        <f>W3+W4+W5</f>
        <v>4</v>
      </c>
    </row>
    <row r="9" spans="1:26" x14ac:dyDescent="0.45">
      <c r="A9" s="10" t="s">
        <v>9</v>
      </c>
      <c r="B9" s="10" t="s">
        <v>66</v>
      </c>
      <c r="C9" s="10">
        <v>7400</v>
      </c>
      <c r="D9" s="10" t="s">
        <v>97</v>
      </c>
      <c r="E9" s="10">
        <v>36.688000000000002</v>
      </c>
      <c r="F9">
        <f>IF(ISNA(VLOOKUP(DKSalaries!D9,OverUnder!$A$2:$C$13,3,FALSE)),1,VLOOKUP(DKSalaries!D9,OverUnder!$A$2:$C$13,3,FALSE))</f>
        <v>1</v>
      </c>
      <c r="G9">
        <f t="shared" si="1"/>
        <v>36.688000000000002</v>
      </c>
      <c r="H9">
        <f>IF(ISNA(VLOOKUP(B9,[1]model_predictions!$A:$B,2,FALSE)),0,VLOOKUP(B9,[1]model_predictions!$A:$B,2,FALSE))</f>
        <v>36.843717250793397</v>
      </c>
      <c r="I9" s="4">
        <f t="shared" si="2"/>
        <v>36.843717250793397</v>
      </c>
      <c r="J9">
        <v>0</v>
      </c>
      <c r="K9">
        <f t="shared" si="3"/>
        <v>0</v>
      </c>
      <c r="L9">
        <f t="shared" si="0"/>
        <v>0</v>
      </c>
      <c r="M9">
        <f>$J9*IF($A9=M$1,1,0)</f>
        <v>0</v>
      </c>
      <c r="N9">
        <f>$J9*IF($A9=N$1,1,0)</f>
        <v>0</v>
      </c>
      <c r="O9">
        <f>$J9*IF($A9=O$1,1,0)</f>
        <v>0</v>
      </c>
      <c r="P9">
        <f>$J9*IF($A9=P$1,1,0)</f>
        <v>0</v>
      </c>
      <c r="Q9">
        <f>$J9*IF($A9=Q$1,1,0)</f>
        <v>0</v>
      </c>
      <c r="R9">
        <f t="shared" si="4"/>
        <v>4.9788807095666749</v>
      </c>
      <c r="V9" t="s">
        <v>22</v>
      </c>
      <c r="W9">
        <f>SUM(W1:W5)</f>
        <v>8</v>
      </c>
    </row>
    <row r="10" spans="1:26" x14ac:dyDescent="0.45">
      <c r="A10" s="10" t="s">
        <v>9</v>
      </c>
      <c r="B10" s="10" t="s">
        <v>98</v>
      </c>
      <c r="C10" s="10">
        <v>7100</v>
      </c>
      <c r="D10" s="10" t="s">
        <v>96</v>
      </c>
      <c r="E10" s="10">
        <v>37.688000000000002</v>
      </c>
      <c r="F10">
        <f>IF(ISNA(VLOOKUP(DKSalaries!D10,OverUnder!$A$2:$C$13,3,FALSE)),1,VLOOKUP(DKSalaries!D10,OverUnder!$A$2:$C$13,3,FALSE))</f>
        <v>1</v>
      </c>
      <c r="G10">
        <f t="shared" si="1"/>
        <v>37.688000000000002</v>
      </c>
      <c r="H10">
        <f>IF(ISNA(VLOOKUP(B10,[1]model_predictions!$A:$B,2,FALSE)),0,VLOOKUP(B10,[1]model_predictions!$A:$B,2,FALSE))</f>
        <v>38.326415063444102</v>
      </c>
      <c r="I10" s="4">
        <v>0</v>
      </c>
      <c r="J10">
        <v>0</v>
      </c>
      <c r="K10">
        <f t="shared" si="3"/>
        <v>0</v>
      </c>
      <c r="L10">
        <f t="shared" si="0"/>
        <v>0</v>
      </c>
      <c r="M10">
        <f>$J10*IF($A10=M$1,1,0)</f>
        <v>0</v>
      </c>
      <c r="N10">
        <f>$J10*IF($A10=N$1,1,0)</f>
        <v>0</v>
      </c>
      <c r="O10">
        <f>$J10*IF($A10=O$1,1,0)</f>
        <v>0</v>
      </c>
      <c r="P10">
        <f>$J10*IF($A10=P$1,1,0)</f>
        <v>0</v>
      </c>
      <c r="Q10">
        <f>$J10*IF($A10=Q$1,1,0)</f>
        <v>0</v>
      </c>
      <c r="R10">
        <f t="shared" si="4"/>
        <v>0</v>
      </c>
    </row>
    <row r="11" spans="1:26" x14ac:dyDescent="0.45">
      <c r="A11" s="10" t="s">
        <v>5</v>
      </c>
      <c r="B11" s="10" t="s">
        <v>99</v>
      </c>
      <c r="C11" s="10">
        <v>7100</v>
      </c>
      <c r="D11" s="10" t="s">
        <v>97</v>
      </c>
      <c r="E11" s="10">
        <v>37.582999999999998</v>
      </c>
      <c r="F11">
        <f>IF(ISNA(VLOOKUP(DKSalaries!D11,OverUnder!$A$2:$C$13,3,FALSE)),1,VLOOKUP(DKSalaries!D11,OverUnder!$A$2:$C$13,3,FALSE))</f>
        <v>1</v>
      </c>
      <c r="G11">
        <f t="shared" si="1"/>
        <v>37.582999999999998</v>
      </c>
      <c r="H11">
        <f>IF(ISNA(VLOOKUP(B11,[1]model_predictions!$A:$B,2,FALSE)),0,VLOOKUP(B11,[1]model_predictions!$A:$B,2,FALSE))</f>
        <v>34.588193801838202</v>
      </c>
      <c r="I11" s="4">
        <f t="shared" si="2"/>
        <v>34.588193801838202</v>
      </c>
      <c r="J11">
        <v>1</v>
      </c>
      <c r="K11">
        <f t="shared" si="3"/>
        <v>34.588193801838202</v>
      </c>
      <c r="L11">
        <f t="shared" si="0"/>
        <v>7100</v>
      </c>
      <c r="M11">
        <f>$J11*IF($A11=M$1,1,0)</f>
        <v>1</v>
      </c>
      <c r="N11">
        <f>$J11*IF($A11=N$1,1,0)</f>
        <v>0</v>
      </c>
      <c r="O11">
        <f>$J11*IF($A11=O$1,1,0)</f>
        <v>0</v>
      </c>
      <c r="P11">
        <f>$J11*IF($A11=P$1,1,0)</f>
        <v>0</v>
      </c>
      <c r="Q11">
        <f>$J11*IF($A11=Q$1,1,0)</f>
        <v>0</v>
      </c>
      <c r="R11">
        <f t="shared" si="4"/>
        <v>4.8715765918081981</v>
      </c>
    </row>
    <row r="12" spans="1:26" x14ac:dyDescent="0.45">
      <c r="A12" s="10" t="s">
        <v>7</v>
      </c>
      <c r="B12" s="10" t="s">
        <v>38</v>
      </c>
      <c r="C12" s="10">
        <v>7000</v>
      </c>
      <c r="D12" s="10" t="s">
        <v>96</v>
      </c>
      <c r="E12" s="10">
        <v>31.306000000000001</v>
      </c>
      <c r="F12">
        <f>IF(ISNA(VLOOKUP(DKSalaries!D12,OverUnder!$A$2:$C$13,3,FALSE)),1,VLOOKUP(DKSalaries!D12,OverUnder!$A$2:$C$13,3,FALSE))</f>
        <v>1</v>
      </c>
      <c r="G12">
        <f t="shared" si="1"/>
        <v>31.306000000000001</v>
      </c>
      <c r="H12">
        <f>IF(ISNA(VLOOKUP(B12,[1]model_predictions!$A:$B,2,FALSE)),0,VLOOKUP(B12,[1]model_predictions!$A:$B,2,FALSE))</f>
        <v>29.4452282265623</v>
      </c>
      <c r="I12" s="4">
        <f t="shared" si="2"/>
        <v>29.4452282265623</v>
      </c>
      <c r="J12">
        <v>0</v>
      </c>
      <c r="K12">
        <f t="shared" si="3"/>
        <v>0</v>
      </c>
      <c r="L12">
        <f t="shared" si="0"/>
        <v>0</v>
      </c>
      <c r="M12">
        <f>$J12*IF($A12=M$1,1,0)</f>
        <v>0</v>
      </c>
      <c r="N12">
        <f>$J12*IF($A12=N$1,1,0)</f>
        <v>0</v>
      </c>
      <c r="O12">
        <f>$J12*IF($A12=O$1,1,0)</f>
        <v>0</v>
      </c>
      <c r="P12">
        <f>$J12*IF($A12=P$1,1,0)</f>
        <v>0</v>
      </c>
      <c r="Q12">
        <f>$J12*IF($A12=Q$1,1,0)</f>
        <v>0</v>
      </c>
      <c r="R12">
        <f t="shared" si="4"/>
        <v>4.2064611752231853</v>
      </c>
    </row>
    <row r="13" spans="1:26" x14ac:dyDescent="0.45">
      <c r="A13" s="10" t="s">
        <v>6</v>
      </c>
      <c r="B13" s="10" t="s">
        <v>100</v>
      </c>
      <c r="C13" s="10">
        <v>6800</v>
      </c>
      <c r="D13" s="10" t="s">
        <v>96</v>
      </c>
      <c r="E13" s="10">
        <v>30.556000000000001</v>
      </c>
      <c r="F13">
        <f>IF(ISNA(VLOOKUP(DKSalaries!D13,OverUnder!$A$2:$C$13,3,FALSE)),1,VLOOKUP(DKSalaries!D13,OverUnder!$A$2:$C$13,3,FALSE))</f>
        <v>1</v>
      </c>
      <c r="G13">
        <f t="shared" si="1"/>
        <v>30.556000000000001</v>
      </c>
      <c r="H13">
        <f>IF(ISNA(VLOOKUP(B13,[1]model_predictions!$A:$B,2,FALSE)),0,VLOOKUP(B13,[1]model_predictions!$A:$B,2,FALSE))</f>
        <v>29.844217033525702</v>
      </c>
      <c r="I13" s="4">
        <f t="shared" si="2"/>
        <v>29.844217033525702</v>
      </c>
      <c r="J13">
        <v>0</v>
      </c>
      <c r="K13">
        <f t="shared" si="3"/>
        <v>0</v>
      </c>
      <c r="L13">
        <f t="shared" si="0"/>
        <v>0</v>
      </c>
      <c r="M13">
        <f>$J13*IF($A13=M$1,1,0)</f>
        <v>0</v>
      </c>
      <c r="N13">
        <f>$J13*IF($A13=N$1,1,0)</f>
        <v>0</v>
      </c>
      <c r="O13">
        <f>$J13*IF($A13=O$1,1,0)</f>
        <v>0</v>
      </c>
      <c r="P13">
        <f>$J13*IF($A13=P$1,1,0)</f>
        <v>0</v>
      </c>
      <c r="Q13">
        <f>$J13*IF($A13=Q$1,1,0)</f>
        <v>0</v>
      </c>
      <c r="R13">
        <f t="shared" si="4"/>
        <v>4.3888554461067208</v>
      </c>
      <c r="T13" s="2" t="s">
        <v>24</v>
      </c>
      <c r="U13" s="2"/>
      <c r="V13" s="2"/>
      <c r="W13" s="2"/>
      <c r="X13" s="2" t="s">
        <v>26</v>
      </c>
      <c r="Y13" s="2"/>
      <c r="Z13" s="2"/>
    </row>
    <row r="14" spans="1:26" x14ac:dyDescent="0.45">
      <c r="A14" s="10" t="s">
        <v>6</v>
      </c>
      <c r="B14" s="10" t="s">
        <v>41</v>
      </c>
      <c r="C14" s="10">
        <v>6500</v>
      </c>
      <c r="D14" s="10" t="s">
        <v>96</v>
      </c>
      <c r="E14" s="10">
        <v>24.806000000000001</v>
      </c>
      <c r="F14">
        <f>IF(ISNA(VLOOKUP(DKSalaries!D14,OverUnder!$A$2:$C$13,3,FALSE)),1,VLOOKUP(DKSalaries!D14,OverUnder!$A$2:$C$13,3,FALSE))</f>
        <v>1</v>
      </c>
      <c r="G14">
        <f t="shared" si="1"/>
        <v>24.806000000000001</v>
      </c>
      <c r="H14">
        <f>IF(ISNA(VLOOKUP(B14,[1]model_predictions!$A:$B,2,FALSE)),0,VLOOKUP(B14,[1]model_predictions!$A:$B,2,FALSE))</f>
        <v>28.426749942878299</v>
      </c>
      <c r="I14" s="4">
        <f t="shared" si="2"/>
        <v>28.426749942878299</v>
      </c>
      <c r="J14">
        <v>0</v>
      </c>
      <c r="K14">
        <f t="shared" si="3"/>
        <v>0</v>
      </c>
      <c r="L14">
        <f t="shared" si="0"/>
        <v>0</v>
      </c>
      <c r="M14">
        <f>$J14*IF($A14=M$1,1,0)</f>
        <v>0</v>
      </c>
      <c r="N14">
        <f>$J14*IF($A14=N$1,1,0)</f>
        <v>0</v>
      </c>
      <c r="O14">
        <f>$J14*IF($A14=O$1,1,0)</f>
        <v>0</v>
      </c>
      <c r="P14">
        <f>$J14*IF($A14=P$1,1,0)</f>
        <v>0</v>
      </c>
      <c r="Q14">
        <f>$J14*IF($A14=Q$1,1,0)</f>
        <v>0</v>
      </c>
      <c r="R14">
        <f t="shared" si="4"/>
        <v>4.3733461450581999</v>
      </c>
    </row>
    <row r="15" spans="1:26" x14ac:dyDescent="0.45">
      <c r="A15" s="10" t="s">
        <v>7</v>
      </c>
      <c r="B15" s="10" t="s">
        <v>101</v>
      </c>
      <c r="C15" s="10">
        <v>6400</v>
      </c>
      <c r="D15" s="10" t="s">
        <v>96</v>
      </c>
      <c r="E15" s="10">
        <v>29.582999999999998</v>
      </c>
      <c r="F15">
        <f>IF(ISNA(VLOOKUP(DKSalaries!D15,OverUnder!$A$2:$C$13,3,FALSE)),1,VLOOKUP(DKSalaries!D15,OverUnder!$A$2:$C$13,3,FALSE))</f>
        <v>1</v>
      </c>
      <c r="G15">
        <f t="shared" si="1"/>
        <v>29.582999999999998</v>
      </c>
      <c r="H15">
        <f>IF(ISNA(VLOOKUP(B15,[1]model_predictions!$A:$B,2,FALSE)),0,VLOOKUP(B15,[1]model_predictions!$A:$B,2,FALSE))</f>
        <v>30.922934678267801</v>
      </c>
      <c r="I15" s="4">
        <f t="shared" si="2"/>
        <v>30.922934678267801</v>
      </c>
      <c r="J15">
        <v>0</v>
      </c>
      <c r="K15">
        <f t="shared" si="3"/>
        <v>0</v>
      </c>
      <c r="L15">
        <f t="shared" si="0"/>
        <v>0</v>
      </c>
      <c r="M15">
        <f>$J15*IF($A15=M$1,1,0)</f>
        <v>0</v>
      </c>
      <c r="N15">
        <f>$J15*IF($A15=N$1,1,0)</f>
        <v>0</v>
      </c>
      <c r="O15">
        <f>$J15*IF($A15=O$1,1,0)</f>
        <v>0</v>
      </c>
      <c r="P15">
        <f>$J15*IF($A15=P$1,1,0)</f>
        <v>0</v>
      </c>
      <c r="Q15">
        <f>$J15*IF($A15=Q$1,1,0)</f>
        <v>0</v>
      </c>
      <c r="R15">
        <f t="shared" si="4"/>
        <v>4.8317085434793441</v>
      </c>
      <c r="T15" s="1" t="s">
        <v>31</v>
      </c>
    </row>
    <row r="16" spans="1:26" x14ac:dyDescent="0.45">
      <c r="A16" s="10" t="s">
        <v>8</v>
      </c>
      <c r="B16" s="10" t="s">
        <v>67</v>
      </c>
      <c r="C16" s="10">
        <v>6300</v>
      </c>
      <c r="D16" s="10" t="s">
        <v>94</v>
      </c>
      <c r="E16" s="10">
        <v>30.806000000000001</v>
      </c>
      <c r="F16">
        <f>IF(ISNA(VLOOKUP(DKSalaries!D16,OverUnder!$A$2:$C$13,3,FALSE)),1,VLOOKUP(DKSalaries!D16,OverUnder!$A$2:$C$13,3,FALSE))</f>
        <v>1</v>
      </c>
      <c r="G16">
        <f t="shared" si="1"/>
        <v>30.806000000000001</v>
      </c>
      <c r="H16">
        <f>IF(ISNA(VLOOKUP(B16,[1]model_predictions!$A:$B,2,FALSE)),0,VLOOKUP(B16,[1]model_predictions!$A:$B,2,FALSE))</f>
        <v>30.445700902920901</v>
      </c>
      <c r="I16" s="4">
        <f t="shared" si="2"/>
        <v>30.445700902920901</v>
      </c>
      <c r="J16">
        <v>0</v>
      </c>
      <c r="K16">
        <f t="shared" si="3"/>
        <v>0</v>
      </c>
      <c r="L16">
        <f t="shared" si="0"/>
        <v>0</v>
      </c>
      <c r="M16">
        <f>$J16*IF($A16=M$1,1,0)</f>
        <v>0</v>
      </c>
      <c r="N16">
        <f>$J16*IF($A16=N$1,1,0)</f>
        <v>0</v>
      </c>
      <c r="O16">
        <f>$J16*IF($A16=O$1,1,0)</f>
        <v>0</v>
      </c>
      <c r="P16">
        <f>$J16*IF($A16=P$1,1,0)</f>
        <v>0</v>
      </c>
      <c r="Q16">
        <f>$J16*IF($A16=Q$1,1,0)</f>
        <v>0</v>
      </c>
      <c r="R16">
        <f t="shared" si="4"/>
        <v>4.8326509369715716</v>
      </c>
      <c r="T16" t="s">
        <v>25</v>
      </c>
    </row>
    <row r="17" spans="1:20" x14ac:dyDescent="0.45">
      <c r="A17" s="10" t="s">
        <v>8</v>
      </c>
      <c r="B17" s="10" t="s">
        <v>69</v>
      </c>
      <c r="C17" s="10">
        <v>6200</v>
      </c>
      <c r="D17" s="10" t="s">
        <v>97</v>
      </c>
      <c r="E17" s="10">
        <v>25.472000000000001</v>
      </c>
      <c r="F17">
        <f>IF(ISNA(VLOOKUP(DKSalaries!D17,OverUnder!$A$2:$C$13,3,FALSE)),1,VLOOKUP(DKSalaries!D17,OverUnder!$A$2:$C$13,3,FALSE))</f>
        <v>1</v>
      </c>
      <c r="G17">
        <f t="shared" si="1"/>
        <v>25.472000000000001</v>
      </c>
      <c r="H17">
        <f>IF(ISNA(VLOOKUP(B17,[1]model_predictions!$A:$B,2,FALSE)),0,VLOOKUP(B17,[1]model_predictions!$A:$B,2,FALSE))</f>
        <v>27.327677540610001</v>
      </c>
      <c r="I17" s="4">
        <f t="shared" si="2"/>
        <v>27.327677540610001</v>
      </c>
      <c r="J17">
        <v>0</v>
      </c>
      <c r="K17">
        <f t="shared" si="3"/>
        <v>0</v>
      </c>
      <c r="L17">
        <f t="shared" si="0"/>
        <v>0</v>
      </c>
      <c r="M17">
        <f>$J17*IF($A17=M$1,1,0)</f>
        <v>0</v>
      </c>
      <c r="N17">
        <f>$J17*IF($A17=N$1,1,0)</f>
        <v>0</v>
      </c>
      <c r="O17">
        <f>$J17*IF($A17=O$1,1,0)</f>
        <v>0</v>
      </c>
      <c r="P17">
        <f>$J17*IF($A17=P$1,1,0)</f>
        <v>0</v>
      </c>
      <c r="Q17">
        <f>$J17*IF($A17=Q$1,1,0)</f>
        <v>0</v>
      </c>
      <c r="R17">
        <f t="shared" si="4"/>
        <v>4.4076899259048394</v>
      </c>
      <c r="T17" t="s">
        <v>32</v>
      </c>
    </row>
    <row r="18" spans="1:20" x14ac:dyDescent="0.45">
      <c r="A18" s="10" t="s">
        <v>5</v>
      </c>
      <c r="B18" s="10" t="s">
        <v>40</v>
      </c>
      <c r="C18" s="10">
        <v>6200</v>
      </c>
      <c r="D18" s="10" t="s">
        <v>96</v>
      </c>
      <c r="E18" s="10">
        <v>24.943999999999999</v>
      </c>
      <c r="F18">
        <f>IF(ISNA(VLOOKUP(DKSalaries!D18,OverUnder!$A$2:$C$13,3,FALSE)),1,VLOOKUP(DKSalaries!D18,OverUnder!$A$2:$C$13,3,FALSE))</f>
        <v>1</v>
      </c>
      <c r="G18">
        <f t="shared" si="1"/>
        <v>24.943999999999999</v>
      </c>
      <c r="H18">
        <f>IF(ISNA(VLOOKUP(B18,[1]model_predictions!$A:$B,2,FALSE)),0,VLOOKUP(B18,[1]model_predictions!$A:$B,2,FALSE))</f>
        <v>27.498005467743798</v>
      </c>
      <c r="I18" s="4">
        <f t="shared" si="2"/>
        <v>27.498005467743798</v>
      </c>
      <c r="J18">
        <v>0</v>
      </c>
      <c r="K18">
        <f t="shared" si="3"/>
        <v>0</v>
      </c>
      <c r="L18">
        <f t="shared" si="0"/>
        <v>0</v>
      </c>
      <c r="M18">
        <f>$J18*IF($A18=M$1,1,0)</f>
        <v>0</v>
      </c>
      <c r="N18">
        <f>$J18*IF($A18=N$1,1,0)</f>
        <v>0</v>
      </c>
      <c r="O18">
        <f>$J18*IF($A18=O$1,1,0)</f>
        <v>0</v>
      </c>
      <c r="P18">
        <f>$J18*IF($A18=P$1,1,0)</f>
        <v>0</v>
      </c>
      <c r="Q18">
        <f>$J18*IF($A18=Q$1,1,0)</f>
        <v>0</v>
      </c>
      <c r="R18">
        <f t="shared" si="4"/>
        <v>4.4351621722167422</v>
      </c>
      <c r="T18" t="s">
        <v>34</v>
      </c>
    </row>
    <row r="19" spans="1:20" x14ac:dyDescent="0.45">
      <c r="A19" s="10" t="s">
        <v>6</v>
      </c>
      <c r="B19" s="10" t="s">
        <v>68</v>
      </c>
      <c r="C19" s="10">
        <v>6000</v>
      </c>
      <c r="D19" s="10" t="s">
        <v>94</v>
      </c>
      <c r="E19" s="10">
        <v>31.25</v>
      </c>
      <c r="F19">
        <f>IF(ISNA(VLOOKUP(DKSalaries!D19,OverUnder!$A$2:$C$13,3,FALSE)),1,VLOOKUP(DKSalaries!D19,OverUnder!$A$2:$C$13,3,FALSE))</f>
        <v>1</v>
      </c>
      <c r="G19">
        <f t="shared" si="1"/>
        <v>31.25</v>
      </c>
      <c r="H19">
        <f>IF(ISNA(VLOOKUP(B19,[1]model_predictions!$A:$B,2,FALSE)),0,VLOOKUP(B19,[1]model_predictions!$A:$B,2,FALSE))</f>
        <v>28.3507882882882</v>
      </c>
      <c r="I19" s="4">
        <f t="shared" si="2"/>
        <v>28.3507882882882</v>
      </c>
      <c r="J19">
        <v>0</v>
      </c>
      <c r="K19">
        <f t="shared" si="3"/>
        <v>0</v>
      </c>
      <c r="L19">
        <f t="shared" si="0"/>
        <v>0</v>
      </c>
      <c r="M19">
        <f>$J19*IF($A19=M$1,1,0)</f>
        <v>0</v>
      </c>
      <c r="N19">
        <f>$J19*IF($A19=N$1,1,0)</f>
        <v>0</v>
      </c>
      <c r="O19">
        <f>$J19*IF($A19=O$1,1,0)</f>
        <v>0</v>
      </c>
      <c r="P19">
        <f>$J19*IF($A19=P$1,1,0)</f>
        <v>0</v>
      </c>
      <c r="Q19">
        <f>$J19*IF($A19=Q$1,1,0)</f>
        <v>0</v>
      </c>
      <c r="R19">
        <f t="shared" si="4"/>
        <v>4.7251313813813667</v>
      </c>
    </row>
    <row r="20" spans="1:20" x14ac:dyDescent="0.45">
      <c r="A20" s="10" t="s">
        <v>9</v>
      </c>
      <c r="B20" s="10" t="s">
        <v>45</v>
      </c>
      <c r="C20" s="10">
        <v>5800</v>
      </c>
      <c r="D20" s="10" t="s">
        <v>94</v>
      </c>
      <c r="E20" s="10">
        <v>26.95</v>
      </c>
      <c r="F20">
        <f>IF(ISNA(VLOOKUP(DKSalaries!D20,OverUnder!$A$2:$C$13,3,FALSE)),1,VLOOKUP(DKSalaries!D20,OverUnder!$A$2:$C$13,3,FALSE))</f>
        <v>1</v>
      </c>
      <c r="G20">
        <f t="shared" si="1"/>
        <v>26.95</v>
      </c>
      <c r="H20">
        <f>IF(ISNA(VLOOKUP(B20,[1]model_predictions!$A:$B,2,FALSE)),0,VLOOKUP(B20,[1]model_predictions!$A:$B,2,FALSE))</f>
        <v>28.701688349656401</v>
      </c>
      <c r="I20" s="4">
        <f t="shared" si="2"/>
        <v>28.701688349656401</v>
      </c>
      <c r="J20">
        <v>0</v>
      </c>
      <c r="K20">
        <f t="shared" si="3"/>
        <v>0</v>
      </c>
      <c r="L20">
        <f t="shared" si="0"/>
        <v>0</v>
      </c>
      <c r="M20">
        <f>$J20*IF($A20=M$1,1,0)</f>
        <v>0</v>
      </c>
      <c r="N20">
        <f>$J20*IF($A20=N$1,1,0)</f>
        <v>0</v>
      </c>
      <c r="O20">
        <f>$J20*IF($A20=O$1,1,0)</f>
        <v>0</v>
      </c>
      <c r="P20">
        <f>$J20*IF($A20=P$1,1,0)</f>
        <v>0</v>
      </c>
      <c r="Q20">
        <f>$J20*IF($A20=Q$1,1,0)</f>
        <v>0</v>
      </c>
      <c r="R20">
        <f t="shared" si="4"/>
        <v>4.9485669568373103</v>
      </c>
    </row>
    <row r="21" spans="1:20" x14ac:dyDescent="0.45">
      <c r="A21" s="10" t="s">
        <v>6</v>
      </c>
      <c r="B21" s="10" t="s">
        <v>102</v>
      </c>
      <c r="C21" s="10">
        <v>5600</v>
      </c>
      <c r="D21" s="10" t="s">
        <v>96</v>
      </c>
      <c r="E21" s="10">
        <v>5.5</v>
      </c>
      <c r="F21">
        <f>IF(ISNA(VLOOKUP(DKSalaries!D21,OverUnder!$A$2:$C$13,3,FALSE)),1,VLOOKUP(DKSalaries!D21,OverUnder!$A$2:$C$13,3,FALSE))</f>
        <v>1</v>
      </c>
      <c r="G21">
        <f t="shared" si="1"/>
        <v>5.5</v>
      </c>
      <c r="H21">
        <f>IF(ISNA(VLOOKUP(B21,[1]model_predictions!$A:$B,2,FALSE)),0,VLOOKUP(B21,[1]model_predictions!$A:$B,2,FALSE))</f>
        <v>5.5</v>
      </c>
      <c r="I21" s="4">
        <f t="shared" si="2"/>
        <v>5.5</v>
      </c>
      <c r="J21">
        <v>0</v>
      </c>
      <c r="K21">
        <f t="shared" si="3"/>
        <v>0</v>
      </c>
      <c r="L21">
        <f t="shared" si="0"/>
        <v>0</v>
      </c>
      <c r="M21">
        <f>$J21*IF($A21=M$1,1,0)</f>
        <v>0</v>
      </c>
      <c r="N21">
        <f>$J21*IF($A21=N$1,1,0)</f>
        <v>0</v>
      </c>
      <c r="O21">
        <f>$J21*IF($A21=O$1,1,0)</f>
        <v>0</v>
      </c>
      <c r="P21">
        <f>$J21*IF($A21=P$1,1,0)</f>
        <v>0</v>
      </c>
      <c r="Q21">
        <f>$J21*IF($A21=Q$1,1,0)</f>
        <v>0</v>
      </c>
      <c r="R21">
        <f t="shared" si="4"/>
        <v>0.98214285714285721</v>
      </c>
    </row>
    <row r="22" spans="1:20" x14ac:dyDescent="0.45">
      <c r="A22" s="10" t="s">
        <v>9</v>
      </c>
      <c r="B22" s="10" t="s">
        <v>103</v>
      </c>
      <c r="C22" s="10">
        <v>5300</v>
      </c>
      <c r="D22" s="10" t="s">
        <v>97</v>
      </c>
      <c r="E22" s="10">
        <v>21.556000000000001</v>
      </c>
      <c r="F22">
        <f>IF(ISNA(VLOOKUP(DKSalaries!D22,OverUnder!$A$2:$C$13,3,FALSE)),1,VLOOKUP(DKSalaries!D22,OverUnder!$A$2:$C$13,3,FALSE))</f>
        <v>1</v>
      </c>
      <c r="G22">
        <f t="shared" si="1"/>
        <v>21.556000000000001</v>
      </c>
      <c r="H22">
        <f>IF(ISNA(VLOOKUP(B22,[1]model_predictions!$A:$B,2,FALSE)),0,VLOOKUP(B22,[1]model_predictions!$A:$B,2,FALSE))</f>
        <v>25.756038557016002</v>
      </c>
      <c r="I22" s="4">
        <f t="shared" si="2"/>
        <v>25.756038557016002</v>
      </c>
      <c r="J22">
        <v>0</v>
      </c>
      <c r="K22">
        <f t="shared" si="3"/>
        <v>0</v>
      </c>
      <c r="L22">
        <f t="shared" si="0"/>
        <v>0</v>
      </c>
      <c r="M22">
        <f>$J22*IF($A22=M$1,1,0)</f>
        <v>0</v>
      </c>
      <c r="N22">
        <f>$J22*IF($A22=N$1,1,0)</f>
        <v>0</v>
      </c>
      <c r="O22">
        <f>$J22*IF($A22=O$1,1,0)</f>
        <v>0</v>
      </c>
      <c r="P22">
        <f>$J22*IF($A22=P$1,1,0)</f>
        <v>0</v>
      </c>
      <c r="Q22">
        <f>$J22*IF($A22=Q$1,1,0)</f>
        <v>0</v>
      </c>
      <c r="R22">
        <f t="shared" si="4"/>
        <v>4.8596299164181129</v>
      </c>
    </row>
    <row r="23" spans="1:20" x14ac:dyDescent="0.45">
      <c r="A23" s="10" t="s">
        <v>5</v>
      </c>
      <c r="B23" s="10" t="s">
        <v>70</v>
      </c>
      <c r="C23" s="10">
        <v>5200</v>
      </c>
      <c r="D23" s="10" t="s">
        <v>97</v>
      </c>
      <c r="E23" s="10">
        <v>23.582999999999998</v>
      </c>
      <c r="F23">
        <f>IF(ISNA(VLOOKUP(DKSalaries!D23,OverUnder!$A$2:$C$13,3,FALSE)),1,VLOOKUP(DKSalaries!D23,OverUnder!$A$2:$C$13,3,FALSE))</f>
        <v>1</v>
      </c>
      <c r="G23">
        <f t="shared" si="1"/>
        <v>23.582999999999998</v>
      </c>
      <c r="H23">
        <f>IF(ISNA(VLOOKUP(B23,[1]model_predictions!$A:$B,2,FALSE)),0,VLOOKUP(B23,[1]model_predictions!$A:$B,2,FALSE))</f>
        <v>25.3267760935917</v>
      </c>
      <c r="I23" s="4">
        <f t="shared" si="2"/>
        <v>25.3267760935917</v>
      </c>
      <c r="J23">
        <v>0</v>
      </c>
      <c r="K23">
        <f t="shared" si="3"/>
        <v>0</v>
      </c>
      <c r="L23">
        <f t="shared" si="0"/>
        <v>0</v>
      </c>
      <c r="M23">
        <f>$J23*IF($A23=M$1,1,0)</f>
        <v>0</v>
      </c>
      <c r="N23">
        <f>$J23*IF($A23=N$1,1,0)</f>
        <v>0</v>
      </c>
      <c r="O23">
        <f>$J23*IF($A23=O$1,1,0)</f>
        <v>0</v>
      </c>
      <c r="P23">
        <f>$J23*IF($A23=P$1,1,0)</f>
        <v>0</v>
      </c>
      <c r="Q23">
        <f>$J23*IF($A23=Q$1,1,0)</f>
        <v>0</v>
      </c>
      <c r="R23">
        <f t="shared" si="4"/>
        <v>4.8705338641522502</v>
      </c>
    </row>
    <row r="24" spans="1:20" x14ac:dyDescent="0.45">
      <c r="A24" s="10" t="s">
        <v>7</v>
      </c>
      <c r="B24" s="10" t="s">
        <v>44</v>
      </c>
      <c r="C24" s="10">
        <v>5100</v>
      </c>
      <c r="D24" s="10" t="s">
        <v>94</v>
      </c>
      <c r="E24" s="10">
        <v>21.65</v>
      </c>
      <c r="F24">
        <f>IF(ISNA(VLOOKUP(DKSalaries!D24,OverUnder!$A$2:$C$13,3,FALSE)),1,VLOOKUP(DKSalaries!D24,OverUnder!$A$2:$C$13,3,FALSE))</f>
        <v>1</v>
      </c>
      <c r="G24">
        <f t="shared" si="1"/>
        <v>21.65</v>
      </c>
      <c r="H24">
        <f>IF(ISNA(VLOOKUP(B24,[1]model_predictions!$A:$B,2,FALSE)),0,VLOOKUP(B24,[1]model_predictions!$A:$B,2,FALSE))</f>
        <v>23.242701915059602</v>
      </c>
      <c r="I24" s="4">
        <f t="shared" si="2"/>
        <v>23.242701915059602</v>
      </c>
      <c r="J24">
        <v>0</v>
      </c>
      <c r="K24">
        <f t="shared" si="3"/>
        <v>0</v>
      </c>
      <c r="L24">
        <f t="shared" si="0"/>
        <v>0</v>
      </c>
      <c r="M24">
        <f>$J24*IF($A24=M$1,1,0)</f>
        <v>0</v>
      </c>
      <c r="N24">
        <f>$J24*IF($A24=N$1,1,0)</f>
        <v>0</v>
      </c>
      <c r="O24">
        <f>$J24*IF($A24=O$1,1,0)</f>
        <v>0</v>
      </c>
      <c r="P24">
        <f>$J24*IF($A24=P$1,1,0)</f>
        <v>0</v>
      </c>
      <c r="Q24">
        <f>$J24*IF($A24=Q$1,1,0)</f>
        <v>0</v>
      </c>
      <c r="R24">
        <f t="shared" si="4"/>
        <v>4.5573925323646272</v>
      </c>
    </row>
    <row r="25" spans="1:20" x14ac:dyDescent="0.45">
      <c r="A25" s="10" t="s">
        <v>7</v>
      </c>
      <c r="B25" s="10" t="s">
        <v>104</v>
      </c>
      <c r="C25" s="10">
        <v>4800</v>
      </c>
      <c r="D25" s="10" t="s">
        <v>97</v>
      </c>
      <c r="E25" s="10">
        <v>23.5</v>
      </c>
      <c r="F25">
        <f>IF(ISNA(VLOOKUP(DKSalaries!D25,OverUnder!$A$2:$C$13,3,FALSE)),1,VLOOKUP(DKSalaries!D25,OverUnder!$A$2:$C$13,3,FALSE))</f>
        <v>1</v>
      </c>
      <c r="G25">
        <f t="shared" si="1"/>
        <v>23.5</v>
      </c>
      <c r="H25">
        <f>IF(ISNA(VLOOKUP(B25,[1]model_predictions!$A:$B,2,FALSE)),0,VLOOKUP(B25,[1]model_predictions!$A:$B,2,FALSE))</f>
        <v>20.6411251035859</v>
      </c>
      <c r="I25" s="4">
        <f t="shared" si="2"/>
        <v>20.6411251035859</v>
      </c>
      <c r="J25">
        <v>0</v>
      </c>
      <c r="K25">
        <f t="shared" si="3"/>
        <v>0</v>
      </c>
      <c r="L25">
        <f t="shared" si="0"/>
        <v>0</v>
      </c>
      <c r="M25">
        <f>$J25*IF($A25=M$1,1,0)</f>
        <v>0</v>
      </c>
      <c r="N25">
        <f>$J25*IF($A25=N$1,1,0)</f>
        <v>0</v>
      </c>
      <c r="O25">
        <f>$J25*IF($A25=O$1,1,0)</f>
        <v>0</v>
      </c>
      <c r="P25">
        <f>$J25*IF($A25=P$1,1,0)</f>
        <v>0</v>
      </c>
      <c r="Q25">
        <f>$J25*IF($A25=Q$1,1,0)</f>
        <v>0</v>
      </c>
      <c r="R25">
        <f t="shared" si="4"/>
        <v>4.3002343965803957</v>
      </c>
    </row>
    <row r="26" spans="1:20" x14ac:dyDescent="0.45">
      <c r="A26" s="10" t="s">
        <v>8</v>
      </c>
      <c r="B26" s="10" t="s">
        <v>105</v>
      </c>
      <c r="C26" s="10">
        <v>4800</v>
      </c>
      <c r="D26" s="10" t="s">
        <v>96</v>
      </c>
      <c r="E26" s="10">
        <v>21.361000000000001</v>
      </c>
      <c r="F26">
        <f>IF(ISNA(VLOOKUP(DKSalaries!D26,OverUnder!$A$2:$C$13,3,FALSE)),1,VLOOKUP(DKSalaries!D26,OverUnder!$A$2:$C$13,3,FALSE))</f>
        <v>1</v>
      </c>
      <c r="G26">
        <f t="shared" si="1"/>
        <v>21.361000000000001</v>
      </c>
      <c r="H26">
        <f>IF(ISNA(VLOOKUP(B26,[1]model_predictions!$A:$B,2,FALSE)),0,VLOOKUP(B26,[1]model_predictions!$A:$B,2,FALSE))</f>
        <v>23.3532972711123</v>
      </c>
      <c r="I26" s="4">
        <f t="shared" si="2"/>
        <v>23.3532972711123</v>
      </c>
      <c r="J26">
        <v>0</v>
      </c>
      <c r="K26">
        <f t="shared" si="3"/>
        <v>0</v>
      </c>
      <c r="L26">
        <f t="shared" si="0"/>
        <v>0</v>
      </c>
      <c r="M26">
        <f>$J26*IF($A26=M$1,1,0)</f>
        <v>0</v>
      </c>
      <c r="N26">
        <f>$J26*IF($A26=N$1,1,0)</f>
        <v>0</v>
      </c>
      <c r="O26">
        <f>$J26*IF($A26=O$1,1,0)</f>
        <v>0</v>
      </c>
      <c r="P26">
        <f>$J26*IF($A26=P$1,1,0)</f>
        <v>0</v>
      </c>
      <c r="Q26">
        <f>$J26*IF($A26=Q$1,1,0)</f>
        <v>0</v>
      </c>
      <c r="R26">
        <f t="shared" si="4"/>
        <v>4.865270264815063</v>
      </c>
    </row>
    <row r="27" spans="1:20" x14ac:dyDescent="0.45">
      <c r="A27" s="10" t="s">
        <v>5</v>
      </c>
      <c r="B27" s="10" t="s">
        <v>72</v>
      </c>
      <c r="C27" s="10">
        <v>4500</v>
      </c>
      <c r="D27" s="10" t="s">
        <v>94</v>
      </c>
      <c r="E27" s="10">
        <v>19.917000000000002</v>
      </c>
      <c r="F27">
        <f>IF(ISNA(VLOOKUP(DKSalaries!D27,OverUnder!$A$2:$C$13,3,FALSE)),1,VLOOKUP(DKSalaries!D27,OverUnder!$A$2:$C$13,3,FALSE))</f>
        <v>1</v>
      </c>
      <c r="G27">
        <f t="shared" si="1"/>
        <v>19.917000000000002</v>
      </c>
      <c r="H27">
        <f>IF(ISNA(VLOOKUP(B27,[1]model_predictions!$A:$B,2,FALSE)),0,VLOOKUP(B27,[1]model_predictions!$A:$B,2,FALSE))</f>
        <v>20.0527522935779</v>
      </c>
      <c r="I27" s="4">
        <f t="shared" si="2"/>
        <v>20.0527522935779</v>
      </c>
      <c r="J27">
        <v>0</v>
      </c>
      <c r="K27">
        <f t="shared" si="3"/>
        <v>0</v>
      </c>
      <c r="L27">
        <f t="shared" si="0"/>
        <v>0</v>
      </c>
      <c r="M27">
        <f>$J27*IF($A27=M$1,1,0)</f>
        <v>0</v>
      </c>
      <c r="N27">
        <f>$J27*IF($A27=N$1,1,0)</f>
        <v>0</v>
      </c>
      <c r="O27">
        <f>$J27*IF($A27=O$1,1,0)</f>
        <v>0</v>
      </c>
      <c r="P27">
        <f>$J27*IF($A27=P$1,1,0)</f>
        <v>0</v>
      </c>
      <c r="Q27">
        <f>$J27*IF($A27=Q$1,1,0)</f>
        <v>0</v>
      </c>
      <c r="R27">
        <f t="shared" si="4"/>
        <v>4.456167176350645</v>
      </c>
    </row>
    <row r="28" spans="1:20" x14ac:dyDescent="0.45">
      <c r="A28" s="10" t="s">
        <v>8</v>
      </c>
      <c r="B28" s="10" t="s">
        <v>106</v>
      </c>
      <c r="C28" s="10">
        <v>4500</v>
      </c>
      <c r="D28" s="10" t="s">
        <v>97</v>
      </c>
      <c r="E28" s="10">
        <v>21</v>
      </c>
      <c r="F28">
        <f>IF(ISNA(VLOOKUP(DKSalaries!D28,OverUnder!$A$2:$C$13,3,FALSE)),1,VLOOKUP(DKSalaries!D28,OverUnder!$A$2:$C$13,3,FALSE))</f>
        <v>1</v>
      </c>
      <c r="G28">
        <f t="shared" si="1"/>
        <v>21</v>
      </c>
      <c r="H28">
        <f>IF(ISNA(VLOOKUP(B28,[1]model_predictions!$A:$B,2,FALSE)),0,VLOOKUP(B28,[1]model_predictions!$A:$B,2,FALSE))</f>
        <v>18.5132295995659</v>
      </c>
      <c r="I28" s="4">
        <f t="shared" si="2"/>
        <v>18.5132295995659</v>
      </c>
      <c r="J28">
        <v>0</v>
      </c>
      <c r="K28">
        <f t="shared" si="3"/>
        <v>0</v>
      </c>
      <c r="L28">
        <f t="shared" si="0"/>
        <v>0</v>
      </c>
      <c r="M28">
        <f>$J28*IF($A28=M$1,1,0)</f>
        <v>0</v>
      </c>
      <c r="N28">
        <f>$J28*IF($A28=N$1,1,0)</f>
        <v>0</v>
      </c>
      <c r="O28">
        <f>$J28*IF($A28=O$1,1,0)</f>
        <v>0</v>
      </c>
      <c r="P28">
        <f>$J28*IF($A28=P$1,1,0)</f>
        <v>0</v>
      </c>
      <c r="Q28">
        <f>$J28*IF($A28=Q$1,1,0)</f>
        <v>0</v>
      </c>
      <c r="R28">
        <f t="shared" si="4"/>
        <v>4.1140510221257554</v>
      </c>
    </row>
    <row r="29" spans="1:20" x14ac:dyDescent="0.45">
      <c r="A29" s="10" t="s">
        <v>8</v>
      </c>
      <c r="B29" s="10" t="s">
        <v>71</v>
      </c>
      <c r="C29" s="10">
        <v>4400</v>
      </c>
      <c r="D29" s="10" t="s">
        <v>97</v>
      </c>
      <c r="E29" s="10">
        <v>23.138999999999999</v>
      </c>
      <c r="F29">
        <f>IF(ISNA(VLOOKUP(DKSalaries!D29,OverUnder!$A$2:$C$13,3,FALSE)),1,VLOOKUP(DKSalaries!D29,OverUnder!$A$2:$C$13,3,FALSE))</f>
        <v>1</v>
      </c>
      <c r="G29">
        <f t="shared" si="1"/>
        <v>23.138999999999999</v>
      </c>
      <c r="H29">
        <f>IF(ISNA(VLOOKUP(B29,[1]model_predictions!$A:$B,2,FALSE)),0,VLOOKUP(B29,[1]model_predictions!$A:$B,2,FALSE))</f>
        <v>24.081233394414099</v>
      </c>
      <c r="I29" s="4">
        <f t="shared" si="2"/>
        <v>24.081233394414099</v>
      </c>
      <c r="J29">
        <v>0</v>
      </c>
      <c r="K29">
        <f t="shared" si="3"/>
        <v>0</v>
      </c>
      <c r="L29">
        <f t="shared" si="0"/>
        <v>0</v>
      </c>
      <c r="M29">
        <f>$J29*IF($A29=M$1,1,0)</f>
        <v>0</v>
      </c>
      <c r="N29">
        <f>$J29*IF($A29=N$1,1,0)</f>
        <v>0</v>
      </c>
      <c r="O29">
        <f>$J29*IF($A29=O$1,1,0)</f>
        <v>0</v>
      </c>
      <c r="P29">
        <f>$J29*IF($A29=P$1,1,0)</f>
        <v>0</v>
      </c>
      <c r="Q29">
        <f>$J29*IF($A29=Q$1,1,0)</f>
        <v>0</v>
      </c>
      <c r="R29">
        <f t="shared" si="4"/>
        <v>5.4730075896395682</v>
      </c>
    </row>
    <row r="30" spans="1:20" x14ac:dyDescent="0.45">
      <c r="A30" s="10" t="s">
        <v>5</v>
      </c>
      <c r="B30" s="10" t="s">
        <v>77</v>
      </c>
      <c r="C30" s="10">
        <v>4200</v>
      </c>
      <c r="D30" s="10" t="s">
        <v>97</v>
      </c>
      <c r="E30" s="10">
        <v>18.638999999999999</v>
      </c>
      <c r="F30">
        <f>IF(ISNA(VLOOKUP(DKSalaries!D30,OverUnder!$A$2:$C$13,3,FALSE)),1,VLOOKUP(DKSalaries!D30,OverUnder!$A$2:$C$13,3,FALSE))</f>
        <v>1</v>
      </c>
      <c r="G30">
        <f t="shared" si="1"/>
        <v>18.638999999999999</v>
      </c>
      <c r="H30">
        <f>IF(ISNA(VLOOKUP(B30,[1]model_predictions!$A:$B,2,FALSE)),0,VLOOKUP(B30,[1]model_predictions!$A:$B,2,FALSE))</f>
        <v>21.3117856567529</v>
      </c>
      <c r="I30" s="4">
        <f t="shared" si="2"/>
        <v>21.3117856567529</v>
      </c>
      <c r="J30">
        <v>0</v>
      </c>
      <c r="K30">
        <f t="shared" si="3"/>
        <v>0</v>
      </c>
      <c r="L30">
        <f t="shared" si="0"/>
        <v>0</v>
      </c>
      <c r="M30">
        <f>$J30*IF($A30=M$1,1,0)</f>
        <v>0</v>
      </c>
      <c r="N30">
        <f>$J30*IF($A30=N$1,1,0)</f>
        <v>0</v>
      </c>
      <c r="O30">
        <f>$J30*IF($A30=O$1,1,0)</f>
        <v>0</v>
      </c>
      <c r="P30">
        <f>$J30*IF($A30=P$1,1,0)</f>
        <v>0</v>
      </c>
      <c r="Q30">
        <f>$J30*IF($A30=Q$1,1,0)</f>
        <v>0</v>
      </c>
      <c r="R30">
        <f t="shared" si="4"/>
        <v>5.074234680179261</v>
      </c>
    </row>
    <row r="31" spans="1:20" x14ac:dyDescent="0.45">
      <c r="A31" s="10" t="s">
        <v>9</v>
      </c>
      <c r="B31" s="10" t="s">
        <v>54</v>
      </c>
      <c r="C31" s="10">
        <v>4100</v>
      </c>
      <c r="D31" s="10" t="s">
        <v>94</v>
      </c>
      <c r="E31" s="10">
        <v>21.832999999999998</v>
      </c>
      <c r="F31">
        <f>IF(ISNA(VLOOKUP(DKSalaries!D31,OverUnder!$A$2:$C$13,3,FALSE)),1,VLOOKUP(DKSalaries!D31,OverUnder!$A$2:$C$13,3,FALSE))</f>
        <v>1</v>
      </c>
      <c r="G31">
        <f t="shared" si="1"/>
        <v>21.832999999999998</v>
      </c>
      <c r="H31">
        <f>IF(ISNA(VLOOKUP(B31,[1]model_predictions!$A:$B,2,FALSE)),0,VLOOKUP(B31,[1]model_predictions!$A:$B,2,FALSE))</f>
        <v>22.458715596330201</v>
      </c>
      <c r="I31" s="4">
        <f t="shared" si="2"/>
        <v>22.458715596330201</v>
      </c>
      <c r="J31">
        <v>1</v>
      </c>
      <c r="K31">
        <f t="shared" si="3"/>
        <v>22.458715596330201</v>
      </c>
      <c r="L31">
        <f t="shared" si="0"/>
        <v>4100</v>
      </c>
      <c r="M31">
        <f>$J31*IF($A31=M$1,1,0)</f>
        <v>0</v>
      </c>
      <c r="N31">
        <f>$J31*IF($A31=N$1,1,0)</f>
        <v>1</v>
      </c>
      <c r="O31">
        <f>$J31*IF($A31=O$1,1,0)</f>
        <v>0</v>
      </c>
      <c r="P31">
        <f>$J31*IF($A31=P$1,1,0)</f>
        <v>0</v>
      </c>
      <c r="Q31">
        <f>$J31*IF($A31=Q$1,1,0)</f>
        <v>0</v>
      </c>
      <c r="R31">
        <f t="shared" si="4"/>
        <v>5.4777355113000494</v>
      </c>
    </row>
    <row r="32" spans="1:20" x14ac:dyDescent="0.45">
      <c r="A32" s="10" t="s">
        <v>6</v>
      </c>
      <c r="B32" s="10" t="s">
        <v>84</v>
      </c>
      <c r="C32" s="10">
        <v>4000</v>
      </c>
      <c r="D32" s="10" t="s">
        <v>97</v>
      </c>
      <c r="E32" s="10">
        <v>7.3209999999999997</v>
      </c>
      <c r="F32">
        <f>IF(ISNA(VLOOKUP(DKSalaries!D32,OverUnder!$A$2:$C$13,3,FALSE)),1,VLOOKUP(DKSalaries!D32,OverUnder!$A$2:$C$13,3,FALSE))</f>
        <v>1</v>
      </c>
      <c r="G32">
        <f t="shared" si="1"/>
        <v>7.3209999999999997</v>
      </c>
      <c r="H32">
        <f>IF(ISNA(VLOOKUP(B32,[1]model_predictions!$A:$B,2,FALSE)),0,VLOOKUP(B32,[1]model_predictions!$A:$B,2,FALSE))</f>
        <v>9.4316913463318492</v>
      </c>
      <c r="I32" s="4">
        <f t="shared" si="2"/>
        <v>9.4316913463318492</v>
      </c>
      <c r="J32">
        <v>0</v>
      </c>
      <c r="K32">
        <f t="shared" si="3"/>
        <v>0</v>
      </c>
      <c r="L32">
        <f t="shared" si="0"/>
        <v>0</v>
      </c>
      <c r="M32">
        <f>$J32*IF($A32=M$1,1,0)</f>
        <v>0</v>
      </c>
      <c r="N32">
        <f>$J32*IF($A32=N$1,1,0)</f>
        <v>0</v>
      </c>
      <c r="O32">
        <f>$J32*IF($A32=O$1,1,0)</f>
        <v>0</v>
      </c>
      <c r="P32">
        <f>$J32*IF($A32=P$1,1,0)</f>
        <v>0</v>
      </c>
      <c r="Q32">
        <f>$J32*IF($A32=Q$1,1,0)</f>
        <v>0</v>
      </c>
      <c r="R32">
        <f t="shared" si="4"/>
        <v>2.3579228365829623</v>
      </c>
    </row>
    <row r="33" spans="1:18" x14ac:dyDescent="0.45">
      <c r="A33" s="10" t="s">
        <v>8</v>
      </c>
      <c r="B33" s="10" t="s">
        <v>76</v>
      </c>
      <c r="C33" s="10">
        <v>4000</v>
      </c>
      <c r="D33" s="10" t="s">
        <v>94</v>
      </c>
      <c r="E33" s="10">
        <v>15.25</v>
      </c>
      <c r="F33">
        <f>IF(ISNA(VLOOKUP(DKSalaries!D33,OverUnder!$A$2:$C$13,3,FALSE)),1,VLOOKUP(DKSalaries!D33,OverUnder!$A$2:$C$13,3,FALSE))</f>
        <v>1</v>
      </c>
      <c r="G33">
        <f t="shared" si="1"/>
        <v>15.25</v>
      </c>
      <c r="H33">
        <f>IF(ISNA(VLOOKUP(B33,[1]model_predictions!$A:$B,2,FALSE)),0,VLOOKUP(B33,[1]model_predictions!$A:$B,2,FALSE))</f>
        <v>19.661860533417201</v>
      </c>
      <c r="I33" s="4">
        <f t="shared" si="2"/>
        <v>19.661860533417201</v>
      </c>
      <c r="J33">
        <v>1</v>
      </c>
      <c r="K33">
        <f t="shared" si="3"/>
        <v>19.661860533417201</v>
      </c>
      <c r="L33">
        <f t="shared" si="0"/>
        <v>4000</v>
      </c>
      <c r="M33">
        <f>$J33*IF($A33=M$1,1,0)</f>
        <v>0</v>
      </c>
      <c r="N33">
        <f>$J33*IF($A33=N$1,1,0)</f>
        <v>0</v>
      </c>
      <c r="O33">
        <f>$J33*IF($A33=O$1,1,0)</f>
        <v>1</v>
      </c>
      <c r="P33">
        <f>$J33*IF($A33=P$1,1,0)</f>
        <v>0</v>
      </c>
      <c r="Q33">
        <f>$J33*IF($A33=Q$1,1,0)</f>
        <v>0</v>
      </c>
      <c r="R33">
        <f t="shared" si="4"/>
        <v>4.9154651333543002</v>
      </c>
    </row>
    <row r="34" spans="1:18" x14ac:dyDescent="0.45">
      <c r="A34" s="10" t="s">
        <v>8</v>
      </c>
      <c r="B34" s="10" t="s">
        <v>47</v>
      </c>
      <c r="C34" s="10">
        <v>3900</v>
      </c>
      <c r="D34" s="10" t="s">
        <v>96</v>
      </c>
      <c r="E34" s="10">
        <v>16.417000000000002</v>
      </c>
      <c r="F34">
        <f>IF(ISNA(VLOOKUP(DKSalaries!D34,OverUnder!$A$2:$C$13,3,FALSE)),1,VLOOKUP(DKSalaries!D34,OverUnder!$A$2:$C$13,3,FALSE))</f>
        <v>1</v>
      </c>
      <c r="G34">
        <f t="shared" si="1"/>
        <v>16.417000000000002</v>
      </c>
      <c r="H34">
        <f>IF(ISNA(VLOOKUP(B34,[1]model_predictions!$A:$B,2,FALSE)),0,VLOOKUP(B34,[1]model_predictions!$A:$B,2,FALSE))</f>
        <v>18.0238577343898</v>
      </c>
      <c r="I34" s="4">
        <f t="shared" si="2"/>
        <v>18.0238577343898</v>
      </c>
      <c r="J34">
        <v>0</v>
      </c>
      <c r="K34">
        <f t="shared" si="3"/>
        <v>0</v>
      </c>
      <c r="L34">
        <f t="shared" si="0"/>
        <v>0</v>
      </c>
      <c r="M34">
        <f>$J34*IF($A34=M$1,1,0)</f>
        <v>0</v>
      </c>
      <c r="N34">
        <f>$J34*IF($A34=N$1,1,0)</f>
        <v>0</v>
      </c>
      <c r="O34">
        <f>$J34*IF($A34=O$1,1,0)</f>
        <v>0</v>
      </c>
      <c r="P34">
        <f>$J34*IF($A34=P$1,1,0)</f>
        <v>0</v>
      </c>
      <c r="Q34">
        <f>$J34*IF($A34=Q$1,1,0)</f>
        <v>0</v>
      </c>
      <c r="R34">
        <f t="shared" si="4"/>
        <v>4.6215019831768718</v>
      </c>
    </row>
    <row r="35" spans="1:18" x14ac:dyDescent="0.45">
      <c r="A35" s="10" t="s">
        <v>8</v>
      </c>
      <c r="B35" s="10" t="s">
        <v>107</v>
      </c>
      <c r="C35" s="10">
        <v>3800</v>
      </c>
      <c r="D35" s="10" t="s">
        <v>96</v>
      </c>
      <c r="E35" s="10">
        <v>15.028</v>
      </c>
      <c r="F35">
        <f>IF(ISNA(VLOOKUP(DKSalaries!D35,OverUnder!$A$2:$C$13,3,FALSE)),1,VLOOKUP(DKSalaries!D35,OverUnder!$A$2:$C$13,3,FALSE))</f>
        <v>1</v>
      </c>
      <c r="G35">
        <f t="shared" si="1"/>
        <v>15.028</v>
      </c>
      <c r="H35">
        <f>IF(ISNA(VLOOKUP(B35,[1]model_predictions!$A:$B,2,FALSE)),0,VLOOKUP(B35,[1]model_predictions!$A:$B,2,FALSE))</f>
        <v>12.005307081822499</v>
      </c>
      <c r="I35" s="4">
        <f t="shared" si="2"/>
        <v>12.005307081822499</v>
      </c>
      <c r="J35">
        <v>0</v>
      </c>
      <c r="K35">
        <f t="shared" si="3"/>
        <v>0</v>
      </c>
      <c r="L35">
        <f t="shared" si="0"/>
        <v>0</v>
      </c>
      <c r="M35">
        <f>$J35*IF($A35=M$1,1,0)</f>
        <v>0</v>
      </c>
      <c r="N35">
        <f>$J35*IF($A35=N$1,1,0)</f>
        <v>0</v>
      </c>
      <c r="O35">
        <f>$J35*IF($A35=O$1,1,0)</f>
        <v>0</v>
      </c>
      <c r="P35">
        <f>$J35*IF($A35=P$1,1,0)</f>
        <v>0</v>
      </c>
      <c r="Q35">
        <f>$J35*IF($A35=Q$1,1,0)</f>
        <v>0</v>
      </c>
      <c r="R35">
        <f t="shared" si="4"/>
        <v>3.1592913373217102</v>
      </c>
    </row>
    <row r="36" spans="1:18" x14ac:dyDescent="0.45">
      <c r="A36" s="10" t="s">
        <v>6</v>
      </c>
      <c r="B36" s="10" t="s">
        <v>108</v>
      </c>
      <c r="C36" s="10">
        <v>3800</v>
      </c>
      <c r="D36" s="10" t="s">
        <v>97</v>
      </c>
      <c r="E36" s="10">
        <v>12.361000000000001</v>
      </c>
      <c r="F36">
        <f>IF(ISNA(VLOOKUP(DKSalaries!D36,OverUnder!$A$2:$C$13,3,FALSE)),1,VLOOKUP(DKSalaries!D36,OverUnder!$A$2:$C$13,3,FALSE))</f>
        <v>1</v>
      </c>
      <c r="G36">
        <f t="shared" si="1"/>
        <v>12.361000000000001</v>
      </c>
      <c r="H36">
        <f>IF(ISNA(VLOOKUP(B36,[1]model_predictions!$A:$B,2,FALSE)),0,VLOOKUP(B36,[1]model_predictions!$A:$B,2,FALSE))</f>
        <v>12.929377956766199</v>
      </c>
      <c r="I36" s="4">
        <f t="shared" si="2"/>
        <v>12.929377956766199</v>
      </c>
      <c r="J36">
        <v>0</v>
      </c>
      <c r="K36">
        <f t="shared" si="3"/>
        <v>0</v>
      </c>
      <c r="L36">
        <f t="shared" si="0"/>
        <v>0</v>
      </c>
      <c r="M36">
        <f>$J36*IF($A36=M$1,1,0)</f>
        <v>0</v>
      </c>
      <c r="N36">
        <f>$J36*IF($A36=N$1,1,0)</f>
        <v>0</v>
      </c>
      <c r="O36">
        <f>$J36*IF($A36=O$1,1,0)</f>
        <v>0</v>
      </c>
      <c r="P36">
        <f>$J36*IF($A36=P$1,1,0)</f>
        <v>0</v>
      </c>
      <c r="Q36">
        <f>$J36*IF($A36=Q$1,1,0)</f>
        <v>0</v>
      </c>
      <c r="R36">
        <f t="shared" si="4"/>
        <v>3.4024678833595261</v>
      </c>
    </row>
    <row r="37" spans="1:18" x14ac:dyDescent="0.45">
      <c r="A37" s="10" t="s">
        <v>6</v>
      </c>
      <c r="B37" s="10" t="s">
        <v>42</v>
      </c>
      <c r="C37" s="10">
        <v>3700</v>
      </c>
      <c r="D37" s="10" t="s">
        <v>96</v>
      </c>
      <c r="E37" s="10">
        <v>22.527999999999999</v>
      </c>
      <c r="F37">
        <f>IF(ISNA(VLOOKUP(DKSalaries!D37,OverUnder!$A$2:$C$13,3,FALSE)),1,VLOOKUP(DKSalaries!D37,OverUnder!$A$2:$C$13,3,FALSE))</f>
        <v>1</v>
      </c>
      <c r="G37">
        <f t="shared" si="1"/>
        <v>22.527999999999999</v>
      </c>
      <c r="H37">
        <f>IF(ISNA(VLOOKUP(B37,[1]model_predictions!$A:$B,2,FALSE)),0,VLOOKUP(B37,[1]model_predictions!$A:$B,2,FALSE))</f>
        <v>19.494550680379401</v>
      </c>
      <c r="I37" s="4">
        <f t="shared" si="2"/>
        <v>19.494550680379401</v>
      </c>
      <c r="J37">
        <v>1</v>
      </c>
      <c r="K37">
        <f t="shared" si="3"/>
        <v>19.494550680379401</v>
      </c>
      <c r="L37">
        <f t="shared" si="0"/>
        <v>3700</v>
      </c>
      <c r="M37">
        <f>$J37*IF($A37=M$1,1,0)</f>
        <v>0</v>
      </c>
      <c r="N37">
        <f>$J37*IF($A37=N$1,1,0)</f>
        <v>0</v>
      </c>
      <c r="O37">
        <f>$J37*IF($A37=O$1,1,0)</f>
        <v>0</v>
      </c>
      <c r="P37">
        <f>$J37*IF($A37=P$1,1,0)</f>
        <v>1</v>
      </c>
      <c r="Q37">
        <f>$J37*IF($A37=Q$1,1,0)</f>
        <v>0</v>
      </c>
      <c r="R37">
        <f t="shared" si="4"/>
        <v>5.268797481183622</v>
      </c>
    </row>
    <row r="38" spans="1:18" x14ac:dyDescent="0.45">
      <c r="A38" s="10" t="s">
        <v>8</v>
      </c>
      <c r="B38" s="10" t="s">
        <v>73</v>
      </c>
      <c r="C38" s="10">
        <v>3700</v>
      </c>
      <c r="D38" s="10" t="s">
        <v>94</v>
      </c>
      <c r="E38" s="10">
        <v>17.777999999999999</v>
      </c>
      <c r="F38">
        <f>IF(ISNA(VLOOKUP(DKSalaries!D38,OverUnder!$A$2:$C$13,3,FALSE)),1,VLOOKUP(DKSalaries!D38,OverUnder!$A$2:$C$13,3,FALSE))</f>
        <v>1</v>
      </c>
      <c r="G38">
        <f t="shared" si="1"/>
        <v>17.777999999999999</v>
      </c>
      <c r="H38">
        <f>IF(ISNA(VLOOKUP(B38,[1]model_predictions!$A:$B,2,FALSE)),0,VLOOKUP(B38,[1]model_predictions!$A:$B,2,FALSE))</f>
        <v>16.3793846910567</v>
      </c>
      <c r="I38" s="4">
        <f t="shared" si="2"/>
        <v>16.3793846910567</v>
      </c>
      <c r="J38">
        <v>0</v>
      </c>
      <c r="K38">
        <f t="shared" si="3"/>
        <v>0</v>
      </c>
      <c r="L38">
        <f t="shared" si="0"/>
        <v>0</v>
      </c>
      <c r="M38">
        <f>$J38*IF($A38=M$1,1,0)</f>
        <v>0</v>
      </c>
      <c r="N38">
        <f>$J38*IF($A38=N$1,1,0)</f>
        <v>0</v>
      </c>
      <c r="O38">
        <f>$J38*IF($A38=O$1,1,0)</f>
        <v>0</v>
      </c>
      <c r="P38">
        <f>$J38*IF($A38=P$1,1,0)</f>
        <v>0</v>
      </c>
      <c r="Q38">
        <f>$J38*IF($A38=Q$1,1,0)</f>
        <v>0</v>
      </c>
      <c r="R38">
        <f t="shared" si="4"/>
        <v>4.4268607273126221</v>
      </c>
    </row>
    <row r="39" spans="1:18" x14ac:dyDescent="0.45">
      <c r="A39" s="10" t="s">
        <v>9</v>
      </c>
      <c r="B39" s="10" t="s">
        <v>46</v>
      </c>
      <c r="C39" s="10">
        <v>3500</v>
      </c>
      <c r="D39" s="10" t="s">
        <v>96</v>
      </c>
      <c r="E39" s="10">
        <v>0</v>
      </c>
      <c r="F39">
        <f>IF(ISNA(VLOOKUP(DKSalaries!D39,OverUnder!$A$2:$C$13,3,FALSE)),1,VLOOKUP(DKSalaries!D39,OverUnder!$A$2:$C$13,3,FALSE))</f>
        <v>1</v>
      </c>
      <c r="G39">
        <f t="shared" si="1"/>
        <v>0</v>
      </c>
      <c r="H39">
        <f>IF(ISNA(VLOOKUP(B39,[1]model_predictions!$A:$B,2,FALSE)),0,VLOOKUP(B39,[1]model_predictions!$A:$B,2,FALSE))</f>
        <v>0</v>
      </c>
      <c r="I39" s="4">
        <f t="shared" si="2"/>
        <v>0</v>
      </c>
      <c r="J39">
        <v>0</v>
      </c>
      <c r="K39">
        <f t="shared" si="3"/>
        <v>0</v>
      </c>
      <c r="L39">
        <f t="shared" si="0"/>
        <v>0</v>
      </c>
      <c r="M39">
        <f>$J39*IF($A39=M$1,1,0)</f>
        <v>0</v>
      </c>
      <c r="N39">
        <f>$J39*IF($A39=N$1,1,0)</f>
        <v>0</v>
      </c>
      <c r="O39">
        <f>$J39*IF($A39=O$1,1,0)</f>
        <v>0</v>
      </c>
      <c r="P39">
        <f>$J39*IF($A39=P$1,1,0)</f>
        <v>0</v>
      </c>
      <c r="Q39">
        <f>$J39*IF($A39=Q$1,1,0)</f>
        <v>0</v>
      </c>
      <c r="R39">
        <f t="shared" si="4"/>
        <v>0</v>
      </c>
    </row>
    <row r="40" spans="1:18" x14ac:dyDescent="0.45">
      <c r="A40" s="10" t="s">
        <v>9</v>
      </c>
      <c r="B40" s="10" t="s">
        <v>109</v>
      </c>
      <c r="C40" s="10">
        <v>3500</v>
      </c>
      <c r="D40" s="10" t="s">
        <v>97</v>
      </c>
      <c r="E40" s="10">
        <v>21.75</v>
      </c>
      <c r="F40">
        <f>IF(ISNA(VLOOKUP(DKSalaries!D40,OverUnder!$A$2:$C$13,3,FALSE)),1,VLOOKUP(DKSalaries!D40,OverUnder!$A$2:$C$13,3,FALSE))</f>
        <v>1</v>
      </c>
      <c r="G40">
        <f t="shared" si="1"/>
        <v>21.75</v>
      </c>
      <c r="H40">
        <f>IF(ISNA(VLOOKUP(B40,[1]model_predictions!$A:$B,2,FALSE)),0,VLOOKUP(B40,[1]model_predictions!$A:$B,2,FALSE))</f>
        <v>18.994119722247198</v>
      </c>
      <c r="I40" s="4">
        <f t="shared" si="2"/>
        <v>18.994119722247198</v>
      </c>
      <c r="J40">
        <v>0</v>
      </c>
      <c r="K40">
        <f t="shared" si="3"/>
        <v>0</v>
      </c>
      <c r="L40">
        <f t="shared" si="0"/>
        <v>0</v>
      </c>
      <c r="M40">
        <f>$J40*IF($A40=M$1,1,0)</f>
        <v>0</v>
      </c>
      <c r="N40">
        <f>$J40*IF($A40=N$1,1,0)</f>
        <v>0</v>
      </c>
      <c r="O40">
        <f>$J40*IF($A40=O$1,1,0)</f>
        <v>0</v>
      </c>
      <c r="P40">
        <f>$J40*IF($A40=P$1,1,0)</f>
        <v>0</v>
      </c>
      <c r="Q40">
        <f>$J40*IF($A40=Q$1,1,0)</f>
        <v>0</v>
      </c>
      <c r="R40">
        <f t="shared" si="4"/>
        <v>5.4268913492134851</v>
      </c>
    </row>
    <row r="41" spans="1:18" x14ac:dyDescent="0.45">
      <c r="A41" s="10" t="s">
        <v>6</v>
      </c>
      <c r="B41" s="10" t="s">
        <v>110</v>
      </c>
      <c r="C41" s="10">
        <v>3500</v>
      </c>
      <c r="D41" s="10" t="s">
        <v>97</v>
      </c>
      <c r="E41" s="10">
        <v>12.5</v>
      </c>
      <c r="F41">
        <f>IF(ISNA(VLOOKUP(DKSalaries!D41,OverUnder!$A$2:$C$13,3,FALSE)),1,VLOOKUP(DKSalaries!D41,OverUnder!$A$2:$C$13,3,FALSE))</f>
        <v>1</v>
      </c>
      <c r="G41">
        <f t="shared" si="1"/>
        <v>12.5</v>
      </c>
      <c r="H41">
        <f>IF(ISNA(VLOOKUP(B41,[1]model_predictions!$A:$B,2,FALSE)),0,VLOOKUP(B41,[1]model_predictions!$A:$B,2,FALSE))</f>
        <v>13.422685397542599</v>
      </c>
      <c r="I41" s="4">
        <f t="shared" si="2"/>
        <v>13.422685397542599</v>
      </c>
      <c r="J41">
        <v>0</v>
      </c>
      <c r="K41">
        <f t="shared" si="3"/>
        <v>0</v>
      </c>
      <c r="L41">
        <f t="shared" si="0"/>
        <v>0</v>
      </c>
      <c r="M41">
        <f>$J41*IF($A41=M$1,1,0)</f>
        <v>0</v>
      </c>
      <c r="N41">
        <f>$J41*IF($A41=N$1,1,0)</f>
        <v>0</v>
      </c>
      <c r="O41">
        <f>$J41*IF($A41=O$1,1,0)</f>
        <v>0</v>
      </c>
      <c r="P41">
        <f>$J41*IF($A41=P$1,1,0)</f>
        <v>0</v>
      </c>
      <c r="Q41">
        <f>$J41*IF($A41=Q$1,1,0)</f>
        <v>0</v>
      </c>
      <c r="R41">
        <f t="shared" si="4"/>
        <v>3.8350529707264571</v>
      </c>
    </row>
    <row r="42" spans="1:18" x14ac:dyDescent="0.45">
      <c r="A42" s="10" t="s">
        <v>5</v>
      </c>
      <c r="B42" s="10" t="s">
        <v>74</v>
      </c>
      <c r="C42" s="10">
        <v>3500</v>
      </c>
      <c r="D42" s="10" t="s">
        <v>94</v>
      </c>
      <c r="E42" s="10">
        <v>15.611000000000001</v>
      </c>
      <c r="F42">
        <f>IF(ISNA(VLOOKUP(DKSalaries!D42,OverUnder!$A$2:$C$13,3,FALSE)),1,VLOOKUP(DKSalaries!D42,OverUnder!$A$2:$C$13,3,FALSE))</f>
        <v>1</v>
      </c>
      <c r="G42">
        <f t="shared" si="1"/>
        <v>15.611000000000001</v>
      </c>
      <c r="H42">
        <f>IF(ISNA(VLOOKUP(B42,[1]model_predictions!$A:$B,2,FALSE)),0,VLOOKUP(B42,[1]model_predictions!$A:$B,2,FALSE))</f>
        <v>16.656777485240902</v>
      </c>
      <c r="I42" s="4">
        <f t="shared" si="2"/>
        <v>16.656777485240902</v>
      </c>
      <c r="J42">
        <v>0</v>
      </c>
      <c r="K42">
        <f t="shared" si="3"/>
        <v>0</v>
      </c>
      <c r="L42">
        <f t="shared" si="0"/>
        <v>0</v>
      </c>
      <c r="M42">
        <f>$J42*IF($A42=M$1,1,0)</f>
        <v>0</v>
      </c>
      <c r="N42">
        <f>$J42*IF($A42=N$1,1,0)</f>
        <v>0</v>
      </c>
      <c r="O42">
        <f>$J42*IF($A42=O$1,1,0)</f>
        <v>0</v>
      </c>
      <c r="P42">
        <f>$J42*IF($A42=P$1,1,0)</f>
        <v>0</v>
      </c>
      <c r="Q42">
        <f>$J42*IF($A42=Q$1,1,0)</f>
        <v>0</v>
      </c>
      <c r="R42">
        <f t="shared" si="4"/>
        <v>4.7590792814974003</v>
      </c>
    </row>
    <row r="43" spans="1:18" x14ac:dyDescent="0.45">
      <c r="A43" s="10" t="s">
        <v>9</v>
      </c>
      <c r="B43" s="10" t="s">
        <v>49</v>
      </c>
      <c r="C43" s="10">
        <v>3500</v>
      </c>
      <c r="D43" s="10" t="s">
        <v>94</v>
      </c>
      <c r="E43" s="10">
        <v>19.5</v>
      </c>
      <c r="F43">
        <f>IF(ISNA(VLOOKUP(DKSalaries!D43,OverUnder!$A$2:$C$13,3,FALSE)),1,VLOOKUP(DKSalaries!D43,OverUnder!$A$2:$C$13,3,FALSE))</f>
        <v>1</v>
      </c>
      <c r="G43">
        <f t="shared" si="1"/>
        <v>19.5</v>
      </c>
      <c r="H43">
        <f>IF(ISNA(VLOOKUP(B43,[1]model_predictions!$A:$B,2,FALSE)),0,VLOOKUP(B43,[1]model_predictions!$A:$B,2,FALSE))</f>
        <v>17.863175675675599</v>
      </c>
      <c r="I43" s="4">
        <f t="shared" si="2"/>
        <v>17.863175675675599</v>
      </c>
      <c r="J43">
        <v>0</v>
      </c>
      <c r="K43">
        <f t="shared" si="3"/>
        <v>0</v>
      </c>
      <c r="L43">
        <f t="shared" si="0"/>
        <v>0</v>
      </c>
      <c r="M43">
        <f>$J43*IF($A43=M$1,1,0)</f>
        <v>0</v>
      </c>
      <c r="N43">
        <f>$J43*IF($A43=N$1,1,0)</f>
        <v>0</v>
      </c>
      <c r="O43">
        <f>$J43*IF($A43=O$1,1,0)</f>
        <v>0</v>
      </c>
      <c r="P43">
        <f>$J43*IF($A43=P$1,1,0)</f>
        <v>0</v>
      </c>
      <c r="Q43">
        <f>$J43*IF($A43=Q$1,1,0)</f>
        <v>0</v>
      </c>
      <c r="R43">
        <f t="shared" si="4"/>
        <v>5.1037644787644574</v>
      </c>
    </row>
    <row r="44" spans="1:18" x14ac:dyDescent="0.45">
      <c r="A44" s="10" t="s">
        <v>9</v>
      </c>
      <c r="B44" s="10" t="s">
        <v>75</v>
      </c>
      <c r="C44" s="10">
        <v>3300</v>
      </c>
      <c r="D44" s="10" t="s">
        <v>94</v>
      </c>
      <c r="E44" s="10">
        <v>14.944000000000001</v>
      </c>
      <c r="F44">
        <f>IF(ISNA(VLOOKUP(DKSalaries!D44,OverUnder!$A$2:$C$13,3,FALSE)),1,VLOOKUP(DKSalaries!D44,OverUnder!$A$2:$C$13,3,FALSE))</f>
        <v>1</v>
      </c>
      <c r="G44">
        <f t="shared" si="1"/>
        <v>14.944000000000001</v>
      </c>
      <c r="H44">
        <f>IF(ISNA(VLOOKUP(B44,[1]model_predictions!$A:$B,2,FALSE)),0,VLOOKUP(B44,[1]model_predictions!$A:$B,2,FALSE))</f>
        <v>17.2318474804561</v>
      </c>
      <c r="I44" s="4">
        <f t="shared" si="2"/>
        <v>17.2318474804561</v>
      </c>
      <c r="J44">
        <v>0</v>
      </c>
      <c r="K44">
        <f t="shared" si="3"/>
        <v>0</v>
      </c>
      <c r="L44">
        <f t="shared" si="0"/>
        <v>0</v>
      </c>
      <c r="M44">
        <f>$J44*IF($A44=M$1,1,0)</f>
        <v>0</v>
      </c>
      <c r="N44">
        <f>$J44*IF($A44=N$1,1,0)</f>
        <v>0</v>
      </c>
      <c r="O44">
        <f>$J44*IF($A44=O$1,1,0)</f>
        <v>0</v>
      </c>
      <c r="P44">
        <f>$J44*IF($A44=P$1,1,0)</f>
        <v>0</v>
      </c>
      <c r="Q44">
        <f>$J44*IF($A44=Q$1,1,0)</f>
        <v>0</v>
      </c>
      <c r="R44">
        <f t="shared" si="4"/>
        <v>5.2217719637745761</v>
      </c>
    </row>
    <row r="45" spans="1:18" x14ac:dyDescent="0.45">
      <c r="A45" s="10" t="s">
        <v>8</v>
      </c>
      <c r="B45" s="10" t="s">
        <v>48</v>
      </c>
      <c r="C45" s="10">
        <v>3300</v>
      </c>
      <c r="D45" s="10" t="s">
        <v>94</v>
      </c>
      <c r="E45" s="10">
        <v>15.175000000000001</v>
      </c>
      <c r="F45">
        <f>IF(ISNA(VLOOKUP(DKSalaries!D45,OverUnder!$A$2:$C$13,3,FALSE)),1,VLOOKUP(DKSalaries!D45,OverUnder!$A$2:$C$13,3,FALSE))</f>
        <v>1</v>
      </c>
      <c r="G45">
        <f t="shared" si="1"/>
        <v>15.175000000000001</v>
      </c>
      <c r="H45">
        <f>IF(ISNA(VLOOKUP(B45,[1]model_predictions!$A:$B,2,FALSE)),0,VLOOKUP(B45,[1]model_predictions!$A:$B,2,FALSE))</f>
        <v>14.828284723461</v>
      </c>
      <c r="I45" s="4">
        <f t="shared" si="2"/>
        <v>14.828284723461</v>
      </c>
      <c r="J45">
        <v>0</v>
      </c>
      <c r="K45">
        <f t="shared" si="3"/>
        <v>0</v>
      </c>
      <c r="L45">
        <f t="shared" si="0"/>
        <v>0</v>
      </c>
      <c r="M45">
        <f>$J45*IF($A45=M$1,1,0)</f>
        <v>0</v>
      </c>
      <c r="N45">
        <f>$J45*IF($A45=N$1,1,0)</f>
        <v>0</v>
      </c>
      <c r="O45">
        <f>$J45*IF($A45=O$1,1,0)</f>
        <v>0</v>
      </c>
      <c r="P45">
        <f>$J45*IF($A45=P$1,1,0)</f>
        <v>0</v>
      </c>
      <c r="Q45">
        <f>$J45*IF($A45=Q$1,1,0)</f>
        <v>0</v>
      </c>
      <c r="R45">
        <f t="shared" si="4"/>
        <v>4.4934196131700004</v>
      </c>
    </row>
    <row r="46" spans="1:18" x14ac:dyDescent="0.45">
      <c r="A46" s="10" t="s">
        <v>5</v>
      </c>
      <c r="B46" s="10" t="s">
        <v>111</v>
      </c>
      <c r="C46" s="10">
        <v>3200</v>
      </c>
      <c r="D46" s="10" t="s">
        <v>97</v>
      </c>
      <c r="E46" s="10">
        <v>13.75</v>
      </c>
      <c r="F46">
        <f>IF(ISNA(VLOOKUP(DKSalaries!D46,OverUnder!$A$2:$C$13,3,FALSE)),1,VLOOKUP(DKSalaries!D46,OverUnder!$A$2:$C$13,3,FALSE))</f>
        <v>1</v>
      </c>
      <c r="G46">
        <f t="shared" si="1"/>
        <v>13.75</v>
      </c>
      <c r="H46">
        <f>IF(ISNA(VLOOKUP(B46,[1]model_predictions!$A:$B,2,FALSE)),0,VLOOKUP(B46,[1]model_predictions!$A:$B,2,FALSE))</f>
        <v>11.500824273507799</v>
      </c>
      <c r="I46" s="4">
        <f t="shared" si="2"/>
        <v>11.500824273507799</v>
      </c>
      <c r="J46">
        <v>0</v>
      </c>
      <c r="K46">
        <f t="shared" si="3"/>
        <v>0</v>
      </c>
      <c r="L46">
        <f t="shared" si="0"/>
        <v>0</v>
      </c>
      <c r="M46">
        <f>$J46*IF($A46=M$1,1,0)</f>
        <v>0</v>
      </c>
      <c r="N46">
        <f>$J46*IF($A46=N$1,1,0)</f>
        <v>0</v>
      </c>
      <c r="O46">
        <f>$J46*IF($A46=O$1,1,0)</f>
        <v>0</v>
      </c>
      <c r="P46">
        <f>$J46*IF($A46=P$1,1,0)</f>
        <v>0</v>
      </c>
      <c r="Q46">
        <f>$J46*IF($A46=Q$1,1,0)</f>
        <v>0</v>
      </c>
      <c r="R46">
        <f t="shared" si="4"/>
        <v>3.5940075854711875</v>
      </c>
    </row>
    <row r="47" spans="1:18" x14ac:dyDescent="0.45">
      <c r="A47" s="10" t="s">
        <v>6</v>
      </c>
      <c r="B47" s="10" t="s">
        <v>112</v>
      </c>
      <c r="C47" s="10">
        <v>3100</v>
      </c>
      <c r="D47" s="10" t="s">
        <v>96</v>
      </c>
      <c r="E47" s="10">
        <v>14.688000000000001</v>
      </c>
      <c r="F47">
        <f>IF(ISNA(VLOOKUP(DKSalaries!D47,OverUnder!$A$2:$C$13,3,FALSE)),1,VLOOKUP(DKSalaries!D47,OverUnder!$A$2:$C$13,3,FALSE))</f>
        <v>1</v>
      </c>
      <c r="G47">
        <f t="shared" si="1"/>
        <v>14.688000000000001</v>
      </c>
      <c r="H47">
        <f>IF(ISNA(VLOOKUP(B47,[1]model_predictions!$A:$B,2,FALSE)),0,VLOOKUP(B47,[1]model_predictions!$A:$B,2,FALSE))</f>
        <v>18.621806952358799</v>
      </c>
      <c r="I47" s="4">
        <f t="shared" si="2"/>
        <v>18.621806952358799</v>
      </c>
      <c r="J47">
        <v>1</v>
      </c>
      <c r="K47">
        <f t="shared" si="3"/>
        <v>18.621806952358799</v>
      </c>
      <c r="L47">
        <f t="shared" si="0"/>
        <v>3100</v>
      </c>
      <c r="M47">
        <f>$J47*IF($A47=M$1,1,0)</f>
        <v>0</v>
      </c>
      <c r="N47">
        <f>$J47*IF($A47=N$1,1,0)</f>
        <v>0</v>
      </c>
      <c r="O47">
        <f>$J47*IF($A47=O$1,1,0)</f>
        <v>0</v>
      </c>
      <c r="P47">
        <f>$J47*IF($A47=P$1,1,0)</f>
        <v>1</v>
      </c>
      <c r="Q47">
        <f>$J47*IF($A47=Q$1,1,0)</f>
        <v>0</v>
      </c>
      <c r="R47">
        <f t="shared" si="4"/>
        <v>6.007034500760903</v>
      </c>
    </row>
    <row r="48" spans="1:18" x14ac:dyDescent="0.45">
      <c r="A48" s="10" t="s">
        <v>5</v>
      </c>
      <c r="B48" s="10" t="s">
        <v>89</v>
      </c>
      <c r="C48" s="10">
        <v>3100</v>
      </c>
      <c r="D48" s="10" t="s">
        <v>97</v>
      </c>
      <c r="E48" s="10">
        <v>12.583</v>
      </c>
      <c r="F48">
        <f>IF(ISNA(VLOOKUP(DKSalaries!D48,OverUnder!$A$2:$C$13,3,FALSE)),1,VLOOKUP(DKSalaries!D48,OverUnder!$A$2:$C$13,3,FALSE))</f>
        <v>1</v>
      </c>
      <c r="G48">
        <f t="shared" si="1"/>
        <v>12.583</v>
      </c>
      <c r="H48">
        <f>IF(ISNA(VLOOKUP(B48,[1]model_predictions!$A:$B,2,FALSE)),0,VLOOKUP(B48,[1]model_predictions!$A:$B,2,FALSE))</f>
        <v>10.477645710280401</v>
      </c>
      <c r="I48" s="4">
        <f t="shared" si="2"/>
        <v>10.477645710280401</v>
      </c>
      <c r="J48">
        <v>0</v>
      </c>
      <c r="K48">
        <f t="shared" si="3"/>
        <v>0</v>
      </c>
      <c r="L48">
        <f t="shared" si="0"/>
        <v>0</v>
      </c>
      <c r="M48">
        <f>$J48*IF($A48=M$1,1,0)</f>
        <v>0</v>
      </c>
      <c r="N48">
        <f>$J48*IF($A48=N$1,1,0)</f>
        <v>0</v>
      </c>
      <c r="O48">
        <f>$J48*IF($A48=O$1,1,0)</f>
        <v>0</v>
      </c>
      <c r="P48">
        <f>$J48*IF($A48=P$1,1,0)</f>
        <v>0</v>
      </c>
      <c r="Q48">
        <f>$J48*IF($A48=Q$1,1,0)</f>
        <v>0</v>
      </c>
      <c r="R48">
        <f t="shared" si="4"/>
        <v>3.3798857129936777</v>
      </c>
    </row>
    <row r="49" spans="1:18" x14ac:dyDescent="0.45">
      <c r="A49" s="10" t="s">
        <v>7</v>
      </c>
      <c r="B49" s="10" t="s">
        <v>51</v>
      </c>
      <c r="C49" s="10">
        <v>3000</v>
      </c>
      <c r="D49" s="10" t="s">
        <v>94</v>
      </c>
      <c r="E49" s="10">
        <v>14.925000000000001</v>
      </c>
      <c r="F49">
        <f>IF(ISNA(VLOOKUP(DKSalaries!D49,OverUnder!$A$2:$C$13,3,FALSE)),1,VLOOKUP(DKSalaries!D49,OverUnder!$A$2:$C$13,3,FALSE))</f>
        <v>1</v>
      </c>
      <c r="G49">
        <f t="shared" si="1"/>
        <v>14.925000000000001</v>
      </c>
      <c r="H49">
        <f>IF(ISNA(VLOOKUP(B49,[1]model_predictions!$A:$B,2,FALSE)),0,VLOOKUP(B49,[1]model_predictions!$A:$B,2,FALSE))</f>
        <v>13.779918190565899</v>
      </c>
      <c r="I49" s="4">
        <f t="shared" si="2"/>
        <v>13.779918190565899</v>
      </c>
      <c r="J49">
        <v>0</v>
      </c>
      <c r="K49">
        <f t="shared" si="3"/>
        <v>0</v>
      </c>
      <c r="L49">
        <f t="shared" si="0"/>
        <v>0</v>
      </c>
      <c r="M49">
        <f>$J49*IF($A49=M$1,1,0)</f>
        <v>0</v>
      </c>
      <c r="N49">
        <f>$J49*IF($A49=N$1,1,0)</f>
        <v>0</v>
      </c>
      <c r="O49">
        <f>$J49*IF($A49=O$1,1,0)</f>
        <v>0</v>
      </c>
      <c r="P49">
        <f>$J49*IF($A49=P$1,1,0)</f>
        <v>0</v>
      </c>
      <c r="Q49">
        <f>$J49*IF($A49=Q$1,1,0)</f>
        <v>0</v>
      </c>
      <c r="R49">
        <f t="shared" si="4"/>
        <v>4.5933060635219665</v>
      </c>
    </row>
    <row r="50" spans="1:18" x14ac:dyDescent="0.45">
      <c r="A50" s="10" t="s">
        <v>8</v>
      </c>
      <c r="B50" s="10" t="s">
        <v>78</v>
      </c>
      <c r="C50" s="10">
        <v>3000</v>
      </c>
      <c r="D50" s="10" t="s">
        <v>97</v>
      </c>
      <c r="E50" s="10">
        <v>0</v>
      </c>
      <c r="F50">
        <f>IF(ISNA(VLOOKUP(DKSalaries!D50,OverUnder!$A$2:$C$13,3,FALSE)),1,VLOOKUP(DKSalaries!D50,OverUnder!$A$2:$C$13,3,FALSE))</f>
        <v>1</v>
      </c>
      <c r="G50">
        <f t="shared" si="1"/>
        <v>0</v>
      </c>
      <c r="H50">
        <f>IF(ISNA(VLOOKUP(B50,[1]model_predictions!$A:$B,2,FALSE)),0,VLOOKUP(B50,[1]model_predictions!$A:$B,2,FALSE))</f>
        <v>0</v>
      </c>
      <c r="I50" s="4">
        <f t="shared" si="2"/>
        <v>0</v>
      </c>
      <c r="J50">
        <v>0</v>
      </c>
      <c r="K50">
        <f t="shared" si="3"/>
        <v>0</v>
      </c>
      <c r="L50">
        <f t="shared" si="0"/>
        <v>0</v>
      </c>
      <c r="M50">
        <f>$J50*IF($A50=M$1,1,0)</f>
        <v>0</v>
      </c>
      <c r="N50">
        <f>$J50*IF($A50=N$1,1,0)</f>
        <v>0</v>
      </c>
      <c r="O50">
        <f>$J50*IF($A50=O$1,1,0)</f>
        <v>0</v>
      </c>
      <c r="P50">
        <f>$J50*IF($A50=P$1,1,0)</f>
        <v>0</v>
      </c>
      <c r="Q50">
        <f>$J50*IF($A50=Q$1,1,0)</f>
        <v>0</v>
      </c>
      <c r="R50">
        <f t="shared" si="4"/>
        <v>0</v>
      </c>
    </row>
    <row r="51" spans="1:18" x14ac:dyDescent="0.45">
      <c r="A51" s="10" t="s">
        <v>7</v>
      </c>
      <c r="B51" s="10" t="s">
        <v>79</v>
      </c>
      <c r="C51" s="10">
        <v>3000</v>
      </c>
      <c r="D51" s="10" t="s">
        <v>97</v>
      </c>
      <c r="E51" s="10">
        <v>8.25</v>
      </c>
      <c r="F51">
        <f>IF(ISNA(VLOOKUP(DKSalaries!D51,OverUnder!$A$2:$C$13,3,FALSE)),1,VLOOKUP(DKSalaries!D51,OverUnder!$A$2:$C$13,3,FALSE))</f>
        <v>1</v>
      </c>
      <c r="G51">
        <f t="shared" si="1"/>
        <v>8.25</v>
      </c>
      <c r="H51">
        <f>IF(ISNA(VLOOKUP(B51,[1]model_predictions!$A:$B,2,FALSE)),0,VLOOKUP(B51,[1]model_predictions!$A:$B,2,FALSE))</f>
        <v>6.1396396396396398</v>
      </c>
      <c r="I51" s="4">
        <f t="shared" si="2"/>
        <v>6.1396396396396398</v>
      </c>
      <c r="J51">
        <v>0</v>
      </c>
      <c r="K51">
        <f t="shared" si="3"/>
        <v>0</v>
      </c>
      <c r="L51">
        <f t="shared" si="0"/>
        <v>0</v>
      </c>
      <c r="M51">
        <f>$J51*IF($A51=M$1,1,0)</f>
        <v>0</v>
      </c>
      <c r="N51">
        <f>$J51*IF($A51=N$1,1,0)</f>
        <v>0</v>
      </c>
      <c r="O51">
        <f>$J51*IF($A51=O$1,1,0)</f>
        <v>0</v>
      </c>
      <c r="P51">
        <f>$J51*IF($A51=P$1,1,0)</f>
        <v>0</v>
      </c>
      <c r="Q51">
        <f>$J51*IF($A51=Q$1,1,0)</f>
        <v>0</v>
      </c>
      <c r="R51">
        <f t="shared" si="4"/>
        <v>2.0465465465465464</v>
      </c>
    </row>
    <row r="52" spans="1:18" x14ac:dyDescent="0.45">
      <c r="A52" s="10" t="s">
        <v>5</v>
      </c>
      <c r="B52" s="10" t="s">
        <v>52</v>
      </c>
      <c r="C52" s="10">
        <v>3000</v>
      </c>
      <c r="D52" s="10" t="s">
        <v>96</v>
      </c>
      <c r="E52" s="10">
        <v>15.593999999999999</v>
      </c>
      <c r="F52">
        <f>IF(ISNA(VLOOKUP(DKSalaries!D52,OverUnder!$A$2:$C$13,3,FALSE)),1,VLOOKUP(DKSalaries!D52,OverUnder!$A$2:$C$13,3,FALSE))</f>
        <v>1</v>
      </c>
      <c r="G52">
        <f t="shared" si="1"/>
        <v>15.593999999999999</v>
      </c>
      <c r="H52">
        <f>IF(ISNA(VLOOKUP(B52,[1]model_predictions!$A:$B,2,FALSE)),0,VLOOKUP(B52,[1]model_predictions!$A:$B,2,FALSE))</f>
        <v>13.288533628225</v>
      </c>
      <c r="I52" s="4">
        <f t="shared" si="2"/>
        <v>13.288533628225</v>
      </c>
      <c r="J52">
        <v>0</v>
      </c>
      <c r="K52">
        <f t="shared" si="3"/>
        <v>0</v>
      </c>
      <c r="L52">
        <f t="shared" si="0"/>
        <v>0</v>
      </c>
      <c r="M52">
        <f>$J52*IF($A52=M$1,1,0)</f>
        <v>0</v>
      </c>
      <c r="N52">
        <f>$J52*IF($A52=N$1,1,0)</f>
        <v>0</v>
      </c>
      <c r="O52">
        <f>$J52*IF($A52=O$1,1,0)</f>
        <v>0</v>
      </c>
      <c r="P52">
        <f>$J52*IF($A52=P$1,1,0)</f>
        <v>0</v>
      </c>
      <c r="Q52">
        <f>$J52*IF($A52=Q$1,1,0)</f>
        <v>0</v>
      </c>
      <c r="R52">
        <f t="shared" si="4"/>
        <v>4.4295112094083331</v>
      </c>
    </row>
    <row r="53" spans="1:18" x14ac:dyDescent="0.45">
      <c r="A53" s="10" t="s">
        <v>8</v>
      </c>
      <c r="B53" s="10" t="s">
        <v>80</v>
      </c>
      <c r="C53" s="10">
        <v>3000</v>
      </c>
      <c r="D53" s="10" t="s">
        <v>94</v>
      </c>
      <c r="E53" s="10">
        <v>4.75</v>
      </c>
      <c r="F53">
        <f>IF(ISNA(VLOOKUP(DKSalaries!D53,OverUnder!$A$2:$C$13,3,FALSE)),1,VLOOKUP(DKSalaries!D53,OverUnder!$A$2:$C$13,3,FALSE))</f>
        <v>1</v>
      </c>
      <c r="G53">
        <f t="shared" si="1"/>
        <v>4.75</v>
      </c>
      <c r="H53">
        <f>IF(ISNA(VLOOKUP(B53,[1]model_predictions!$A:$B,2,FALSE)),0,VLOOKUP(B53,[1]model_predictions!$A:$B,2,FALSE))</f>
        <v>4.5711009174311901</v>
      </c>
      <c r="I53" s="4">
        <f t="shared" si="2"/>
        <v>4.5711009174311901</v>
      </c>
      <c r="J53">
        <v>0</v>
      </c>
      <c r="K53">
        <f t="shared" si="3"/>
        <v>0</v>
      </c>
      <c r="L53">
        <f t="shared" si="0"/>
        <v>0</v>
      </c>
      <c r="M53">
        <f>$J53*IF($A53=M$1,1,0)</f>
        <v>0</v>
      </c>
      <c r="N53">
        <f>$J53*IF($A53=N$1,1,0)</f>
        <v>0</v>
      </c>
      <c r="O53">
        <f>$J53*IF($A53=O$1,1,0)</f>
        <v>0</v>
      </c>
      <c r="P53">
        <f>$J53*IF($A53=P$1,1,0)</f>
        <v>0</v>
      </c>
      <c r="Q53">
        <f>$J53*IF($A53=Q$1,1,0)</f>
        <v>0</v>
      </c>
      <c r="R53">
        <f t="shared" si="4"/>
        <v>1.5237003058103968</v>
      </c>
    </row>
    <row r="54" spans="1:18" x14ac:dyDescent="0.45">
      <c r="A54" s="10" t="s">
        <v>7</v>
      </c>
      <c r="B54" s="10" t="s">
        <v>53</v>
      </c>
      <c r="C54" s="10">
        <v>3000</v>
      </c>
      <c r="D54" s="10" t="s">
        <v>94</v>
      </c>
      <c r="E54" s="10">
        <v>13.425000000000001</v>
      </c>
      <c r="F54">
        <f>IF(ISNA(VLOOKUP(DKSalaries!D54,OverUnder!$A$2:$C$13,3,FALSE)),1,VLOOKUP(DKSalaries!D54,OverUnder!$A$2:$C$13,3,FALSE))</f>
        <v>1</v>
      </c>
      <c r="G54">
        <f t="shared" si="1"/>
        <v>13.425000000000001</v>
      </c>
      <c r="H54">
        <f>IF(ISNA(VLOOKUP(B54,[1]model_predictions!$A:$B,2,FALSE)),0,VLOOKUP(B54,[1]model_predictions!$A:$B,2,FALSE))</f>
        <v>12.818583987706999</v>
      </c>
      <c r="I54" s="4">
        <f t="shared" si="2"/>
        <v>12.818583987706999</v>
      </c>
      <c r="J54">
        <v>0</v>
      </c>
      <c r="K54">
        <f t="shared" si="3"/>
        <v>0</v>
      </c>
      <c r="L54">
        <f t="shared" si="0"/>
        <v>0</v>
      </c>
      <c r="M54">
        <f>$J54*IF($A54=M$1,1,0)</f>
        <v>0</v>
      </c>
      <c r="N54">
        <f>$J54*IF($A54=N$1,1,0)</f>
        <v>0</v>
      </c>
      <c r="O54">
        <f>$J54*IF($A54=O$1,1,0)</f>
        <v>0</v>
      </c>
      <c r="P54">
        <f>$J54*IF($A54=P$1,1,0)</f>
        <v>0</v>
      </c>
      <c r="Q54">
        <f>$J54*IF($A54=Q$1,1,0)</f>
        <v>0</v>
      </c>
      <c r="R54">
        <f t="shared" si="4"/>
        <v>4.272861329235667</v>
      </c>
    </row>
    <row r="55" spans="1:18" x14ac:dyDescent="0.45">
      <c r="A55" s="10" t="s">
        <v>5</v>
      </c>
      <c r="B55" s="10" t="s">
        <v>113</v>
      </c>
      <c r="C55" s="10">
        <v>3000</v>
      </c>
      <c r="D55" s="10" t="s">
        <v>96</v>
      </c>
      <c r="E55" s="10">
        <v>14.611000000000001</v>
      </c>
      <c r="F55">
        <f>IF(ISNA(VLOOKUP(DKSalaries!D55,OverUnder!$A$2:$C$13,3,FALSE)),1,VLOOKUP(DKSalaries!D55,OverUnder!$A$2:$C$13,3,FALSE))</f>
        <v>1</v>
      </c>
      <c r="G55">
        <f t="shared" si="1"/>
        <v>14.611000000000001</v>
      </c>
      <c r="H55">
        <f>IF(ISNA(VLOOKUP(B55,[1]model_predictions!$A:$B,2,FALSE)),0,VLOOKUP(B55,[1]model_predictions!$A:$B,2,FALSE))</f>
        <v>15.143747075883001</v>
      </c>
      <c r="I55" s="4">
        <f t="shared" si="2"/>
        <v>15.143747075883001</v>
      </c>
      <c r="J55">
        <v>0</v>
      </c>
      <c r="K55">
        <f t="shared" si="3"/>
        <v>0</v>
      </c>
      <c r="L55">
        <f t="shared" si="0"/>
        <v>0</v>
      </c>
      <c r="M55">
        <f>$J55*IF($A55=M$1,1,0)</f>
        <v>0</v>
      </c>
      <c r="N55">
        <f>$J55*IF($A55=N$1,1,0)</f>
        <v>0</v>
      </c>
      <c r="O55">
        <f>$J55*IF($A55=O$1,1,0)</f>
        <v>0</v>
      </c>
      <c r="P55">
        <f>$J55*IF($A55=P$1,1,0)</f>
        <v>0</v>
      </c>
      <c r="Q55">
        <f>$J55*IF($A55=Q$1,1,0)</f>
        <v>0</v>
      </c>
      <c r="R55">
        <f t="shared" si="4"/>
        <v>5.0479156919610002</v>
      </c>
    </row>
    <row r="56" spans="1:18" x14ac:dyDescent="0.45">
      <c r="A56" s="10" t="s">
        <v>7</v>
      </c>
      <c r="B56" s="10" t="s">
        <v>114</v>
      </c>
      <c r="C56" s="10">
        <v>3000</v>
      </c>
      <c r="D56" s="10" t="s">
        <v>97</v>
      </c>
      <c r="E56" s="10">
        <v>14.156000000000001</v>
      </c>
      <c r="F56">
        <f>IF(ISNA(VLOOKUP(DKSalaries!D56,OverUnder!$A$2:$C$13,3,FALSE)),1,VLOOKUP(DKSalaries!D56,OverUnder!$A$2:$C$13,3,FALSE))</f>
        <v>1</v>
      </c>
      <c r="G56">
        <f t="shared" si="1"/>
        <v>14.156000000000001</v>
      </c>
      <c r="H56">
        <f>IF(ISNA(VLOOKUP(B56,[1]model_predictions!$A:$B,2,FALSE)),0,VLOOKUP(B56,[1]model_predictions!$A:$B,2,FALSE))</f>
        <v>15.4262416229018</v>
      </c>
      <c r="I56" s="4">
        <f t="shared" si="2"/>
        <v>15.4262416229018</v>
      </c>
      <c r="J56">
        <v>0</v>
      </c>
      <c r="K56">
        <f t="shared" si="3"/>
        <v>0</v>
      </c>
      <c r="L56">
        <f t="shared" si="0"/>
        <v>0</v>
      </c>
      <c r="M56">
        <f>$J56*IF($A56=M$1,1,0)</f>
        <v>0</v>
      </c>
      <c r="N56">
        <f>$J56*IF($A56=N$1,1,0)</f>
        <v>0</v>
      </c>
      <c r="O56">
        <f>$J56*IF($A56=O$1,1,0)</f>
        <v>0</v>
      </c>
      <c r="P56">
        <f>$J56*IF($A56=P$1,1,0)</f>
        <v>0</v>
      </c>
      <c r="Q56">
        <f>$J56*IF($A56=Q$1,1,0)</f>
        <v>0</v>
      </c>
      <c r="R56">
        <f t="shared" si="4"/>
        <v>5.1420805409672665</v>
      </c>
    </row>
    <row r="57" spans="1:18" x14ac:dyDescent="0.45">
      <c r="A57" s="10" t="s">
        <v>6</v>
      </c>
      <c r="B57" s="10" t="s">
        <v>81</v>
      </c>
      <c r="C57" s="10">
        <v>3000</v>
      </c>
      <c r="D57" s="10" t="s">
        <v>97</v>
      </c>
      <c r="E57" s="10">
        <v>12.063000000000001</v>
      </c>
      <c r="F57">
        <f>IF(ISNA(VLOOKUP(DKSalaries!D57,OverUnder!$A$2:$C$13,3,FALSE)),1,VLOOKUP(DKSalaries!D57,OverUnder!$A$2:$C$13,3,FALSE))</f>
        <v>1</v>
      </c>
      <c r="G57">
        <f t="shared" si="1"/>
        <v>12.063000000000001</v>
      </c>
      <c r="H57">
        <f>IF(ISNA(VLOOKUP(B57,[1]model_predictions!$A:$B,2,FALSE)),0,VLOOKUP(B57,[1]model_predictions!$A:$B,2,FALSE))</f>
        <v>11.852195945945899</v>
      </c>
      <c r="I57" s="4">
        <f t="shared" si="2"/>
        <v>11.852195945945899</v>
      </c>
      <c r="J57">
        <v>0</v>
      </c>
      <c r="K57">
        <f t="shared" si="3"/>
        <v>0</v>
      </c>
      <c r="L57">
        <f t="shared" si="0"/>
        <v>0</v>
      </c>
      <c r="M57">
        <f>$J57*IF($A57=M$1,1,0)</f>
        <v>0</v>
      </c>
      <c r="N57">
        <f>$J57*IF($A57=N$1,1,0)</f>
        <v>0</v>
      </c>
      <c r="O57">
        <f>$J57*IF($A57=O$1,1,0)</f>
        <v>0</v>
      </c>
      <c r="P57">
        <f>$J57*IF($A57=P$1,1,0)</f>
        <v>0</v>
      </c>
      <c r="Q57">
        <f>$J57*IF($A57=Q$1,1,0)</f>
        <v>0</v>
      </c>
      <c r="R57">
        <f t="shared" si="4"/>
        <v>3.9507319819819662</v>
      </c>
    </row>
    <row r="58" spans="1:18" x14ac:dyDescent="0.45">
      <c r="A58" s="10" t="s">
        <v>9</v>
      </c>
      <c r="B58" s="10" t="s">
        <v>82</v>
      </c>
      <c r="C58" s="10">
        <v>3000</v>
      </c>
      <c r="D58" s="10" t="s">
        <v>97</v>
      </c>
      <c r="E58" s="10">
        <v>3.625</v>
      </c>
      <c r="F58">
        <f>IF(ISNA(VLOOKUP(DKSalaries!D58,OverUnder!$A$2:$C$13,3,FALSE)),1,VLOOKUP(DKSalaries!D58,OverUnder!$A$2:$C$13,3,FALSE))</f>
        <v>1</v>
      </c>
      <c r="G58">
        <f t="shared" si="1"/>
        <v>3.625</v>
      </c>
      <c r="H58">
        <f>IF(ISNA(VLOOKUP(B58,[1]model_predictions!$A:$B,2,FALSE)),0,VLOOKUP(B58,[1]model_predictions!$A:$B,2,FALSE))</f>
        <v>4.0625</v>
      </c>
      <c r="I58" s="4">
        <f t="shared" si="2"/>
        <v>4.0625</v>
      </c>
      <c r="J58">
        <v>0</v>
      </c>
      <c r="K58">
        <f t="shared" si="3"/>
        <v>0</v>
      </c>
      <c r="L58">
        <f t="shared" si="0"/>
        <v>0</v>
      </c>
      <c r="M58">
        <f>$J58*IF($A58=M$1,1,0)</f>
        <v>0</v>
      </c>
      <c r="N58">
        <f>$J58*IF($A58=N$1,1,0)</f>
        <v>0</v>
      </c>
      <c r="O58">
        <f>$J58*IF($A58=O$1,1,0)</f>
        <v>0</v>
      </c>
      <c r="P58">
        <f>$J58*IF($A58=P$1,1,0)</f>
        <v>0</v>
      </c>
      <c r="Q58">
        <f>$J58*IF($A58=Q$1,1,0)</f>
        <v>0</v>
      </c>
      <c r="R58">
        <f t="shared" si="4"/>
        <v>1.3541666666666667</v>
      </c>
    </row>
    <row r="59" spans="1:18" x14ac:dyDescent="0.45">
      <c r="A59" s="10" t="s">
        <v>9</v>
      </c>
      <c r="B59" s="10" t="s">
        <v>115</v>
      </c>
      <c r="C59" s="10">
        <v>3000</v>
      </c>
      <c r="D59" s="10" t="s">
        <v>97</v>
      </c>
      <c r="E59" s="10">
        <v>9.9719999999999995</v>
      </c>
      <c r="F59">
        <f>IF(ISNA(VLOOKUP(DKSalaries!D59,OverUnder!$A$2:$C$13,3,FALSE)),1,VLOOKUP(DKSalaries!D59,OverUnder!$A$2:$C$13,3,FALSE))</f>
        <v>1</v>
      </c>
      <c r="G59">
        <f t="shared" si="1"/>
        <v>9.9719999999999995</v>
      </c>
      <c r="H59">
        <f>IF(ISNA(VLOOKUP(B59,[1]model_predictions!$A:$B,2,FALSE)),0,VLOOKUP(B59,[1]model_predictions!$A:$B,2,FALSE))</f>
        <v>9.6328964698932609</v>
      </c>
      <c r="I59" s="4">
        <f t="shared" si="2"/>
        <v>9.6328964698932609</v>
      </c>
      <c r="J59">
        <v>0</v>
      </c>
      <c r="K59">
        <f t="shared" si="3"/>
        <v>0</v>
      </c>
      <c r="L59">
        <f t="shared" si="0"/>
        <v>0</v>
      </c>
      <c r="M59">
        <f>$J59*IF($A59=M$1,1,0)</f>
        <v>0</v>
      </c>
      <c r="N59">
        <f>$J59*IF($A59=N$1,1,0)</f>
        <v>0</v>
      </c>
      <c r="O59">
        <f>$J59*IF($A59=O$1,1,0)</f>
        <v>0</v>
      </c>
      <c r="P59">
        <f>$J59*IF($A59=P$1,1,0)</f>
        <v>0</v>
      </c>
      <c r="Q59">
        <f>$J59*IF($A59=Q$1,1,0)</f>
        <v>0</v>
      </c>
      <c r="R59">
        <f t="shared" si="4"/>
        <v>3.2109654899644204</v>
      </c>
    </row>
    <row r="60" spans="1:18" x14ac:dyDescent="0.45">
      <c r="A60" s="10" t="s">
        <v>5</v>
      </c>
      <c r="B60" s="10" t="s">
        <v>116</v>
      </c>
      <c r="C60" s="10">
        <v>3000</v>
      </c>
      <c r="D60" s="10" t="s">
        <v>96</v>
      </c>
      <c r="E60" s="10">
        <v>7.8330000000000002</v>
      </c>
      <c r="F60">
        <f>IF(ISNA(VLOOKUP(DKSalaries!D60,OverUnder!$A$2:$C$13,3,FALSE)),1,VLOOKUP(DKSalaries!D60,OverUnder!$A$2:$C$13,3,FALSE))</f>
        <v>1</v>
      </c>
      <c r="G60">
        <f t="shared" si="1"/>
        <v>7.8330000000000002</v>
      </c>
      <c r="H60">
        <f>IF(ISNA(VLOOKUP(B60,[1]model_predictions!$A:$B,2,FALSE)),0,VLOOKUP(B60,[1]model_predictions!$A:$B,2,FALSE))</f>
        <v>8.7974268656315306</v>
      </c>
      <c r="I60" s="4">
        <f t="shared" si="2"/>
        <v>8.7974268656315306</v>
      </c>
      <c r="J60">
        <v>0</v>
      </c>
      <c r="K60">
        <f t="shared" si="3"/>
        <v>0</v>
      </c>
      <c r="L60">
        <f t="shared" si="0"/>
        <v>0</v>
      </c>
      <c r="M60">
        <f>$J60*IF($A60=M$1,1,0)</f>
        <v>0</v>
      </c>
      <c r="N60">
        <f>$J60*IF($A60=N$1,1,0)</f>
        <v>0</v>
      </c>
      <c r="O60">
        <f>$J60*IF($A60=O$1,1,0)</f>
        <v>0</v>
      </c>
      <c r="P60">
        <f>$J60*IF($A60=P$1,1,0)</f>
        <v>0</v>
      </c>
      <c r="Q60">
        <f>$J60*IF($A60=Q$1,1,0)</f>
        <v>0</v>
      </c>
      <c r="R60">
        <f t="shared" si="4"/>
        <v>2.932475621877177</v>
      </c>
    </row>
    <row r="61" spans="1:18" x14ac:dyDescent="0.45">
      <c r="A61" s="10" t="s">
        <v>5</v>
      </c>
      <c r="B61" s="10" t="s">
        <v>50</v>
      </c>
      <c r="C61" s="10">
        <v>3000</v>
      </c>
      <c r="D61" s="10" t="s">
        <v>94</v>
      </c>
      <c r="E61" s="10">
        <v>17.675000000000001</v>
      </c>
      <c r="F61">
        <f>IF(ISNA(VLOOKUP(DKSalaries!D61,OverUnder!$A$2:$C$13,3,FALSE)),1,VLOOKUP(DKSalaries!D61,OverUnder!$A$2:$C$13,3,FALSE))</f>
        <v>1</v>
      </c>
      <c r="G61">
        <f t="shared" si="1"/>
        <v>17.675000000000001</v>
      </c>
      <c r="H61">
        <f>IF(ISNA(VLOOKUP(B61,[1]model_predictions!$A:$B,2,FALSE)),0,VLOOKUP(B61,[1]model_predictions!$A:$B,2,FALSE))</f>
        <v>11.5803249998247</v>
      </c>
      <c r="I61" s="4">
        <f t="shared" si="2"/>
        <v>11.5803249998247</v>
      </c>
      <c r="J61">
        <v>0</v>
      </c>
      <c r="K61">
        <f t="shared" si="3"/>
        <v>0</v>
      </c>
      <c r="L61">
        <f t="shared" si="0"/>
        <v>0</v>
      </c>
      <c r="M61">
        <f>$J61*IF($A61=M$1,1,0)</f>
        <v>0</v>
      </c>
      <c r="N61">
        <f>$J61*IF($A61=N$1,1,0)</f>
        <v>0</v>
      </c>
      <c r="O61">
        <f>$J61*IF($A61=O$1,1,0)</f>
        <v>0</v>
      </c>
      <c r="P61">
        <f>$J61*IF($A61=P$1,1,0)</f>
        <v>0</v>
      </c>
      <c r="Q61">
        <f>$J61*IF($A61=Q$1,1,0)</f>
        <v>0</v>
      </c>
      <c r="R61">
        <f t="shared" si="4"/>
        <v>3.8601083332749</v>
      </c>
    </row>
    <row r="62" spans="1:18" x14ac:dyDescent="0.45">
      <c r="A62" s="10" t="s">
        <v>6</v>
      </c>
      <c r="B62" s="10" t="s">
        <v>83</v>
      </c>
      <c r="C62" s="10">
        <v>3000</v>
      </c>
      <c r="D62" s="10" t="s">
        <v>94</v>
      </c>
      <c r="E62" s="10">
        <v>2.4</v>
      </c>
      <c r="F62">
        <f>IF(ISNA(VLOOKUP(DKSalaries!D62,OverUnder!$A$2:$C$13,3,FALSE)),1,VLOOKUP(DKSalaries!D62,OverUnder!$A$2:$C$13,3,FALSE))</f>
        <v>1</v>
      </c>
      <c r="G62">
        <f t="shared" si="1"/>
        <v>2.4</v>
      </c>
      <c r="H62">
        <f>IF(ISNA(VLOOKUP(B62,[1]model_predictions!$A:$B,2,FALSE)),0,VLOOKUP(B62,[1]model_predictions!$A:$B,2,FALSE))</f>
        <v>2.96228621546557</v>
      </c>
      <c r="I62" s="4">
        <f t="shared" si="2"/>
        <v>2.96228621546557</v>
      </c>
      <c r="J62">
        <v>0</v>
      </c>
      <c r="K62">
        <f t="shared" si="3"/>
        <v>0</v>
      </c>
      <c r="L62">
        <f t="shared" si="0"/>
        <v>0</v>
      </c>
      <c r="M62">
        <f>$J62*IF($A62=M$1,1,0)</f>
        <v>0</v>
      </c>
      <c r="N62">
        <f>$J62*IF($A62=N$1,1,0)</f>
        <v>0</v>
      </c>
      <c r="O62">
        <f>$J62*IF($A62=O$1,1,0)</f>
        <v>0</v>
      </c>
      <c r="P62">
        <f>$J62*IF($A62=P$1,1,0)</f>
        <v>0</v>
      </c>
      <c r="Q62">
        <f>$J62*IF($A62=Q$1,1,0)</f>
        <v>0</v>
      </c>
      <c r="R62">
        <f t="shared" si="4"/>
        <v>0.98742873848852342</v>
      </c>
    </row>
    <row r="63" spans="1:18" x14ac:dyDescent="0.45">
      <c r="A63" s="10" t="s">
        <v>9</v>
      </c>
      <c r="B63" s="10" t="s">
        <v>117</v>
      </c>
      <c r="C63" s="10">
        <v>3000</v>
      </c>
      <c r="D63" s="10" t="s">
        <v>96</v>
      </c>
      <c r="E63" s="10">
        <v>1.6879999999999999</v>
      </c>
      <c r="F63">
        <f>IF(ISNA(VLOOKUP(DKSalaries!D63,OverUnder!$A$2:$C$13,3,FALSE)),1,VLOOKUP(DKSalaries!D63,OverUnder!$A$2:$C$13,3,FALSE))</f>
        <v>1</v>
      </c>
      <c r="G63">
        <f t="shared" si="1"/>
        <v>1.6879999999999999</v>
      </c>
      <c r="H63">
        <f>IF(ISNA(VLOOKUP(B63,[1]model_predictions!$A:$B,2,FALSE)),0,VLOOKUP(B63,[1]model_predictions!$A:$B,2,FALSE))</f>
        <v>2.0396959459459398</v>
      </c>
      <c r="I63" s="4">
        <f t="shared" si="2"/>
        <v>2.0396959459459398</v>
      </c>
      <c r="J63">
        <v>0</v>
      </c>
      <c r="K63">
        <f t="shared" si="3"/>
        <v>0</v>
      </c>
      <c r="L63">
        <f t="shared" si="0"/>
        <v>0</v>
      </c>
      <c r="M63">
        <f>$J63*IF($A63=M$1,1,0)</f>
        <v>0</v>
      </c>
      <c r="N63">
        <f>$J63*IF($A63=N$1,1,0)</f>
        <v>0</v>
      </c>
      <c r="O63">
        <f>$J63*IF($A63=O$1,1,0)</f>
        <v>0</v>
      </c>
      <c r="P63">
        <f>$J63*IF($A63=P$1,1,0)</f>
        <v>0</v>
      </c>
      <c r="Q63">
        <f>$J63*IF($A63=Q$1,1,0)</f>
        <v>0</v>
      </c>
      <c r="R63">
        <f t="shared" si="4"/>
        <v>0.67989864864864658</v>
      </c>
    </row>
    <row r="64" spans="1:18" x14ac:dyDescent="0.45">
      <c r="A64" s="10" t="s">
        <v>9</v>
      </c>
      <c r="B64" s="10" t="s">
        <v>55</v>
      </c>
      <c r="C64" s="10">
        <v>3000</v>
      </c>
      <c r="D64" s="10" t="s">
        <v>96</v>
      </c>
      <c r="E64" s="10">
        <v>14.65</v>
      </c>
      <c r="F64">
        <f>IF(ISNA(VLOOKUP(DKSalaries!D64,OverUnder!$A$2:$C$13,3,FALSE)),1,VLOOKUP(DKSalaries!D64,OverUnder!$A$2:$C$13,3,FALSE))</f>
        <v>1</v>
      </c>
      <c r="G64">
        <f t="shared" si="1"/>
        <v>14.65</v>
      </c>
      <c r="H64">
        <f>IF(ISNA(VLOOKUP(B64,[1]model_predictions!$A:$B,2,FALSE)),0,VLOOKUP(B64,[1]model_predictions!$A:$B,2,FALSE))</f>
        <v>15.1424864785849</v>
      </c>
      <c r="I64" s="4">
        <f t="shared" si="2"/>
        <v>15.1424864785849</v>
      </c>
      <c r="J64">
        <v>0</v>
      </c>
      <c r="K64">
        <f t="shared" si="3"/>
        <v>0</v>
      </c>
      <c r="L64">
        <f t="shared" si="0"/>
        <v>0</v>
      </c>
      <c r="M64">
        <f>$J64*IF($A64=M$1,1,0)</f>
        <v>0</v>
      </c>
      <c r="N64">
        <f>$J64*IF($A64=N$1,1,0)</f>
        <v>0</v>
      </c>
      <c r="O64">
        <f>$J64*IF($A64=O$1,1,0)</f>
        <v>0</v>
      </c>
      <c r="P64">
        <f>$J64*IF($A64=P$1,1,0)</f>
        <v>0</v>
      </c>
      <c r="Q64">
        <f>$J64*IF($A64=Q$1,1,0)</f>
        <v>0</v>
      </c>
      <c r="R64">
        <f t="shared" si="4"/>
        <v>5.0474954928616338</v>
      </c>
    </row>
    <row r="65" spans="1:18" x14ac:dyDescent="0.45">
      <c r="A65" s="10" t="s">
        <v>5</v>
      </c>
      <c r="B65" s="10" t="s">
        <v>56</v>
      </c>
      <c r="C65" s="10">
        <v>3000</v>
      </c>
      <c r="D65" s="10" t="s">
        <v>94</v>
      </c>
      <c r="E65" s="10">
        <v>6.6669999999999998</v>
      </c>
      <c r="F65">
        <f>IF(ISNA(VLOOKUP(DKSalaries!D65,OverUnder!$A$2:$C$13,3,FALSE)),1,VLOOKUP(DKSalaries!D65,OverUnder!$A$2:$C$13,3,FALSE))</f>
        <v>1</v>
      </c>
      <c r="G65">
        <f t="shared" si="1"/>
        <v>6.6669999999999998</v>
      </c>
      <c r="H65">
        <f>IF(ISNA(VLOOKUP(B65,[1]model_predictions!$A:$B,2,FALSE)),0,VLOOKUP(B65,[1]model_predictions!$A:$B,2,FALSE))</f>
        <v>7.5688073394495401</v>
      </c>
      <c r="I65" s="4">
        <f t="shared" si="2"/>
        <v>7.5688073394495401</v>
      </c>
      <c r="J65">
        <v>0</v>
      </c>
      <c r="K65">
        <f t="shared" si="3"/>
        <v>0</v>
      </c>
      <c r="L65">
        <f t="shared" si="0"/>
        <v>0</v>
      </c>
      <c r="M65">
        <f>$J65*IF($A65=M$1,1,0)</f>
        <v>0</v>
      </c>
      <c r="N65">
        <f>$J65*IF($A65=N$1,1,0)</f>
        <v>0</v>
      </c>
      <c r="O65">
        <f>$J65*IF($A65=O$1,1,0)</f>
        <v>0</v>
      </c>
      <c r="P65">
        <f>$J65*IF($A65=P$1,1,0)</f>
        <v>0</v>
      </c>
      <c r="Q65">
        <f>$J65*IF($A65=Q$1,1,0)</f>
        <v>0</v>
      </c>
      <c r="R65">
        <f t="shared" si="4"/>
        <v>2.5229357798165135</v>
      </c>
    </row>
    <row r="66" spans="1:18" x14ac:dyDescent="0.45">
      <c r="A66" s="10" t="s">
        <v>8</v>
      </c>
      <c r="B66" s="10" t="s">
        <v>118</v>
      </c>
      <c r="C66" s="10">
        <v>3000</v>
      </c>
      <c r="D66" s="10" t="s">
        <v>96</v>
      </c>
      <c r="E66" s="10">
        <v>1.917</v>
      </c>
      <c r="F66">
        <f>IF(ISNA(VLOOKUP(DKSalaries!D66,OverUnder!$A$2:$C$13,3,FALSE)),1,VLOOKUP(DKSalaries!D66,OverUnder!$A$2:$C$13,3,FALSE))</f>
        <v>1</v>
      </c>
      <c r="G66">
        <f t="shared" si="1"/>
        <v>1.917</v>
      </c>
      <c r="H66">
        <f>IF(ISNA(VLOOKUP(B66,[1]model_predictions!$A:$B,2,FALSE)),0,VLOOKUP(B66,[1]model_predictions!$A:$B,2,FALSE))</f>
        <v>1.8142201834862299</v>
      </c>
      <c r="I66" s="4">
        <f t="shared" si="2"/>
        <v>1.8142201834862299</v>
      </c>
      <c r="J66">
        <v>0</v>
      </c>
      <c r="K66">
        <f t="shared" si="3"/>
        <v>0</v>
      </c>
      <c r="L66">
        <f t="shared" ref="L66:L129" si="5">J66*C66</f>
        <v>0</v>
      </c>
      <c r="M66">
        <f>$J66*IF($A66=M$1,1,0)</f>
        <v>0</v>
      </c>
      <c r="N66">
        <f>$J66*IF($A66=N$1,1,0)</f>
        <v>0</v>
      </c>
      <c r="O66">
        <f>$J66*IF($A66=O$1,1,0)</f>
        <v>0</v>
      </c>
      <c r="P66">
        <f>$J66*IF($A66=P$1,1,0)</f>
        <v>0</v>
      </c>
      <c r="Q66">
        <f>$J66*IF($A66=Q$1,1,0)</f>
        <v>0</v>
      </c>
      <c r="R66">
        <f t="shared" si="4"/>
        <v>0.60474006116207668</v>
      </c>
    </row>
    <row r="67" spans="1:18" x14ac:dyDescent="0.45">
      <c r="A67" s="10" t="s">
        <v>7</v>
      </c>
      <c r="B67" s="10" t="s">
        <v>57</v>
      </c>
      <c r="C67" s="10">
        <v>3000</v>
      </c>
      <c r="D67" s="10" t="s">
        <v>96</v>
      </c>
      <c r="E67" s="10">
        <v>6.25</v>
      </c>
      <c r="F67">
        <f>IF(ISNA(VLOOKUP(DKSalaries!D67,OverUnder!$A$2:$C$13,3,FALSE)),1,VLOOKUP(DKSalaries!D67,OverUnder!$A$2:$C$13,3,FALSE))</f>
        <v>1</v>
      </c>
      <c r="G67">
        <f t="shared" ref="G67:G130" si="6">E67*F67</f>
        <v>6.25</v>
      </c>
      <c r="H67">
        <f>IF(ISNA(VLOOKUP(B67,[1]model_predictions!$A:$B,2,FALSE)),0,VLOOKUP(B67,[1]model_predictions!$A:$B,2,FALSE))</f>
        <v>5.5983534964243802</v>
      </c>
      <c r="I67" s="4">
        <f t="shared" ref="I67:I130" si="7">H67</f>
        <v>5.5983534964243802</v>
      </c>
      <c r="J67">
        <v>0</v>
      </c>
      <c r="K67">
        <f t="shared" ref="K67:K130" si="8">J67*I67</f>
        <v>0</v>
      </c>
      <c r="L67">
        <f t="shared" si="5"/>
        <v>0</v>
      </c>
      <c r="M67">
        <f>$J67*IF($A67=M$1,1,0)</f>
        <v>0</v>
      </c>
      <c r="N67">
        <f>$J67*IF($A67=N$1,1,0)</f>
        <v>0</v>
      </c>
      <c r="O67">
        <f>$J67*IF($A67=O$1,1,0)</f>
        <v>0</v>
      </c>
      <c r="P67">
        <f>$J67*IF($A67=P$1,1,0)</f>
        <v>0</v>
      </c>
      <c r="Q67">
        <f>$J67*IF($A67=Q$1,1,0)</f>
        <v>0</v>
      </c>
      <c r="R67">
        <f t="shared" ref="R67:R130" si="9">I67/C67*1000</f>
        <v>1.8661178321414602</v>
      </c>
    </row>
    <row r="68" spans="1:18" x14ac:dyDescent="0.45">
      <c r="A68" s="10" t="s">
        <v>7</v>
      </c>
      <c r="B68" s="10" t="s">
        <v>119</v>
      </c>
      <c r="C68" s="10">
        <v>3000</v>
      </c>
      <c r="D68" s="10" t="s">
        <v>96</v>
      </c>
      <c r="E68" s="10">
        <v>8.9380000000000006</v>
      </c>
      <c r="F68">
        <f>IF(ISNA(VLOOKUP(DKSalaries!D68,OverUnder!$A$2:$C$13,3,FALSE)),1,VLOOKUP(DKSalaries!D68,OverUnder!$A$2:$C$13,3,FALSE))</f>
        <v>1</v>
      </c>
      <c r="G68">
        <f t="shared" si="6"/>
        <v>8.9380000000000006</v>
      </c>
      <c r="H68">
        <f>IF(ISNA(VLOOKUP(B68,[1]model_predictions!$A:$B,2,FALSE)),0,VLOOKUP(B68,[1]model_predictions!$A:$B,2,FALSE))</f>
        <v>9.7770430294802395</v>
      </c>
      <c r="I68" s="4">
        <f t="shared" si="7"/>
        <v>9.7770430294802395</v>
      </c>
      <c r="J68">
        <v>0</v>
      </c>
      <c r="K68">
        <f t="shared" si="8"/>
        <v>0</v>
      </c>
      <c r="L68">
        <f t="shared" si="5"/>
        <v>0</v>
      </c>
      <c r="M68">
        <f>$J68*IF($A68=M$1,1,0)</f>
        <v>0</v>
      </c>
      <c r="N68">
        <f>$J68*IF($A68=N$1,1,0)</f>
        <v>0</v>
      </c>
      <c r="O68">
        <f>$J68*IF($A68=O$1,1,0)</f>
        <v>0</v>
      </c>
      <c r="P68">
        <f>$J68*IF($A68=P$1,1,0)</f>
        <v>0</v>
      </c>
      <c r="Q68">
        <f>$J68*IF($A68=Q$1,1,0)</f>
        <v>0</v>
      </c>
      <c r="R68">
        <f t="shared" si="9"/>
        <v>3.25901434316008</v>
      </c>
    </row>
    <row r="69" spans="1:18" x14ac:dyDescent="0.45">
      <c r="A69" s="10" t="s">
        <v>7</v>
      </c>
      <c r="B69" s="10" t="s">
        <v>85</v>
      </c>
      <c r="C69" s="10">
        <v>3000</v>
      </c>
      <c r="D69" s="10" t="s">
        <v>97</v>
      </c>
      <c r="E69" s="10">
        <v>11.75</v>
      </c>
      <c r="F69">
        <f>IF(ISNA(VLOOKUP(DKSalaries!D69,OverUnder!$A$2:$C$13,3,FALSE)),1,VLOOKUP(DKSalaries!D69,OverUnder!$A$2:$C$13,3,FALSE))</f>
        <v>1</v>
      </c>
      <c r="G69">
        <f t="shared" si="6"/>
        <v>11.75</v>
      </c>
      <c r="H69">
        <f>IF(ISNA(VLOOKUP(B69,[1]model_predictions!$A:$B,2,FALSE)),0,VLOOKUP(B69,[1]model_predictions!$A:$B,2,FALSE))</f>
        <v>12.7618243243243</v>
      </c>
      <c r="I69" s="4">
        <f t="shared" si="7"/>
        <v>12.7618243243243</v>
      </c>
      <c r="J69">
        <v>0</v>
      </c>
      <c r="K69">
        <f t="shared" si="8"/>
        <v>0</v>
      </c>
      <c r="L69">
        <f t="shared" si="5"/>
        <v>0</v>
      </c>
      <c r="M69">
        <f>$J69*IF($A69=M$1,1,0)</f>
        <v>0</v>
      </c>
      <c r="N69">
        <f>$J69*IF($A69=N$1,1,0)</f>
        <v>0</v>
      </c>
      <c r="O69">
        <f>$J69*IF($A69=O$1,1,0)</f>
        <v>0</v>
      </c>
      <c r="P69">
        <f>$J69*IF($A69=P$1,1,0)</f>
        <v>0</v>
      </c>
      <c r="Q69">
        <f>$J69*IF($A69=Q$1,1,0)</f>
        <v>0</v>
      </c>
      <c r="R69">
        <f t="shared" si="9"/>
        <v>4.2539414414414338</v>
      </c>
    </row>
    <row r="70" spans="1:18" x14ac:dyDescent="0.45">
      <c r="A70" s="10" t="s">
        <v>6</v>
      </c>
      <c r="B70" s="10" t="s">
        <v>58</v>
      </c>
      <c r="C70" s="10">
        <v>3000</v>
      </c>
      <c r="D70" s="10" t="s">
        <v>96</v>
      </c>
      <c r="E70" s="10">
        <v>6.75</v>
      </c>
      <c r="F70">
        <f>IF(ISNA(VLOOKUP(DKSalaries!D70,OverUnder!$A$2:$C$13,3,FALSE)),1,VLOOKUP(DKSalaries!D70,OverUnder!$A$2:$C$13,3,FALSE))</f>
        <v>1</v>
      </c>
      <c r="G70">
        <f t="shared" si="6"/>
        <v>6.75</v>
      </c>
      <c r="H70">
        <f>IF(ISNA(VLOOKUP(B70,[1]model_predictions!$A:$B,2,FALSE)),0,VLOOKUP(B70,[1]model_predictions!$A:$B,2,FALSE))</f>
        <v>7.5416666666666599</v>
      </c>
      <c r="I70" s="4">
        <f t="shared" si="7"/>
        <v>7.5416666666666599</v>
      </c>
      <c r="J70">
        <v>0</v>
      </c>
      <c r="K70">
        <f t="shared" si="8"/>
        <v>0</v>
      </c>
      <c r="L70">
        <f t="shared" si="5"/>
        <v>0</v>
      </c>
      <c r="M70">
        <f>$J70*IF($A70=M$1,1,0)</f>
        <v>0</v>
      </c>
      <c r="N70">
        <f>$J70*IF($A70=N$1,1,0)</f>
        <v>0</v>
      </c>
      <c r="O70">
        <f>$J70*IF($A70=O$1,1,0)</f>
        <v>0</v>
      </c>
      <c r="P70">
        <f>$J70*IF($A70=P$1,1,0)</f>
        <v>0</v>
      </c>
      <c r="Q70">
        <f>$J70*IF($A70=Q$1,1,0)</f>
        <v>0</v>
      </c>
      <c r="R70">
        <f t="shared" si="9"/>
        <v>2.5138888888888866</v>
      </c>
    </row>
    <row r="71" spans="1:18" x14ac:dyDescent="0.45">
      <c r="A71" s="10" t="s">
        <v>8</v>
      </c>
      <c r="B71" s="10" t="s">
        <v>120</v>
      </c>
      <c r="C71" s="10">
        <v>3000</v>
      </c>
      <c r="D71" s="10" t="s">
        <v>97</v>
      </c>
      <c r="E71" s="10">
        <v>18.375</v>
      </c>
      <c r="F71">
        <f>IF(ISNA(VLOOKUP(DKSalaries!D71,OverUnder!$A$2:$C$13,3,FALSE)),1,VLOOKUP(DKSalaries!D71,OverUnder!$A$2:$C$13,3,FALSE))</f>
        <v>1</v>
      </c>
      <c r="G71">
        <f t="shared" si="6"/>
        <v>18.375</v>
      </c>
      <c r="H71">
        <f>IF(ISNA(VLOOKUP(B71,[1]model_predictions!$A:$B,2,FALSE)),0,VLOOKUP(B71,[1]model_predictions!$A:$B,2,FALSE))</f>
        <v>15.430756488669299</v>
      </c>
      <c r="I71" s="4">
        <f t="shared" si="7"/>
        <v>15.430756488669299</v>
      </c>
      <c r="J71">
        <v>0</v>
      </c>
      <c r="K71">
        <f t="shared" si="8"/>
        <v>0</v>
      </c>
      <c r="L71">
        <f t="shared" si="5"/>
        <v>0</v>
      </c>
      <c r="M71">
        <f>$J71*IF($A71=M$1,1,0)</f>
        <v>0</v>
      </c>
      <c r="N71">
        <f>$J71*IF($A71=N$1,1,0)</f>
        <v>0</v>
      </c>
      <c r="O71">
        <f>$J71*IF($A71=O$1,1,0)</f>
        <v>0</v>
      </c>
      <c r="P71">
        <f>$J71*IF($A71=P$1,1,0)</f>
        <v>0</v>
      </c>
      <c r="Q71">
        <f>$J71*IF($A71=Q$1,1,0)</f>
        <v>0</v>
      </c>
      <c r="R71">
        <f t="shared" si="9"/>
        <v>5.1435854962230998</v>
      </c>
    </row>
    <row r="72" spans="1:18" x14ac:dyDescent="0.45">
      <c r="A72" s="10" t="s">
        <v>9</v>
      </c>
      <c r="B72" s="10" t="s">
        <v>59</v>
      </c>
      <c r="C72" s="10">
        <v>3000</v>
      </c>
      <c r="D72" s="10" t="s">
        <v>96</v>
      </c>
      <c r="E72" s="10">
        <v>2.5710000000000002</v>
      </c>
      <c r="F72">
        <f>IF(ISNA(VLOOKUP(DKSalaries!D72,OverUnder!$A$2:$C$13,3,FALSE)),1,VLOOKUP(DKSalaries!D72,OverUnder!$A$2:$C$13,3,FALSE))</f>
        <v>1</v>
      </c>
      <c r="G72">
        <f t="shared" si="6"/>
        <v>2.5710000000000002</v>
      </c>
      <c r="H72">
        <f>IF(ISNA(VLOOKUP(B72,[1]model_predictions!$A:$B,2,FALSE)),0,VLOOKUP(B72,[1]model_predictions!$A:$B,2,FALSE))</f>
        <v>2.4281946505182299</v>
      </c>
      <c r="I72" s="4">
        <f t="shared" si="7"/>
        <v>2.4281946505182299</v>
      </c>
      <c r="J72">
        <v>0</v>
      </c>
      <c r="K72">
        <f t="shared" si="8"/>
        <v>0</v>
      </c>
      <c r="L72">
        <f t="shared" si="5"/>
        <v>0</v>
      </c>
      <c r="M72">
        <f>$J72*IF($A72=M$1,1,0)</f>
        <v>0</v>
      </c>
      <c r="N72">
        <f>$J72*IF($A72=N$1,1,0)</f>
        <v>0</v>
      </c>
      <c r="O72">
        <f>$J72*IF($A72=O$1,1,0)</f>
        <v>0</v>
      </c>
      <c r="P72">
        <f>$J72*IF($A72=P$1,1,0)</f>
        <v>0</v>
      </c>
      <c r="Q72">
        <f>$J72*IF($A72=Q$1,1,0)</f>
        <v>0</v>
      </c>
      <c r="R72">
        <f t="shared" si="9"/>
        <v>0.80939821683940993</v>
      </c>
    </row>
    <row r="73" spans="1:18" x14ac:dyDescent="0.45">
      <c r="A73" s="10" t="s">
        <v>5</v>
      </c>
      <c r="B73" s="10" t="s">
        <v>86</v>
      </c>
      <c r="C73" s="10">
        <v>3000</v>
      </c>
      <c r="D73" s="10" t="s">
        <v>94</v>
      </c>
      <c r="E73" s="10">
        <v>3.6070000000000002</v>
      </c>
      <c r="F73">
        <f>IF(ISNA(VLOOKUP(DKSalaries!D73,OverUnder!$A$2:$C$13,3,FALSE)),1,VLOOKUP(DKSalaries!D73,OverUnder!$A$2:$C$13,3,FALSE))</f>
        <v>1</v>
      </c>
      <c r="G73">
        <f t="shared" si="6"/>
        <v>3.6070000000000002</v>
      </c>
      <c r="H73">
        <f>IF(ISNA(VLOOKUP(B73,[1]model_predictions!$A:$B,2,FALSE)),0,VLOOKUP(B73,[1]model_predictions!$A:$B,2,FALSE))</f>
        <v>4.22824039666334</v>
      </c>
      <c r="I73" s="4">
        <f t="shared" si="7"/>
        <v>4.22824039666334</v>
      </c>
      <c r="J73">
        <v>0</v>
      </c>
      <c r="K73">
        <f t="shared" si="8"/>
        <v>0</v>
      </c>
      <c r="L73">
        <f t="shared" si="5"/>
        <v>0</v>
      </c>
      <c r="M73">
        <f>$J73*IF($A73=M$1,1,0)</f>
        <v>0</v>
      </c>
      <c r="N73">
        <f>$J73*IF($A73=N$1,1,0)</f>
        <v>0</v>
      </c>
      <c r="O73">
        <f>$J73*IF($A73=O$1,1,0)</f>
        <v>0</v>
      </c>
      <c r="P73">
        <f>$J73*IF($A73=P$1,1,0)</f>
        <v>0</v>
      </c>
      <c r="Q73">
        <f>$J73*IF($A73=Q$1,1,0)</f>
        <v>0</v>
      </c>
      <c r="R73">
        <f t="shared" si="9"/>
        <v>1.4094134655544468</v>
      </c>
    </row>
    <row r="74" spans="1:18" x14ac:dyDescent="0.45">
      <c r="A74" s="10" t="s">
        <v>9</v>
      </c>
      <c r="B74" s="10" t="s">
        <v>87</v>
      </c>
      <c r="C74" s="10">
        <v>3000</v>
      </c>
      <c r="D74" s="10" t="s">
        <v>97</v>
      </c>
      <c r="E74" s="10">
        <v>-0.25</v>
      </c>
      <c r="F74">
        <f>IF(ISNA(VLOOKUP(DKSalaries!D74,OverUnder!$A$2:$C$13,3,FALSE)),1,VLOOKUP(DKSalaries!D74,OverUnder!$A$2:$C$13,3,FALSE))</f>
        <v>1</v>
      </c>
      <c r="G74">
        <f t="shared" si="6"/>
        <v>-0.25</v>
      </c>
      <c r="H74">
        <f>IF(ISNA(VLOOKUP(B74,[1]model_predictions!$A:$B,2,FALSE)),0,VLOOKUP(B74,[1]model_predictions!$A:$B,2,FALSE))</f>
        <v>-0.20833333333333301</v>
      </c>
      <c r="I74" s="4">
        <f t="shared" si="7"/>
        <v>-0.20833333333333301</v>
      </c>
      <c r="J74">
        <v>0</v>
      </c>
      <c r="K74">
        <f t="shared" si="8"/>
        <v>0</v>
      </c>
      <c r="L74">
        <f t="shared" si="5"/>
        <v>0</v>
      </c>
      <c r="M74">
        <f>$J74*IF($A74=M$1,1,0)</f>
        <v>0</v>
      </c>
      <c r="N74">
        <f>$J74*IF($A74=N$1,1,0)</f>
        <v>0</v>
      </c>
      <c r="O74">
        <f>$J74*IF($A74=O$1,1,0)</f>
        <v>0</v>
      </c>
      <c r="P74">
        <f>$J74*IF($A74=P$1,1,0)</f>
        <v>0</v>
      </c>
      <c r="Q74">
        <f>$J74*IF($A74=Q$1,1,0)</f>
        <v>0</v>
      </c>
      <c r="R74">
        <f t="shared" si="9"/>
        <v>-6.9444444444444337E-2</v>
      </c>
    </row>
    <row r="75" spans="1:18" x14ac:dyDescent="0.45">
      <c r="A75" s="10" t="s">
        <v>5</v>
      </c>
      <c r="B75" s="10" t="s">
        <v>121</v>
      </c>
      <c r="C75" s="10">
        <v>3000</v>
      </c>
      <c r="D75" s="10" t="s">
        <v>97</v>
      </c>
      <c r="E75" s="10">
        <v>7.5</v>
      </c>
      <c r="F75">
        <f>IF(ISNA(VLOOKUP(DKSalaries!D75,OverUnder!$A$2:$C$13,3,FALSE)),1,VLOOKUP(DKSalaries!D75,OverUnder!$A$2:$C$13,3,FALSE))</f>
        <v>1</v>
      </c>
      <c r="G75">
        <f t="shared" si="6"/>
        <v>7.5</v>
      </c>
      <c r="H75">
        <f>IF(ISNA(VLOOKUP(B75,[1]model_predictions!$A:$B,2,FALSE)),0,VLOOKUP(B75,[1]model_predictions!$A:$B,2,FALSE))</f>
        <v>8.2889908256880709</v>
      </c>
      <c r="I75" s="4">
        <f t="shared" si="7"/>
        <v>8.2889908256880709</v>
      </c>
      <c r="J75">
        <v>0</v>
      </c>
      <c r="K75">
        <f t="shared" si="8"/>
        <v>0</v>
      </c>
      <c r="L75">
        <f t="shared" si="5"/>
        <v>0</v>
      </c>
      <c r="M75">
        <f>$J75*IF($A75=M$1,1,0)</f>
        <v>0</v>
      </c>
      <c r="N75">
        <f>$J75*IF($A75=N$1,1,0)</f>
        <v>0</v>
      </c>
      <c r="O75">
        <f>$J75*IF($A75=O$1,1,0)</f>
        <v>0</v>
      </c>
      <c r="P75">
        <f>$J75*IF($A75=P$1,1,0)</f>
        <v>0</v>
      </c>
      <c r="Q75">
        <f>$J75*IF($A75=Q$1,1,0)</f>
        <v>0</v>
      </c>
      <c r="R75">
        <f t="shared" si="9"/>
        <v>2.7629969418960236</v>
      </c>
    </row>
    <row r="76" spans="1:18" x14ac:dyDescent="0.45">
      <c r="A76" s="10" t="s">
        <v>8</v>
      </c>
      <c r="B76" s="10" t="s">
        <v>43</v>
      </c>
      <c r="C76" s="10">
        <v>3000</v>
      </c>
      <c r="D76" s="10" t="s">
        <v>94</v>
      </c>
      <c r="E76" s="10">
        <v>22.35</v>
      </c>
      <c r="F76">
        <f>IF(ISNA(VLOOKUP(DKSalaries!D76,OverUnder!$A$2:$C$13,3,FALSE)),1,VLOOKUP(DKSalaries!D76,OverUnder!$A$2:$C$13,3,FALSE))</f>
        <v>1</v>
      </c>
      <c r="G76">
        <f t="shared" si="6"/>
        <v>22.35</v>
      </c>
      <c r="H76">
        <f>IF(ISNA(VLOOKUP(B76,[1]model_predictions!$A:$B,2,FALSE)),0,VLOOKUP(B76,[1]model_predictions!$A:$B,2,FALSE))</f>
        <v>19.480668030989602</v>
      </c>
      <c r="I76" s="4">
        <v>0</v>
      </c>
      <c r="J76">
        <v>0</v>
      </c>
      <c r="K76">
        <f t="shared" si="8"/>
        <v>0</v>
      </c>
      <c r="L76">
        <f t="shared" si="5"/>
        <v>0</v>
      </c>
      <c r="M76">
        <f>$J76*IF($A76=M$1,1,0)</f>
        <v>0</v>
      </c>
      <c r="N76">
        <f>$J76*IF($A76=N$1,1,0)</f>
        <v>0</v>
      </c>
      <c r="O76">
        <f>$J76*IF($A76=O$1,1,0)</f>
        <v>0</v>
      </c>
      <c r="P76">
        <f>$J76*IF($A76=P$1,1,0)</f>
        <v>0</v>
      </c>
      <c r="Q76">
        <f>$J76*IF($A76=Q$1,1,0)</f>
        <v>0</v>
      </c>
      <c r="R76">
        <f t="shared" si="9"/>
        <v>0</v>
      </c>
    </row>
    <row r="77" spans="1:18" x14ac:dyDescent="0.45">
      <c r="A77" s="10" t="s">
        <v>6</v>
      </c>
      <c r="B77" s="10" t="s">
        <v>88</v>
      </c>
      <c r="C77" s="10">
        <v>3000</v>
      </c>
      <c r="D77" s="10" t="s">
        <v>94</v>
      </c>
      <c r="E77" s="10">
        <v>7.1429999999999998</v>
      </c>
      <c r="F77">
        <f>IF(ISNA(VLOOKUP(DKSalaries!D77,OverUnder!$A$2:$C$13,3,FALSE)),1,VLOOKUP(DKSalaries!D77,OverUnder!$A$2:$C$13,3,FALSE))</f>
        <v>1</v>
      </c>
      <c r="G77">
        <f t="shared" si="6"/>
        <v>7.1429999999999998</v>
      </c>
      <c r="H77">
        <f>IF(ISNA(VLOOKUP(B77,[1]model_predictions!$A:$B,2,FALSE)),0,VLOOKUP(B77,[1]model_predictions!$A:$B,2,FALSE))</f>
        <v>8.1194779305034199</v>
      </c>
      <c r="I77" s="4">
        <f t="shared" si="7"/>
        <v>8.1194779305034199</v>
      </c>
      <c r="J77">
        <v>0</v>
      </c>
      <c r="K77">
        <f t="shared" si="8"/>
        <v>0</v>
      </c>
      <c r="L77">
        <f t="shared" si="5"/>
        <v>0</v>
      </c>
      <c r="M77">
        <f>$J77*IF($A77=M$1,1,0)</f>
        <v>0</v>
      </c>
      <c r="N77">
        <f>$J77*IF($A77=N$1,1,0)</f>
        <v>0</v>
      </c>
      <c r="O77">
        <f>$J77*IF($A77=O$1,1,0)</f>
        <v>0</v>
      </c>
      <c r="P77">
        <f>$J77*IF($A77=P$1,1,0)</f>
        <v>0</v>
      </c>
      <c r="Q77">
        <f>$J77*IF($A77=Q$1,1,0)</f>
        <v>0</v>
      </c>
      <c r="R77">
        <f t="shared" si="9"/>
        <v>2.7064926435011398</v>
      </c>
    </row>
    <row r="78" spans="1:18" x14ac:dyDescent="0.45">
      <c r="A78" s="10" t="s">
        <v>5</v>
      </c>
      <c r="B78" s="10" t="s">
        <v>60</v>
      </c>
      <c r="C78" s="10">
        <v>3000</v>
      </c>
      <c r="D78" s="10" t="s">
        <v>96</v>
      </c>
      <c r="E78" s="10">
        <v>8.0939999999999994</v>
      </c>
      <c r="F78">
        <f>IF(ISNA(VLOOKUP(DKSalaries!D78,OverUnder!$A$2:$C$13,3,FALSE)),1,VLOOKUP(DKSalaries!D78,OverUnder!$A$2:$C$13,3,FALSE))</f>
        <v>1</v>
      </c>
      <c r="G78">
        <f t="shared" si="6"/>
        <v>8.0939999999999994</v>
      </c>
      <c r="H78">
        <f>IF(ISNA(VLOOKUP(B78,[1]model_predictions!$A:$B,2,FALSE)),0,VLOOKUP(B78,[1]model_predictions!$A:$B,2,FALSE))</f>
        <v>9.0132851064051493</v>
      </c>
      <c r="I78" s="4">
        <f t="shared" si="7"/>
        <v>9.0132851064051493</v>
      </c>
      <c r="J78">
        <v>0</v>
      </c>
      <c r="K78">
        <f t="shared" si="8"/>
        <v>0</v>
      </c>
      <c r="L78">
        <f t="shared" si="5"/>
        <v>0</v>
      </c>
      <c r="M78">
        <f>$J78*IF($A78=M$1,1,0)</f>
        <v>0</v>
      </c>
      <c r="N78">
        <f>$J78*IF($A78=N$1,1,0)</f>
        <v>0</v>
      </c>
      <c r="O78">
        <f>$J78*IF($A78=O$1,1,0)</f>
        <v>0</v>
      </c>
      <c r="P78">
        <f>$J78*IF($A78=P$1,1,0)</f>
        <v>0</v>
      </c>
      <c r="Q78">
        <f>$J78*IF($A78=Q$1,1,0)</f>
        <v>0</v>
      </c>
      <c r="R78">
        <f t="shared" si="9"/>
        <v>3.0044283688017166</v>
      </c>
    </row>
    <row r="79" spans="1:18" x14ac:dyDescent="0.45">
      <c r="A79" s="10" t="s">
        <v>5</v>
      </c>
      <c r="B79" s="10" t="s">
        <v>122</v>
      </c>
      <c r="C79" s="10">
        <v>3000</v>
      </c>
      <c r="D79" s="10" t="s">
        <v>97</v>
      </c>
      <c r="E79" s="10">
        <v>3.9380000000000002</v>
      </c>
      <c r="F79">
        <f>IF(ISNA(VLOOKUP(DKSalaries!D79,OverUnder!$A$2:$C$13,3,FALSE)),1,VLOOKUP(DKSalaries!D79,OverUnder!$A$2:$C$13,3,FALSE))</f>
        <v>1</v>
      </c>
      <c r="G79">
        <f t="shared" si="6"/>
        <v>3.9380000000000002</v>
      </c>
      <c r="H79">
        <f>IF(ISNA(VLOOKUP(B79,[1]model_predictions!$A:$B,2,FALSE)),0,VLOOKUP(B79,[1]model_predictions!$A:$B,2,FALSE))</f>
        <v>4.0425112612612599</v>
      </c>
      <c r="I79" s="4">
        <f t="shared" si="7"/>
        <v>4.0425112612612599</v>
      </c>
      <c r="J79">
        <v>0</v>
      </c>
      <c r="K79">
        <f t="shared" si="8"/>
        <v>0</v>
      </c>
      <c r="L79">
        <f t="shared" si="5"/>
        <v>0</v>
      </c>
      <c r="M79">
        <f>$J79*IF($A79=M$1,1,0)</f>
        <v>0</v>
      </c>
      <c r="N79">
        <f>$J79*IF($A79=N$1,1,0)</f>
        <v>0</v>
      </c>
      <c r="O79">
        <f>$J79*IF($A79=O$1,1,0)</f>
        <v>0</v>
      </c>
      <c r="P79">
        <f>$J79*IF($A79=P$1,1,0)</f>
        <v>0</v>
      </c>
      <c r="Q79">
        <f>$J79*IF($A79=Q$1,1,0)</f>
        <v>0</v>
      </c>
      <c r="R79">
        <f t="shared" si="9"/>
        <v>1.3475037537537533</v>
      </c>
    </row>
    <row r="80" spans="1:18" x14ac:dyDescent="0.45">
      <c r="A80" s="10" t="s">
        <v>9</v>
      </c>
      <c r="B80" s="10" t="s">
        <v>90</v>
      </c>
      <c r="C80" s="10">
        <v>3000</v>
      </c>
      <c r="D80" s="10" t="s">
        <v>97</v>
      </c>
      <c r="E80" s="10">
        <v>5.7779999999999996</v>
      </c>
      <c r="F80">
        <f>IF(ISNA(VLOOKUP(DKSalaries!D80,OverUnder!$A$2:$C$13,3,FALSE)),1,VLOOKUP(DKSalaries!D80,OverUnder!$A$2:$C$13,3,FALSE))</f>
        <v>1</v>
      </c>
      <c r="G80">
        <f t="shared" si="6"/>
        <v>5.7779999999999996</v>
      </c>
      <c r="H80">
        <f>IF(ISNA(VLOOKUP(B80,[1]model_predictions!$A:$B,2,FALSE)),0,VLOOKUP(B80,[1]model_predictions!$A:$B,2,FALSE))</f>
        <v>5.29708444805458</v>
      </c>
      <c r="I80" s="4">
        <f t="shared" si="7"/>
        <v>5.29708444805458</v>
      </c>
      <c r="J80">
        <v>0</v>
      </c>
      <c r="K80">
        <f t="shared" si="8"/>
        <v>0</v>
      </c>
      <c r="L80">
        <f t="shared" si="5"/>
        <v>0</v>
      </c>
      <c r="M80">
        <f>$J80*IF($A80=M$1,1,0)</f>
        <v>0</v>
      </c>
      <c r="N80">
        <f>$J80*IF($A80=N$1,1,0)</f>
        <v>0</v>
      </c>
      <c r="O80">
        <f>$J80*IF($A80=O$1,1,0)</f>
        <v>0</v>
      </c>
      <c r="P80">
        <f>$J80*IF($A80=P$1,1,0)</f>
        <v>0</v>
      </c>
      <c r="Q80">
        <f>$J80*IF($A80=Q$1,1,0)</f>
        <v>0</v>
      </c>
      <c r="R80">
        <f t="shared" si="9"/>
        <v>1.7656948160181933</v>
      </c>
    </row>
    <row r="81" spans="1:18" x14ac:dyDescent="0.45">
      <c r="A81" s="10" t="s">
        <v>9</v>
      </c>
      <c r="B81" s="10" t="s">
        <v>91</v>
      </c>
      <c r="C81" s="10">
        <v>3000</v>
      </c>
      <c r="D81" s="10" t="s">
        <v>94</v>
      </c>
      <c r="E81" s="10">
        <v>1.083</v>
      </c>
      <c r="F81">
        <f>IF(ISNA(VLOOKUP(DKSalaries!D81,OverUnder!$A$2:$C$13,3,FALSE)),1,VLOOKUP(DKSalaries!D81,OverUnder!$A$2:$C$13,3,FALSE))</f>
        <v>1</v>
      </c>
      <c r="G81">
        <f t="shared" si="6"/>
        <v>1.083</v>
      </c>
      <c r="H81">
        <f>IF(ISNA(VLOOKUP(B81,[1]model_predictions!$A:$B,2,FALSE)),0,VLOOKUP(B81,[1]model_predictions!$A:$B,2,FALSE))</f>
        <v>0.92889908256880704</v>
      </c>
      <c r="I81" s="4">
        <f t="shared" si="7"/>
        <v>0.92889908256880704</v>
      </c>
      <c r="J81">
        <v>0</v>
      </c>
      <c r="K81">
        <f t="shared" si="8"/>
        <v>0</v>
      </c>
      <c r="L81">
        <f t="shared" si="5"/>
        <v>0</v>
      </c>
      <c r="M81">
        <f>$J81*IF($A81=M$1,1,0)</f>
        <v>0</v>
      </c>
      <c r="N81">
        <f>$J81*IF($A81=N$1,1,0)</f>
        <v>0</v>
      </c>
      <c r="O81">
        <f>$J81*IF($A81=O$1,1,0)</f>
        <v>0</v>
      </c>
      <c r="P81">
        <f>$J81*IF($A81=P$1,1,0)</f>
        <v>0</v>
      </c>
      <c r="Q81">
        <f>$J81*IF($A81=Q$1,1,0)</f>
        <v>0</v>
      </c>
      <c r="R81">
        <f t="shared" si="9"/>
        <v>0.30963302752293564</v>
      </c>
    </row>
    <row r="82" spans="1:18" x14ac:dyDescent="0.45">
      <c r="A82" s="10" t="s">
        <v>6</v>
      </c>
      <c r="B82" s="10" t="s">
        <v>123</v>
      </c>
      <c r="C82" s="10">
        <v>3000</v>
      </c>
      <c r="D82" s="10" t="s">
        <v>97</v>
      </c>
      <c r="E82" s="10">
        <v>0</v>
      </c>
      <c r="F82">
        <f>IF(ISNA(VLOOKUP(DKSalaries!D82,OverUnder!$A$2:$C$13,3,FALSE)),1,VLOOKUP(DKSalaries!D82,OverUnder!$A$2:$C$13,3,FALSE))</f>
        <v>1</v>
      </c>
      <c r="G82">
        <f t="shared" si="6"/>
        <v>0</v>
      </c>
      <c r="H82">
        <f>IF(ISNA(VLOOKUP(B82,[1]model_predictions!$A:$B,2,FALSE)),0,VLOOKUP(B82,[1]model_predictions!$A:$B,2,FALSE))</f>
        <v>0</v>
      </c>
      <c r="I82" s="4">
        <f t="shared" si="7"/>
        <v>0</v>
      </c>
      <c r="J82">
        <v>0</v>
      </c>
      <c r="K82">
        <f t="shared" si="8"/>
        <v>0</v>
      </c>
      <c r="L82">
        <f t="shared" si="5"/>
        <v>0</v>
      </c>
      <c r="M82">
        <f>$J82*IF($A82=M$1,1,0)</f>
        <v>0</v>
      </c>
      <c r="N82">
        <f>$J82*IF($A82=N$1,1,0)</f>
        <v>0</v>
      </c>
      <c r="O82">
        <f>$J82*IF($A82=O$1,1,0)</f>
        <v>0</v>
      </c>
      <c r="P82">
        <f>$J82*IF($A82=P$1,1,0)</f>
        <v>0</v>
      </c>
      <c r="Q82">
        <f>$J82*IF($A82=Q$1,1,0)</f>
        <v>0</v>
      </c>
      <c r="R82">
        <f t="shared" si="9"/>
        <v>0</v>
      </c>
    </row>
    <row r="83" spans="1:18" x14ac:dyDescent="0.45">
      <c r="A83" s="10" t="s">
        <v>7</v>
      </c>
      <c r="B83" s="10" t="s">
        <v>124</v>
      </c>
      <c r="C83" s="10">
        <v>3000</v>
      </c>
      <c r="D83" s="10" t="s">
        <v>96</v>
      </c>
      <c r="E83" s="10">
        <v>1.917</v>
      </c>
      <c r="F83">
        <f>IF(ISNA(VLOOKUP(DKSalaries!D83,OverUnder!$A$2:$C$13,3,FALSE)),1,VLOOKUP(DKSalaries!D83,OverUnder!$A$2:$C$13,3,FALSE))</f>
        <v>1</v>
      </c>
      <c r="G83">
        <f t="shared" si="6"/>
        <v>1.917</v>
      </c>
      <c r="H83">
        <f>IF(ISNA(VLOOKUP(B83,[1]model_predictions!$A:$B,2,FALSE)),0,VLOOKUP(B83,[1]model_predictions!$A:$B,2,FALSE))</f>
        <v>1.86926605504587</v>
      </c>
      <c r="I83" s="4">
        <f t="shared" si="7"/>
        <v>1.86926605504587</v>
      </c>
      <c r="J83">
        <v>0</v>
      </c>
      <c r="K83">
        <f t="shared" si="8"/>
        <v>0</v>
      </c>
      <c r="L83">
        <f t="shared" si="5"/>
        <v>0</v>
      </c>
      <c r="M83">
        <f>$J83*IF($A83=M$1,1,0)</f>
        <v>0</v>
      </c>
      <c r="N83">
        <f>$J83*IF($A83=N$1,1,0)</f>
        <v>0</v>
      </c>
      <c r="O83">
        <f>$J83*IF($A83=O$1,1,0)</f>
        <v>0</v>
      </c>
      <c r="P83">
        <f>$J83*IF($A83=P$1,1,0)</f>
        <v>0</v>
      </c>
      <c r="Q83">
        <f>$J83*IF($A83=Q$1,1,0)</f>
        <v>0</v>
      </c>
      <c r="R83">
        <f t="shared" si="9"/>
        <v>0.62308868501529002</v>
      </c>
    </row>
    <row r="84" spans="1:18" x14ac:dyDescent="0.45">
      <c r="A84" s="10" t="s">
        <v>6</v>
      </c>
      <c r="B84" s="10" t="s">
        <v>61</v>
      </c>
      <c r="C84" s="10">
        <v>3000</v>
      </c>
      <c r="D84" s="10" t="s">
        <v>94</v>
      </c>
      <c r="E84" s="10">
        <v>0</v>
      </c>
      <c r="F84">
        <f>IF(ISNA(VLOOKUP(DKSalaries!D84,OverUnder!$A$2:$C$13,3,FALSE)),1,VLOOKUP(DKSalaries!D84,OverUnder!$A$2:$C$13,3,FALSE))</f>
        <v>1</v>
      </c>
      <c r="G84">
        <f t="shared" si="6"/>
        <v>0</v>
      </c>
      <c r="H84">
        <f>IF(ISNA(VLOOKUP(B84,[1]model_predictions!$A:$B,2,FALSE)),0,VLOOKUP(B84,[1]model_predictions!$A:$B,2,FALSE))</f>
        <v>0</v>
      </c>
      <c r="I84" s="4">
        <f t="shared" si="7"/>
        <v>0</v>
      </c>
      <c r="J84">
        <v>0</v>
      </c>
      <c r="K84">
        <f t="shared" si="8"/>
        <v>0</v>
      </c>
      <c r="L84">
        <f t="shared" si="5"/>
        <v>0</v>
      </c>
      <c r="M84">
        <f>$J84*IF($A84=M$1,1,0)</f>
        <v>0</v>
      </c>
      <c r="N84">
        <f>$J84*IF($A84=N$1,1,0)</f>
        <v>0</v>
      </c>
      <c r="O84">
        <f>$J84*IF($A84=O$1,1,0)</f>
        <v>0</v>
      </c>
      <c r="P84">
        <f>$J84*IF($A84=P$1,1,0)</f>
        <v>0</v>
      </c>
      <c r="Q84">
        <f>$J84*IF($A84=Q$1,1,0)</f>
        <v>0</v>
      </c>
      <c r="R84">
        <f t="shared" si="9"/>
        <v>0</v>
      </c>
    </row>
    <row r="85" spans="1:18" x14ac:dyDescent="0.45">
      <c r="A85" s="10" t="s">
        <v>6</v>
      </c>
      <c r="B85" s="10" t="s">
        <v>62</v>
      </c>
      <c r="C85" s="10">
        <v>3000</v>
      </c>
      <c r="D85" s="10" t="s">
        <v>94</v>
      </c>
      <c r="E85" s="10">
        <v>0</v>
      </c>
      <c r="F85">
        <f>IF(ISNA(VLOOKUP(DKSalaries!D85,OverUnder!$A$2:$C$13,3,FALSE)),1,VLOOKUP(DKSalaries!D85,OverUnder!$A$2:$C$13,3,FALSE))</f>
        <v>1</v>
      </c>
      <c r="G85">
        <f t="shared" si="6"/>
        <v>0</v>
      </c>
      <c r="H85">
        <f>IF(ISNA(VLOOKUP(B85,[1]model_predictions!$A:$B,2,FALSE)),0,VLOOKUP(B85,[1]model_predictions!$A:$B,2,FALSE))</f>
        <v>0</v>
      </c>
      <c r="I85" s="4">
        <f t="shared" si="7"/>
        <v>0</v>
      </c>
      <c r="J85">
        <v>0</v>
      </c>
      <c r="K85">
        <f t="shared" si="8"/>
        <v>0</v>
      </c>
      <c r="L85">
        <f t="shared" si="5"/>
        <v>0</v>
      </c>
      <c r="M85">
        <f>$J85*IF($A85=M$1,1,0)</f>
        <v>0</v>
      </c>
      <c r="N85">
        <f>$J85*IF($A85=N$1,1,0)</f>
        <v>0</v>
      </c>
      <c r="O85">
        <f>$J85*IF($A85=O$1,1,0)</f>
        <v>0</v>
      </c>
      <c r="P85">
        <f>$J85*IF($A85=P$1,1,0)</f>
        <v>0</v>
      </c>
      <c r="Q85">
        <f>$J85*IF($A85=Q$1,1,0)</f>
        <v>0</v>
      </c>
      <c r="R85">
        <f t="shared" si="9"/>
        <v>0</v>
      </c>
    </row>
    <row r="86" spans="1:18" x14ac:dyDescent="0.45">
      <c r="A86" s="10" t="s">
        <v>6</v>
      </c>
      <c r="B86" s="10" t="s">
        <v>92</v>
      </c>
      <c r="C86" s="10">
        <v>3000</v>
      </c>
      <c r="D86" s="10" t="s">
        <v>94</v>
      </c>
      <c r="E86" s="10">
        <v>4.75</v>
      </c>
      <c r="F86">
        <f>IF(ISNA(VLOOKUP(DKSalaries!D86,OverUnder!$A$2:$C$13,3,FALSE)),1,VLOOKUP(DKSalaries!D86,OverUnder!$A$2:$C$13,3,FALSE))</f>
        <v>1</v>
      </c>
      <c r="G86">
        <f t="shared" si="6"/>
        <v>4.75</v>
      </c>
      <c r="H86">
        <f>IF(ISNA(VLOOKUP(B86,[1]model_predictions!$A:$B,2,FALSE)),0,VLOOKUP(B86,[1]model_predictions!$A:$B,2,FALSE))</f>
        <v>4.75</v>
      </c>
      <c r="I86" s="4">
        <f t="shared" si="7"/>
        <v>4.75</v>
      </c>
      <c r="J86">
        <v>0</v>
      </c>
      <c r="K86">
        <f t="shared" si="8"/>
        <v>0</v>
      </c>
      <c r="L86">
        <f t="shared" si="5"/>
        <v>0</v>
      </c>
      <c r="M86">
        <f>$J86*IF($A86=M$1,1,0)</f>
        <v>0</v>
      </c>
      <c r="N86">
        <f>$J86*IF($A86=N$1,1,0)</f>
        <v>0</v>
      </c>
      <c r="O86">
        <f>$J86*IF($A86=O$1,1,0)</f>
        <v>0</v>
      </c>
      <c r="P86">
        <f>$J86*IF($A86=P$1,1,0)</f>
        <v>0</v>
      </c>
      <c r="Q86">
        <f>$J86*IF($A86=Q$1,1,0)</f>
        <v>0</v>
      </c>
      <c r="R86">
        <f t="shared" si="9"/>
        <v>1.5833333333333333</v>
      </c>
    </row>
    <row r="87" spans="1:18" x14ac:dyDescent="0.45">
      <c r="A87" s="10" t="s">
        <v>8</v>
      </c>
      <c r="B87" s="10" t="s">
        <v>125</v>
      </c>
      <c r="C87" s="10">
        <v>3000</v>
      </c>
      <c r="D87" s="10" t="s">
        <v>97</v>
      </c>
      <c r="E87" s="10">
        <v>0</v>
      </c>
      <c r="F87">
        <f>IF(ISNA(VLOOKUP(DKSalaries!D87,OverUnder!$A$2:$C$13,3,FALSE)),1,VLOOKUP(DKSalaries!D87,OverUnder!$A$2:$C$13,3,FALSE))</f>
        <v>1</v>
      </c>
      <c r="G87">
        <f t="shared" si="6"/>
        <v>0</v>
      </c>
      <c r="H87">
        <f>IF(ISNA(VLOOKUP(B87,[1]model_predictions!$A:$B,2,FALSE)),0,VLOOKUP(B87,[1]model_predictions!$A:$B,2,FALSE))</f>
        <v>0</v>
      </c>
      <c r="I87" s="4">
        <f t="shared" si="7"/>
        <v>0</v>
      </c>
      <c r="J87">
        <v>0</v>
      </c>
      <c r="K87">
        <f t="shared" si="8"/>
        <v>0</v>
      </c>
      <c r="L87">
        <f t="shared" si="5"/>
        <v>0</v>
      </c>
      <c r="M87">
        <f>$J87*IF($A87=M$1,1,0)</f>
        <v>0</v>
      </c>
      <c r="N87">
        <f>$J87*IF($A87=N$1,1,0)</f>
        <v>0</v>
      </c>
      <c r="O87">
        <f>$J87*IF($A87=O$1,1,0)</f>
        <v>0</v>
      </c>
      <c r="P87">
        <f>$J87*IF($A87=P$1,1,0)</f>
        <v>0</v>
      </c>
      <c r="Q87">
        <f>$J87*IF($A87=Q$1,1,0)</f>
        <v>0</v>
      </c>
      <c r="R87">
        <f t="shared" si="9"/>
        <v>0</v>
      </c>
    </row>
    <row r="88" spans="1:18" x14ac:dyDescent="0.45">
      <c r="A88" s="10"/>
      <c r="B88" s="10"/>
      <c r="C88" s="10"/>
      <c r="D88" s="10"/>
      <c r="E88" s="10"/>
      <c r="F88">
        <f>IF(ISNA(VLOOKUP(DKSalaries!D88,OverUnder!$A$2:$C$13,3,FALSE)),1,VLOOKUP(DKSalaries!D88,OverUnder!$A$2:$C$13,3,FALSE))</f>
        <v>1</v>
      </c>
      <c r="G88">
        <f t="shared" si="6"/>
        <v>0</v>
      </c>
      <c r="H88">
        <f>IF(ISNA(VLOOKUP(B88,[1]model_predictions!$A:$B,2,FALSE)),0,VLOOKUP(B88,[1]model_predictions!$A:$B,2,FALSE))</f>
        <v>0</v>
      </c>
      <c r="I88" s="4">
        <f t="shared" si="7"/>
        <v>0</v>
      </c>
      <c r="J88">
        <v>0</v>
      </c>
      <c r="K88">
        <f t="shared" si="8"/>
        <v>0</v>
      </c>
      <c r="L88">
        <f t="shared" si="5"/>
        <v>0</v>
      </c>
      <c r="M88">
        <f>$J88*IF($A88=M$1,1,0)</f>
        <v>0</v>
      </c>
      <c r="N88">
        <f>$J88*IF($A88=N$1,1,0)</f>
        <v>0</v>
      </c>
      <c r="O88">
        <f>$J88*IF($A88=O$1,1,0)</f>
        <v>0</v>
      </c>
      <c r="P88">
        <f>$J88*IF($A88=P$1,1,0)</f>
        <v>0</v>
      </c>
      <c r="Q88">
        <f>$J88*IF($A88=Q$1,1,0)</f>
        <v>0</v>
      </c>
      <c r="R88" t="e">
        <f t="shared" si="9"/>
        <v>#DIV/0!</v>
      </c>
    </row>
    <row r="89" spans="1:18" x14ac:dyDescent="0.45">
      <c r="A89" s="10"/>
      <c r="B89" s="10"/>
      <c r="C89" s="10"/>
      <c r="D89" s="10"/>
      <c r="E89" s="10"/>
      <c r="F89">
        <f>IF(ISNA(VLOOKUP(DKSalaries!D89,OverUnder!$A$2:$C$13,3,FALSE)),1,VLOOKUP(DKSalaries!D89,OverUnder!$A$2:$C$13,3,FALSE))</f>
        <v>1</v>
      </c>
      <c r="G89">
        <f t="shared" si="6"/>
        <v>0</v>
      </c>
      <c r="H89">
        <f>IF(ISNA(VLOOKUP(B89,[1]model_predictions!$A:$B,2,FALSE)),0,VLOOKUP(B89,[1]model_predictions!$A:$B,2,FALSE))</f>
        <v>0</v>
      </c>
      <c r="I89" s="4">
        <f t="shared" si="7"/>
        <v>0</v>
      </c>
      <c r="J89">
        <v>0</v>
      </c>
      <c r="K89">
        <f t="shared" si="8"/>
        <v>0</v>
      </c>
      <c r="L89">
        <f t="shared" si="5"/>
        <v>0</v>
      </c>
      <c r="M89">
        <f>$J89*IF($A89=M$1,1,0)</f>
        <v>0</v>
      </c>
      <c r="N89">
        <f>$J89*IF($A89=N$1,1,0)</f>
        <v>0</v>
      </c>
      <c r="O89">
        <f>$J89*IF($A89=O$1,1,0)</f>
        <v>0</v>
      </c>
      <c r="P89">
        <f>$J89*IF($A89=P$1,1,0)</f>
        <v>0</v>
      </c>
      <c r="Q89">
        <f>$J89*IF($A89=Q$1,1,0)</f>
        <v>0</v>
      </c>
      <c r="R89" t="e">
        <f t="shared" si="9"/>
        <v>#DIV/0!</v>
      </c>
    </row>
    <row r="90" spans="1:18" x14ac:dyDescent="0.45">
      <c r="A90" s="10"/>
      <c r="B90" s="10"/>
      <c r="C90" s="10"/>
      <c r="D90" s="10"/>
      <c r="E90" s="10"/>
      <c r="F90">
        <f>IF(ISNA(VLOOKUP(DKSalaries!D90,OverUnder!$A$2:$C$13,3,FALSE)),1,VLOOKUP(DKSalaries!D90,OverUnder!$A$2:$C$13,3,FALSE))</f>
        <v>1</v>
      </c>
      <c r="G90">
        <f t="shared" si="6"/>
        <v>0</v>
      </c>
      <c r="H90">
        <f>IF(ISNA(VLOOKUP(B90,[1]model_predictions!$A:$B,2,FALSE)),0,VLOOKUP(B90,[1]model_predictions!$A:$B,2,FALSE))</f>
        <v>0</v>
      </c>
      <c r="I90" s="4">
        <f t="shared" si="7"/>
        <v>0</v>
      </c>
      <c r="J90">
        <v>0</v>
      </c>
      <c r="K90">
        <f t="shared" si="8"/>
        <v>0</v>
      </c>
      <c r="L90">
        <f t="shared" si="5"/>
        <v>0</v>
      </c>
      <c r="M90">
        <f>$J90*IF($A90=M$1,1,0)</f>
        <v>0</v>
      </c>
      <c r="N90">
        <f>$J90*IF($A90=N$1,1,0)</f>
        <v>0</v>
      </c>
      <c r="O90">
        <f>$J90*IF($A90=O$1,1,0)</f>
        <v>0</v>
      </c>
      <c r="P90">
        <f>$J90*IF($A90=P$1,1,0)</f>
        <v>0</v>
      </c>
      <c r="Q90">
        <f>$J90*IF($A90=Q$1,1,0)</f>
        <v>0</v>
      </c>
      <c r="R90" t="e">
        <f t="shared" si="9"/>
        <v>#DIV/0!</v>
      </c>
    </row>
    <row r="91" spans="1:18" x14ac:dyDescent="0.45">
      <c r="A91" s="10"/>
      <c r="B91" s="10"/>
      <c r="C91" s="10"/>
      <c r="D91" s="10"/>
      <c r="E91" s="10"/>
      <c r="F91">
        <f>IF(ISNA(VLOOKUP(DKSalaries!D91,OverUnder!$A$2:$C$13,3,FALSE)),1,VLOOKUP(DKSalaries!D91,OverUnder!$A$2:$C$13,3,FALSE))</f>
        <v>1</v>
      </c>
      <c r="G91">
        <f t="shared" si="6"/>
        <v>0</v>
      </c>
      <c r="H91">
        <f>IF(ISNA(VLOOKUP(B91,[1]model_predictions!$A:$B,2,FALSE)),0,VLOOKUP(B91,[1]model_predictions!$A:$B,2,FALSE))</f>
        <v>0</v>
      </c>
      <c r="I91" s="4">
        <f t="shared" si="7"/>
        <v>0</v>
      </c>
      <c r="J91">
        <v>0</v>
      </c>
      <c r="K91">
        <f t="shared" si="8"/>
        <v>0</v>
      </c>
      <c r="L91">
        <f t="shared" si="5"/>
        <v>0</v>
      </c>
      <c r="M91">
        <f>$J91*IF($A91=M$1,1,0)</f>
        <v>0</v>
      </c>
      <c r="N91">
        <f>$J91*IF($A91=N$1,1,0)</f>
        <v>0</v>
      </c>
      <c r="O91">
        <f>$J91*IF($A91=O$1,1,0)</f>
        <v>0</v>
      </c>
      <c r="P91">
        <f>$J91*IF($A91=P$1,1,0)</f>
        <v>0</v>
      </c>
      <c r="Q91">
        <f>$J91*IF($A91=Q$1,1,0)</f>
        <v>0</v>
      </c>
      <c r="R91" t="e">
        <f t="shared" si="9"/>
        <v>#DIV/0!</v>
      </c>
    </row>
    <row r="92" spans="1:18" x14ac:dyDescent="0.45">
      <c r="A92" s="10"/>
      <c r="B92" s="10"/>
      <c r="C92" s="10"/>
      <c r="D92" s="10"/>
      <c r="E92" s="10"/>
      <c r="F92">
        <f>IF(ISNA(VLOOKUP(DKSalaries!D92,OverUnder!$A$2:$C$13,3,FALSE)),1,VLOOKUP(DKSalaries!D92,OverUnder!$A$2:$C$13,3,FALSE))</f>
        <v>1</v>
      </c>
      <c r="G92">
        <f t="shared" si="6"/>
        <v>0</v>
      </c>
      <c r="H92">
        <f>IF(ISNA(VLOOKUP(B92,[1]model_predictions!$A:$B,2,FALSE)),0,VLOOKUP(B92,[1]model_predictions!$A:$B,2,FALSE))</f>
        <v>0</v>
      </c>
      <c r="I92" s="4">
        <f t="shared" si="7"/>
        <v>0</v>
      </c>
      <c r="J92">
        <v>0</v>
      </c>
      <c r="K92">
        <f t="shared" si="8"/>
        <v>0</v>
      </c>
      <c r="L92">
        <f t="shared" si="5"/>
        <v>0</v>
      </c>
      <c r="M92">
        <f>$J92*IF($A92=M$1,1,0)</f>
        <v>0</v>
      </c>
      <c r="N92">
        <f>$J92*IF($A92=N$1,1,0)</f>
        <v>0</v>
      </c>
      <c r="O92">
        <f>$J92*IF($A92=O$1,1,0)</f>
        <v>0</v>
      </c>
      <c r="P92">
        <f>$J92*IF($A92=P$1,1,0)</f>
        <v>0</v>
      </c>
      <c r="Q92">
        <f>$J92*IF($A92=Q$1,1,0)</f>
        <v>0</v>
      </c>
      <c r="R92" t="e">
        <f t="shared" si="9"/>
        <v>#DIV/0!</v>
      </c>
    </row>
    <row r="93" spans="1:18" x14ac:dyDescent="0.45">
      <c r="A93" s="10"/>
      <c r="B93" s="10"/>
      <c r="C93" s="10"/>
      <c r="D93" s="10"/>
      <c r="E93" s="10"/>
      <c r="F93">
        <f>IF(ISNA(VLOOKUP(DKSalaries!D93,OverUnder!$A$2:$C$13,3,FALSE)),1,VLOOKUP(DKSalaries!D93,OverUnder!$A$2:$C$13,3,FALSE))</f>
        <v>1</v>
      </c>
      <c r="G93">
        <f t="shared" si="6"/>
        <v>0</v>
      </c>
      <c r="H93">
        <f>IF(ISNA(VLOOKUP(B93,[1]model_predictions!$A:$B,2,FALSE)),0,VLOOKUP(B93,[1]model_predictions!$A:$B,2,FALSE))</f>
        <v>0</v>
      </c>
      <c r="I93" s="4">
        <f t="shared" si="7"/>
        <v>0</v>
      </c>
      <c r="J93">
        <v>0</v>
      </c>
      <c r="K93">
        <f t="shared" si="8"/>
        <v>0</v>
      </c>
      <c r="L93">
        <f t="shared" si="5"/>
        <v>0</v>
      </c>
      <c r="M93">
        <f>$J93*IF($A93=M$1,1,0)</f>
        <v>0</v>
      </c>
      <c r="N93">
        <f>$J93*IF($A93=N$1,1,0)</f>
        <v>0</v>
      </c>
      <c r="O93">
        <f>$J93*IF($A93=O$1,1,0)</f>
        <v>0</v>
      </c>
      <c r="P93">
        <f>$J93*IF($A93=P$1,1,0)</f>
        <v>0</v>
      </c>
      <c r="Q93">
        <f>$J93*IF($A93=Q$1,1,0)</f>
        <v>0</v>
      </c>
      <c r="R93" t="e">
        <f t="shared" si="9"/>
        <v>#DIV/0!</v>
      </c>
    </row>
    <row r="94" spans="1:18" x14ac:dyDescent="0.45">
      <c r="A94" s="10"/>
      <c r="B94" s="10"/>
      <c r="C94" s="10"/>
      <c r="D94" s="10"/>
      <c r="E94" s="10"/>
      <c r="F94">
        <f>IF(ISNA(VLOOKUP(DKSalaries!D94,OverUnder!$A$2:$C$13,3,FALSE)),1,VLOOKUP(DKSalaries!D94,OverUnder!$A$2:$C$13,3,FALSE))</f>
        <v>1</v>
      </c>
      <c r="G94">
        <f t="shared" si="6"/>
        <v>0</v>
      </c>
      <c r="H94">
        <f>IF(ISNA(VLOOKUP(B94,[1]model_predictions!$A:$B,2,FALSE)),0,VLOOKUP(B94,[1]model_predictions!$A:$B,2,FALSE))</f>
        <v>0</v>
      </c>
      <c r="I94" s="4">
        <f t="shared" si="7"/>
        <v>0</v>
      </c>
      <c r="J94">
        <v>0</v>
      </c>
      <c r="K94">
        <f t="shared" si="8"/>
        <v>0</v>
      </c>
      <c r="L94">
        <f t="shared" si="5"/>
        <v>0</v>
      </c>
      <c r="M94">
        <f>$J94*IF($A94=M$1,1,0)</f>
        <v>0</v>
      </c>
      <c r="N94">
        <f>$J94*IF($A94=N$1,1,0)</f>
        <v>0</v>
      </c>
      <c r="O94">
        <f>$J94*IF($A94=O$1,1,0)</f>
        <v>0</v>
      </c>
      <c r="P94">
        <f>$J94*IF($A94=P$1,1,0)</f>
        <v>0</v>
      </c>
      <c r="Q94">
        <f>$J94*IF($A94=Q$1,1,0)</f>
        <v>0</v>
      </c>
      <c r="R94" t="e">
        <f t="shared" si="9"/>
        <v>#DIV/0!</v>
      </c>
    </row>
    <row r="95" spans="1:18" x14ac:dyDescent="0.45">
      <c r="A95" s="10"/>
      <c r="B95" s="10"/>
      <c r="C95" s="10"/>
      <c r="D95" s="10"/>
      <c r="E95" s="10"/>
      <c r="F95">
        <f>IF(ISNA(VLOOKUP(DKSalaries!D95,OverUnder!$A$2:$C$13,3,FALSE)),1,VLOOKUP(DKSalaries!D95,OverUnder!$A$2:$C$13,3,FALSE))</f>
        <v>1</v>
      </c>
      <c r="G95">
        <f t="shared" si="6"/>
        <v>0</v>
      </c>
      <c r="H95">
        <f>IF(ISNA(VLOOKUP(B95,[1]model_predictions!$A:$B,2,FALSE)),0,VLOOKUP(B95,[1]model_predictions!$A:$B,2,FALSE))</f>
        <v>0</v>
      </c>
      <c r="I95" s="4">
        <f t="shared" si="7"/>
        <v>0</v>
      </c>
      <c r="J95">
        <v>0</v>
      </c>
      <c r="K95">
        <f t="shared" si="8"/>
        <v>0</v>
      </c>
      <c r="L95">
        <f t="shared" si="5"/>
        <v>0</v>
      </c>
      <c r="M95">
        <f>$J95*IF($A95=M$1,1,0)</f>
        <v>0</v>
      </c>
      <c r="N95">
        <f>$J95*IF($A95=N$1,1,0)</f>
        <v>0</v>
      </c>
      <c r="O95">
        <f>$J95*IF($A95=O$1,1,0)</f>
        <v>0</v>
      </c>
      <c r="P95">
        <f>$J95*IF($A95=P$1,1,0)</f>
        <v>0</v>
      </c>
      <c r="Q95">
        <f>$J95*IF($A95=Q$1,1,0)</f>
        <v>0</v>
      </c>
      <c r="R95" t="e">
        <f t="shared" si="9"/>
        <v>#DIV/0!</v>
      </c>
    </row>
    <row r="96" spans="1:18" x14ac:dyDescent="0.45">
      <c r="A96" s="10"/>
      <c r="B96" s="10"/>
      <c r="C96" s="10"/>
      <c r="D96" s="10"/>
      <c r="E96" s="10"/>
      <c r="F96">
        <f>IF(ISNA(VLOOKUP(DKSalaries!D96,OverUnder!$A$2:$C$13,3,FALSE)),1,VLOOKUP(DKSalaries!D96,OverUnder!$A$2:$C$13,3,FALSE))</f>
        <v>1</v>
      </c>
      <c r="G96">
        <f t="shared" si="6"/>
        <v>0</v>
      </c>
      <c r="H96">
        <f>IF(ISNA(VLOOKUP(B96,[1]model_predictions!$A:$B,2,FALSE)),0,VLOOKUP(B96,[1]model_predictions!$A:$B,2,FALSE))</f>
        <v>0</v>
      </c>
      <c r="I96" s="4">
        <f t="shared" si="7"/>
        <v>0</v>
      </c>
      <c r="J96">
        <v>0</v>
      </c>
      <c r="K96">
        <f t="shared" si="8"/>
        <v>0</v>
      </c>
      <c r="L96">
        <f t="shared" si="5"/>
        <v>0</v>
      </c>
      <c r="M96">
        <f>$J96*IF($A96=M$1,1,0)</f>
        <v>0</v>
      </c>
      <c r="N96">
        <f>$J96*IF($A96=N$1,1,0)</f>
        <v>0</v>
      </c>
      <c r="O96">
        <f>$J96*IF($A96=O$1,1,0)</f>
        <v>0</v>
      </c>
      <c r="P96">
        <f>$J96*IF($A96=P$1,1,0)</f>
        <v>0</v>
      </c>
      <c r="Q96">
        <f>$J96*IF($A96=Q$1,1,0)</f>
        <v>0</v>
      </c>
      <c r="R96" t="e">
        <f t="shared" si="9"/>
        <v>#DIV/0!</v>
      </c>
    </row>
    <row r="97" spans="1:18" x14ac:dyDescent="0.45">
      <c r="A97" s="10"/>
      <c r="B97" s="10"/>
      <c r="C97" s="10"/>
      <c r="D97" s="10"/>
      <c r="E97" s="10"/>
      <c r="F97">
        <f>IF(ISNA(VLOOKUP(DKSalaries!D97,OverUnder!$A$2:$C$13,3,FALSE)),1,VLOOKUP(DKSalaries!D97,OverUnder!$A$2:$C$13,3,FALSE))</f>
        <v>1</v>
      </c>
      <c r="G97">
        <f t="shared" si="6"/>
        <v>0</v>
      </c>
      <c r="H97">
        <f>IF(ISNA(VLOOKUP(B97,[1]model_predictions!$A:$B,2,FALSE)),0,VLOOKUP(B97,[1]model_predictions!$A:$B,2,FALSE))</f>
        <v>0</v>
      </c>
      <c r="I97" s="4">
        <f t="shared" si="7"/>
        <v>0</v>
      </c>
      <c r="J97">
        <v>0</v>
      </c>
      <c r="K97">
        <f t="shared" si="8"/>
        <v>0</v>
      </c>
      <c r="L97">
        <f t="shared" si="5"/>
        <v>0</v>
      </c>
      <c r="M97">
        <f>$J97*IF($A97=M$1,1,0)</f>
        <v>0</v>
      </c>
      <c r="N97">
        <f>$J97*IF($A97=N$1,1,0)</f>
        <v>0</v>
      </c>
      <c r="O97">
        <f>$J97*IF($A97=O$1,1,0)</f>
        <v>0</v>
      </c>
      <c r="P97">
        <f>$J97*IF($A97=P$1,1,0)</f>
        <v>0</v>
      </c>
      <c r="Q97">
        <f>$J97*IF($A97=Q$1,1,0)</f>
        <v>0</v>
      </c>
      <c r="R97" t="e">
        <f t="shared" si="9"/>
        <v>#DIV/0!</v>
      </c>
    </row>
    <row r="98" spans="1:18" x14ac:dyDescent="0.45">
      <c r="A98" s="10"/>
      <c r="B98" s="10"/>
      <c r="C98" s="10"/>
      <c r="D98" s="10"/>
      <c r="E98" s="10"/>
      <c r="F98">
        <f>IF(ISNA(VLOOKUP(DKSalaries!D98,OverUnder!$A$2:$C$13,3,FALSE)),1,VLOOKUP(DKSalaries!D98,OverUnder!$A$2:$C$13,3,FALSE))</f>
        <v>1</v>
      </c>
      <c r="G98">
        <f t="shared" si="6"/>
        <v>0</v>
      </c>
      <c r="H98">
        <f>IF(ISNA(VLOOKUP(B98,[1]model_predictions!$A:$B,2,FALSE)),0,VLOOKUP(B98,[1]model_predictions!$A:$B,2,FALSE))</f>
        <v>0</v>
      </c>
      <c r="I98" s="4">
        <f t="shared" si="7"/>
        <v>0</v>
      </c>
      <c r="J98">
        <v>0</v>
      </c>
      <c r="K98">
        <f t="shared" si="8"/>
        <v>0</v>
      </c>
      <c r="L98">
        <f t="shared" si="5"/>
        <v>0</v>
      </c>
      <c r="M98">
        <f>$J98*IF($A98=M$1,1,0)</f>
        <v>0</v>
      </c>
      <c r="N98">
        <f>$J98*IF($A98=N$1,1,0)</f>
        <v>0</v>
      </c>
      <c r="O98">
        <f>$J98*IF($A98=O$1,1,0)</f>
        <v>0</v>
      </c>
      <c r="P98">
        <f>$J98*IF($A98=P$1,1,0)</f>
        <v>0</v>
      </c>
      <c r="Q98">
        <f>$J98*IF($A98=Q$1,1,0)</f>
        <v>0</v>
      </c>
      <c r="R98" t="e">
        <f t="shared" si="9"/>
        <v>#DIV/0!</v>
      </c>
    </row>
    <row r="99" spans="1:18" x14ac:dyDescent="0.45">
      <c r="A99" s="10"/>
      <c r="B99" s="10"/>
      <c r="C99" s="10"/>
      <c r="D99" s="10"/>
      <c r="E99" s="10"/>
      <c r="F99">
        <f>IF(ISNA(VLOOKUP(DKSalaries!D99,OverUnder!$A$2:$C$13,3,FALSE)),1,VLOOKUP(DKSalaries!D99,OverUnder!$A$2:$C$13,3,FALSE))</f>
        <v>1</v>
      </c>
      <c r="G99">
        <f t="shared" si="6"/>
        <v>0</v>
      </c>
      <c r="H99">
        <f>IF(ISNA(VLOOKUP(B99,[1]model_predictions!$A:$B,2,FALSE)),0,VLOOKUP(B99,[1]model_predictions!$A:$B,2,FALSE))</f>
        <v>0</v>
      </c>
      <c r="I99" s="4">
        <f t="shared" si="7"/>
        <v>0</v>
      </c>
      <c r="J99">
        <v>0</v>
      </c>
      <c r="K99">
        <f t="shared" si="8"/>
        <v>0</v>
      </c>
      <c r="L99">
        <f t="shared" si="5"/>
        <v>0</v>
      </c>
      <c r="M99">
        <f>$J99*IF($A99=M$1,1,0)</f>
        <v>0</v>
      </c>
      <c r="N99">
        <f>$J99*IF($A99=N$1,1,0)</f>
        <v>0</v>
      </c>
      <c r="O99">
        <f>$J99*IF($A99=O$1,1,0)</f>
        <v>0</v>
      </c>
      <c r="P99">
        <f>$J99*IF($A99=P$1,1,0)</f>
        <v>0</v>
      </c>
      <c r="Q99">
        <f>$J99*IF($A99=Q$1,1,0)</f>
        <v>0</v>
      </c>
      <c r="R99" t="e">
        <f t="shared" si="9"/>
        <v>#DIV/0!</v>
      </c>
    </row>
    <row r="100" spans="1:18" x14ac:dyDescent="0.45">
      <c r="A100" s="10"/>
      <c r="B100" s="10"/>
      <c r="C100" s="10"/>
      <c r="D100" s="10"/>
      <c r="E100" s="10"/>
      <c r="F100">
        <f>IF(ISNA(VLOOKUP(DKSalaries!D100,OverUnder!$A$2:$C$13,3,FALSE)),1,VLOOKUP(DKSalaries!D100,OverUnder!$A$2:$C$13,3,FALSE))</f>
        <v>1</v>
      </c>
      <c r="G100">
        <f t="shared" si="6"/>
        <v>0</v>
      </c>
      <c r="H100">
        <f>IF(ISNA(VLOOKUP(B100,[1]model_predictions!$A:$B,2,FALSE)),0,VLOOKUP(B100,[1]model_predictions!$A:$B,2,FALSE))</f>
        <v>0</v>
      </c>
      <c r="I100" s="4">
        <f t="shared" si="7"/>
        <v>0</v>
      </c>
      <c r="J100">
        <v>0</v>
      </c>
      <c r="K100">
        <f t="shared" si="8"/>
        <v>0</v>
      </c>
      <c r="L100">
        <f t="shared" si="5"/>
        <v>0</v>
      </c>
      <c r="M100">
        <f>$J100*IF($A100=M$1,1,0)</f>
        <v>0</v>
      </c>
      <c r="N100">
        <f>$J100*IF($A100=N$1,1,0)</f>
        <v>0</v>
      </c>
      <c r="O100">
        <f>$J100*IF($A100=O$1,1,0)</f>
        <v>0</v>
      </c>
      <c r="P100">
        <f>$J100*IF($A100=P$1,1,0)</f>
        <v>0</v>
      </c>
      <c r="Q100">
        <f>$J100*IF($A100=Q$1,1,0)</f>
        <v>0</v>
      </c>
      <c r="R100" t="e">
        <f t="shared" si="9"/>
        <v>#DIV/0!</v>
      </c>
    </row>
    <row r="101" spans="1:18" x14ac:dyDescent="0.45">
      <c r="A101" s="10"/>
      <c r="B101" s="10"/>
      <c r="C101" s="10"/>
      <c r="D101" s="10"/>
      <c r="E101" s="10"/>
      <c r="F101">
        <f>IF(ISNA(VLOOKUP(DKSalaries!D101,OverUnder!$A$2:$C$13,3,FALSE)),1,VLOOKUP(DKSalaries!D101,OverUnder!$A$2:$C$13,3,FALSE))</f>
        <v>1</v>
      </c>
      <c r="G101">
        <f t="shared" si="6"/>
        <v>0</v>
      </c>
      <c r="H101">
        <f>IF(ISNA(VLOOKUP(B101,[1]model_predictions!$A:$B,2,FALSE)),0,VLOOKUP(B101,[1]model_predictions!$A:$B,2,FALSE))</f>
        <v>0</v>
      </c>
      <c r="I101" s="4">
        <f t="shared" si="7"/>
        <v>0</v>
      </c>
      <c r="J101">
        <v>0</v>
      </c>
      <c r="K101">
        <f t="shared" si="8"/>
        <v>0</v>
      </c>
      <c r="L101">
        <f t="shared" si="5"/>
        <v>0</v>
      </c>
      <c r="M101">
        <f>$J101*IF($A101=M$1,1,0)</f>
        <v>0</v>
      </c>
      <c r="N101">
        <f>$J101*IF($A101=N$1,1,0)</f>
        <v>0</v>
      </c>
      <c r="O101">
        <f>$J101*IF($A101=O$1,1,0)</f>
        <v>0</v>
      </c>
      <c r="P101">
        <f>$J101*IF($A101=P$1,1,0)</f>
        <v>0</v>
      </c>
      <c r="Q101">
        <f>$J101*IF($A101=Q$1,1,0)</f>
        <v>0</v>
      </c>
      <c r="R101" t="e">
        <f t="shared" si="9"/>
        <v>#DIV/0!</v>
      </c>
    </row>
    <row r="102" spans="1:18" x14ac:dyDescent="0.45">
      <c r="A102" s="10"/>
      <c r="B102" s="10"/>
      <c r="C102" s="10"/>
      <c r="D102" s="10"/>
      <c r="E102" s="10"/>
      <c r="F102">
        <f>IF(ISNA(VLOOKUP(DKSalaries!D102,OverUnder!$A$2:$C$13,3,FALSE)),1,VLOOKUP(DKSalaries!D102,OverUnder!$A$2:$C$13,3,FALSE))</f>
        <v>1</v>
      </c>
      <c r="G102">
        <f t="shared" si="6"/>
        <v>0</v>
      </c>
      <c r="H102">
        <f>IF(ISNA(VLOOKUP(B102,[1]model_predictions!$A:$B,2,FALSE)),0,VLOOKUP(B102,[1]model_predictions!$A:$B,2,FALSE))</f>
        <v>0</v>
      </c>
      <c r="I102" s="4">
        <f t="shared" si="7"/>
        <v>0</v>
      </c>
      <c r="J102">
        <v>0</v>
      </c>
      <c r="K102">
        <f t="shared" si="8"/>
        <v>0</v>
      </c>
      <c r="L102">
        <f t="shared" si="5"/>
        <v>0</v>
      </c>
      <c r="M102">
        <f>$J102*IF($A102=M$1,1,0)</f>
        <v>0</v>
      </c>
      <c r="N102">
        <f>$J102*IF($A102=N$1,1,0)</f>
        <v>0</v>
      </c>
      <c r="O102">
        <f>$J102*IF($A102=O$1,1,0)</f>
        <v>0</v>
      </c>
      <c r="P102">
        <f>$J102*IF($A102=P$1,1,0)</f>
        <v>0</v>
      </c>
      <c r="Q102">
        <f>$J102*IF($A102=Q$1,1,0)</f>
        <v>0</v>
      </c>
      <c r="R102" t="e">
        <f t="shared" si="9"/>
        <v>#DIV/0!</v>
      </c>
    </row>
    <row r="103" spans="1:18" x14ac:dyDescent="0.45">
      <c r="A103" s="10"/>
      <c r="B103" s="10"/>
      <c r="C103" s="10"/>
      <c r="D103" s="10"/>
      <c r="E103" s="10"/>
      <c r="F103">
        <f>IF(ISNA(VLOOKUP(DKSalaries!D103,OverUnder!$A$2:$C$13,3,FALSE)),1,VLOOKUP(DKSalaries!D103,OverUnder!$A$2:$C$13,3,FALSE))</f>
        <v>1</v>
      </c>
      <c r="G103">
        <f t="shared" si="6"/>
        <v>0</v>
      </c>
      <c r="H103">
        <f>IF(ISNA(VLOOKUP(B103,[1]model_predictions!$A:$B,2,FALSE)),0,VLOOKUP(B103,[1]model_predictions!$A:$B,2,FALSE))</f>
        <v>0</v>
      </c>
      <c r="I103" s="4">
        <f t="shared" si="7"/>
        <v>0</v>
      </c>
      <c r="J103">
        <v>0</v>
      </c>
      <c r="K103">
        <f t="shared" si="8"/>
        <v>0</v>
      </c>
      <c r="L103">
        <f t="shared" si="5"/>
        <v>0</v>
      </c>
      <c r="M103">
        <f>$J103*IF($A103=M$1,1,0)</f>
        <v>0</v>
      </c>
      <c r="N103">
        <f>$J103*IF($A103=N$1,1,0)</f>
        <v>0</v>
      </c>
      <c r="O103">
        <f>$J103*IF($A103=O$1,1,0)</f>
        <v>0</v>
      </c>
      <c r="P103">
        <f>$J103*IF($A103=P$1,1,0)</f>
        <v>0</v>
      </c>
      <c r="Q103">
        <f>$J103*IF($A103=Q$1,1,0)</f>
        <v>0</v>
      </c>
      <c r="R103" t="e">
        <f t="shared" si="9"/>
        <v>#DIV/0!</v>
      </c>
    </row>
    <row r="104" spans="1:18" x14ac:dyDescent="0.45">
      <c r="A104" s="10"/>
      <c r="B104" s="10"/>
      <c r="C104" s="10"/>
      <c r="D104" s="10"/>
      <c r="E104" s="10"/>
      <c r="F104">
        <f>IF(ISNA(VLOOKUP(DKSalaries!D104,OverUnder!$A$2:$C$13,3,FALSE)),1,VLOOKUP(DKSalaries!D104,OverUnder!$A$2:$C$13,3,FALSE))</f>
        <v>1</v>
      </c>
      <c r="G104">
        <f t="shared" si="6"/>
        <v>0</v>
      </c>
      <c r="H104">
        <f>IF(ISNA(VLOOKUP(B104,[1]model_predictions!$A:$B,2,FALSE)),0,VLOOKUP(B104,[1]model_predictions!$A:$B,2,FALSE))</f>
        <v>0</v>
      </c>
      <c r="I104" s="4">
        <f t="shared" si="7"/>
        <v>0</v>
      </c>
      <c r="J104">
        <v>0</v>
      </c>
      <c r="K104">
        <f t="shared" si="8"/>
        <v>0</v>
      </c>
      <c r="L104">
        <f t="shared" si="5"/>
        <v>0</v>
      </c>
      <c r="M104">
        <f>$J104*IF($A104=M$1,1,0)</f>
        <v>0</v>
      </c>
      <c r="N104">
        <f>$J104*IF($A104=N$1,1,0)</f>
        <v>0</v>
      </c>
      <c r="O104">
        <f>$J104*IF($A104=O$1,1,0)</f>
        <v>0</v>
      </c>
      <c r="P104">
        <f>$J104*IF($A104=P$1,1,0)</f>
        <v>0</v>
      </c>
      <c r="Q104">
        <f>$J104*IF($A104=Q$1,1,0)</f>
        <v>0</v>
      </c>
      <c r="R104" t="e">
        <f t="shared" si="9"/>
        <v>#DIV/0!</v>
      </c>
    </row>
    <row r="105" spans="1:18" x14ac:dyDescent="0.45">
      <c r="A105" s="10"/>
      <c r="B105" s="10"/>
      <c r="C105" s="10"/>
      <c r="D105" s="10"/>
      <c r="E105" s="10"/>
      <c r="F105">
        <f>IF(ISNA(VLOOKUP(DKSalaries!D105,OverUnder!$A$2:$C$13,3,FALSE)),1,VLOOKUP(DKSalaries!D105,OverUnder!$A$2:$C$13,3,FALSE))</f>
        <v>1</v>
      </c>
      <c r="G105">
        <f t="shared" si="6"/>
        <v>0</v>
      </c>
      <c r="H105">
        <f>IF(ISNA(VLOOKUP(B105,[1]model_predictions!$A:$B,2,FALSE)),0,VLOOKUP(B105,[1]model_predictions!$A:$B,2,FALSE))</f>
        <v>0</v>
      </c>
      <c r="I105" s="4">
        <f t="shared" si="7"/>
        <v>0</v>
      </c>
      <c r="J105">
        <v>0</v>
      </c>
      <c r="K105">
        <f t="shared" si="8"/>
        <v>0</v>
      </c>
      <c r="L105">
        <f t="shared" si="5"/>
        <v>0</v>
      </c>
      <c r="M105">
        <f>$J105*IF($A105=M$1,1,0)</f>
        <v>0</v>
      </c>
      <c r="N105">
        <f>$J105*IF($A105=N$1,1,0)</f>
        <v>0</v>
      </c>
      <c r="O105">
        <f>$J105*IF($A105=O$1,1,0)</f>
        <v>0</v>
      </c>
      <c r="P105">
        <f>$J105*IF($A105=P$1,1,0)</f>
        <v>0</v>
      </c>
      <c r="Q105">
        <f>$J105*IF($A105=Q$1,1,0)</f>
        <v>0</v>
      </c>
      <c r="R105" t="e">
        <f t="shared" si="9"/>
        <v>#DIV/0!</v>
      </c>
    </row>
    <row r="106" spans="1:18" x14ac:dyDescent="0.45">
      <c r="A106" s="10"/>
      <c r="B106" s="10"/>
      <c r="C106" s="10"/>
      <c r="D106" s="10"/>
      <c r="E106" s="10"/>
      <c r="F106">
        <f>IF(ISNA(VLOOKUP(DKSalaries!D106,OverUnder!$A$2:$C$13,3,FALSE)),1,VLOOKUP(DKSalaries!D106,OverUnder!$A$2:$C$13,3,FALSE))</f>
        <v>1</v>
      </c>
      <c r="G106">
        <f t="shared" si="6"/>
        <v>0</v>
      </c>
      <c r="H106">
        <f>IF(ISNA(VLOOKUP(B106,[1]model_predictions!$A:$B,2,FALSE)),0,VLOOKUP(B106,[1]model_predictions!$A:$B,2,FALSE))</f>
        <v>0</v>
      </c>
      <c r="I106" s="4">
        <f t="shared" si="7"/>
        <v>0</v>
      </c>
      <c r="J106">
        <v>0</v>
      </c>
      <c r="K106">
        <f t="shared" si="8"/>
        <v>0</v>
      </c>
      <c r="L106">
        <f t="shared" si="5"/>
        <v>0</v>
      </c>
      <c r="M106">
        <f>$J106*IF($A106=M$1,1,0)</f>
        <v>0</v>
      </c>
      <c r="N106">
        <f>$J106*IF($A106=N$1,1,0)</f>
        <v>0</v>
      </c>
      <c r="O106">
        <f>$J106*IF($A106=O$1,1,0)</f>
        <v>0</v>
      </c>
      <c r="P106">
        <f>$J106*IF($A106=P$1,1,0)</f>
        <v>0</v>
      </c>
      <c r="Q106">
        <f>$J106*IF($A106=Q$1,1,0)</f>
        <v>0</v>
      </c>
      <c r="R106" t="e">
        <f t="shared" si="9"/>
        <v>#DIV/0!</v>
      </c>
    </row>
    <row r="107" spans="1:18" x14ac:dyDescent="0.45">
      <c r="A107" s="10"/>
      <c r="B107" s="10"/>
      <c r="C107" s="10"/>
      <c r="D107" s="10"/>
      <c r="E107" s="10"/>
      <c r="F107">
        <f>IF(ISNA(VLOOKUP(DKSalaries!D107,OverUnder!$A$2:$C$13,3,FALSE)),1,VLOOKUP(DKSalaries!D107,OverUnder!$A$2:$C$13,3,FALSE))</f>
        <v>1</v>
      </c>
      <c r="G107">
        <f t="shared" si="6"/>
        <v>0</v>
      </c>
      <c r="H107">
        <f>IF(ISNA(VLOOKUP(B107,[1]model_predictions!$A:$B,2,FALSE)),0,VLOOKUP(B107,[1]model_predictions!$A:$B,2,FALSE))</f>
        <v>0</v>
      </c>
      <c r="I107" s="4">
        <f t="shared" si="7"/>
        <v>0</v>
      </c>
      <c r="J107">
        <v>0</v>
      </c>
      <c r="K107">
        <f t="shared" si="8"/>
        <v>0</v>
      </c>
      <c r="L107">
        <f t="shared" si="5"/>
        <v>0</v>
      </c>
      <c r="M107">
        <f>$J107*IF($A107=M$1,1,0)</f>
        <v>0</v>
      </c>
      <c r="N107">
        <f>$J107*IF($A107=N$1,1,0)</f>
        <v>0</v>
      </c>
      <c r="O107">
        <f>$J107*IF($A107=O$1,1,0)</f>
        <v>0</v>
      </c>
      <c r="P107">
        <f>$J107*IF($A107=P$1,1,0)</f>
        <v>0</v>
      </c>
      <c r="Q107">
        <f>$J107*IF($A107=Q$1,1,0)</f>
        <v>0</v>
      </c>
      <c r="R107" t="e">
        <f t="shared" si="9"/>
        <v>#DIV/0!</v>
      </c>
    </row>
    <row r="108" spans="1:18" x14ac:dyDescent="0.45">
      <c r="A108" s="10"/>
      <c r="B108" s="10"/>
      <c r="C108" s="10"/>
      <c r="D108" s="10"/>
      <c r="E108" s="10"/>
      <c r="F108">
        <f>IF(ISNA(VLOOKUP(DKSalaries!D108,OverUnder!$A$2:$C$13,3,FALSE)),1,VLOOKUP(DKSalaries!D108,OverUnder!$A$2:$C$13,3,FALSE))</f>
        <v>1</v>
      </c>
      <c r="G108">
        <f t="shared" si="6"/>
        <v>0</v>
      </c>
      <c r="H108">
        <f>IF(ISNA(VLOOKUP(B108,[1]model_predictions!$A:$B,2,FALSE)),0,VLOOKUP(B108,[1]model_predictions!$A:$B,2,FALSE))</f>
        <v>0</v>
      </c>
      <c r="I108" s="4">
        <f t="shared" si="7"/>
        <v>0</v>
      </c>
      <c r="J108">
        <v>0</v>
      </c>
      <c r="K108">
        <f t="shared" si="8"/>
        <v>0</v>
      </c>
      <c r="L108">
        <f t="shared" si="5"/>
        <v>0</v>
      </c>
      <c r="M108">
        <f>$J108*IF($A108=M$1,1,0)</f>
        <v>0</v>
      </c>
      <c r="N108">
        <f>$J108*IF($A108=N$1,1,0)</f>
        <v>0</v>
      </c>
      <c r="O108">
        <f>$J108*IF($A108=O$1,1,0)</f>
        <v>0</v>
      </c>
      <c r="P108">
        <f>$J108*IF($A108=P$1,1,0)</f>
        <v>0</v>
      </c>
      <c r="Q108">
        <f>$J108*IF($A108=Q$1,1,0)</f>
        <v>0</v>
      </c>
      <c r="R108" t="e">
        <f t="shared" si="9"/>
        <v>#DIV/0!</v>
      </c>
    </row>
    <row r="109" spans="1:18" x14ac:dyDescent="0.45">
      <c r="A109" s="10"/>
      <c r="B109" s="10"/>
      <c r="C109" s="10"/>
      <c r="D109" s="10"/>
      <c r="E109" s="10"/>
      <c r="F109">
        <f>IF(ISNA(VLOOKUP(DKSalaries!D109,OverUnder!$A$2:$C$13,3,FALSE)),1,VLOOKUP(DKSalaries!D109,OverUnder!$A$2:$C$13,3,FALSE))</f>
        <v>1</v>
      </c>
      <c r="G109">
        <f t="shared" si="6"/>
        <v>0</v>
      </c>
      <c r="H109">
        <f>IF(ISNA(VLOOKUP(B109,[1]model_predictions!$A:$B,2,FALSE)),0,VLOOKUP(B109,[1]model_predictions!$A:$B,2,FALSE))</f>
        <v>0</v>
      </c>
      <c r="I109" s="4">
        <f t="shared" si="7"/>
        <v>0</v>
      </c>
      <c r="J109">
        <v>0</v>
      </c>
      <c r="K109">
        <f t="shared" si="8"/>
        <v>0</v>
      </c>
      <c r="L109">
        <f t="shared" si="5"/>
        <v>0</v>
      </c>
      <c r="M109">
        <f>$J109*IF($A109=M$1,1,0)</f>
        <v>0</v>
      </c>
      <c r="N109">
        <f>$J109*IF($A109=N$1,1,0)</f>
        <v>0</v>
      </c>
      <c r="O109">
        <f>$J109*IF($A109=O$1,1,0)</f>
        <v>0</v>
      </c>
      <c r="P109">
        <f>$J109*IF($A109=P$1,1,0)</f>
        <v>0</v>
      </c>
      <c r="Q109">
        <f>$J109*IF($A109=Q$1,1,0)</f>
        <v>0</v>
      </c>
      <c r="R109" t="e">
        <f t="shared" si="9"/>
        <v>#DIV/0!</v>
      </c>
    </row>
    <row r="110" spans="1:18" x14ac:dyDescent="0.45">
      <c r="A110" s="10"/>
      <c r="B110" s="10"/>
      <c r="C110" s="10"/>
      <c r="D110" s="10"/>
      <c r="E110" s="10"/>
      <c r="F110">
        <f>IF(ISNA(VLOOKUP(DKSalaries!D110,OverUnder!$A$2:$C$13,3,FALSE)),1,VLOOKUP(DKSalaries!D110,OverUnder!$A$2:$C$13,3,FALSE))</f>
        <v>1</v>
      </c>
      <c r="G110">
        <f t="shared" si="6"/>
        <v>0</v>
      </c>
      <c r="H110">
        <f>IF(ISNA(VLOOKUP(B110,[1]model_predictions!$A:$B,2,FALSE)),0,VLOOKUP(B110,[1]model_predictions!$A:$B,2,FALSE))</f>
        <v>0</v>
      </c>
      <c r="I110" s="4">
        <f t="shared" si="7"/>
        <v>0</v>
      </c>
      <c r="J110">
        <v>0</v>
      </c>
      <c r="K110">
        <f t="shared" si="8"/>
        <v>0</v>
      </c>
      <c r="L110">
        <f t="shared" si="5"/>
        <v>0</v>
      </c>
      <c r="M110">
        <f>$J110*IF($A110=M$1,1,0)</f>
        <v>0</v>
      </c>
      <c r="N110">
        <f>$J110*IF($A110=N$1,1,0)</f>
        <v>0</v>
      </c>
      <c r="O110">
        <f>$J110*IF($A110=O$1,1,0)</f>
        <v>0</v>
      </c>
      <c r="P110">
        <f>$J110*IF($A110=P$1,1,0)</f>
        <v>0</v>
      </c>
      <c r="Q110">
        <f>$J110*IF($A110=Q$1,1,0)</f>
        <v>0</v>
      </c>
      <c r="R110" t="e">
        <f t="shared" si="9"/>
        <v>#DIV/0!</v>
      </c>
    </row>
    <row r="111" spans="1:18" x14ac:dyDescent="0.45">
      <c r="A111" s="10"/>
      <c r="B111" s="10"/>
      <c r="C111" s="10"/>
      <c r="D111" s="10"/>
      <c r="E111" s="10"/>
      <c r="F111">
        <f>IF(ISNA(VLOOKUP(DKSalaries!D111,OverUnder!$A$2:$C$13,3,FALSE)),1,VLOOKUP(DKSalaries!D111,OverUnder!$A$2:$C$13,3,FALSE))</f>
        <v>1</v>
      </c>
      <c r="G111">
        <f t="shared" si="6"/>
        <v>0</v>
      </c>
      <c r="H111">
        <f>IF(ISNA(VLOOKUP(B111,[1]model_predictions!$A:$B,2,FALSE)),0,VLOOKUP(B111,[1]model_predictions!$A:$B,2,FALSE))</f>
        <v>0</v>
      </c>
      <c r="I111" s="4">
        <f t="shared" si="7"/>
        <v>0</v>
      </c>
      <c r="J111">
        <v>0</v>
      </c>
      <c r="K111">
        <f t="shared" si="8"/>
        <v>0</v>
      </c>
      <c r="L111">
        <f t="shared" si="5"/>
        <v>0</v>
      </c>
      <c r="M111">
        <f>$J111*IF($A111=M$1,1,0)</f>
        <v>0</v>
      </c>
      <c r="N111">
        <f>$J111*IF($A111=N$1,1,0)</f>
        <v>0</v>
      </c>
      <c r="O111">
        <f>$J111*IF($A111=O$1,1,0)</f>
        <v>0</v>
      </c>
      <c r="P111">
        <f>$J111*IF($A111=P$1,1,0)</f>
        <v>0</v>
      </c>
      <c r="Q111">
        <f>$J111*IF($A111=Q$1,1,0)</f>
        <v>0</v>
      </c>
      <c r="R111" t="e">
        <f t="shared" si="9"/>
        <v>#DIV/0!</v>
      </c>
    </row>
    <row r="112" spans="1:18" x14ac:dyDescent="0.45">
      <c r="A112" s="10"/>
      <c r="B112" s="10"/>
      <c r="C112" s="10"/>
      <c r="D112" s="10"/>
      <c r="E112" s="10"/>
      <c r="F112">
        <f>IF(ISNA(VLOOKUP(DKSalaries!D112,OverUnder!$A$2:$C$13,3,FALSE)),1,VLOOKUP(DKSalaries!D112,OverUnder!$A$2:$C$13,3,FALSE))</f>
        <v>1</v>
      </c>
      <c r="G112">
        <f t="shared" si="6"/>
        <v>0</v>
      </c>
      <c r="H112">
        <f>IF(ISNA(VLOOKUP(B112,[1]model_predictions!$A:$B,2,FALSE)),0,VLOOKUP(B112,[1]model_predictions!$A:$B,2,FALSE))</f>
        <v>0</v>
      </c>
      <c r="I112" s="4">
        <f t="shared" si="7"/>
        <v>0</v>
      </c>
      <c r="J112">
        <v>0</v>
      </c>
      <c r="K112">
        <f t="shared" si="8"/>
        <v>0</v>
      </c>
      <c r="L112">
        <f t="shared" si="5"/>
        <v>0</v>
      </c>
      <c r="M112">
        <f>$J112*IF($A112=M$1,1,0)</f>
        <v>0</v>
      </c>
      <c r="N112">
        <f>$J112*IF($A112=N$1,1,0)</f>
        <v>0</v>
      </c>
      <c r="O112">
        <f>$J112*IF($A112=O$1,1,0)</f>
        <v>0</v>
      </c>
      <c r="P112">
        <f>$J112*IF($A112=P$1,1,0)</f>
        <v>0</v>
      </c>
      <c r="Q112">
        <f>$J112*IF($A112=Q$1,1,0)</f>
        <v>0</v>
      </c>
      <c r="R112" t="e">
        <f t="shared" si="9"/>
        <v>#DIV/0!</v>
      </c>
    </row>
    <row r="113" spans="1:18" x14ac:dyDescent="0.45">
      <c r="A113" s="10"/>
      <c r="B113" s="10"/>
      <c r="C113" s="10"/>
      <c r="D113" s="10"/>
      <c r="E113" s="10"/>
      <c r="F113">
        <f>IF(ISNA(VLOOKUP(DKSalaries!D113,OverUnder!$A$2:$C$13,3,FALSE)),1,VLOOKUP(DKSalaries!D113,OverUnder!$A$2:$C$13,3,FALSE))</f>
        <v>1</v>
      </c>
      <c r="G113">
        <f t="shared" si="6"/>
        <v>0</v>
      </c>
      <c r="H113">
        <f>IF(ISNA(VLOOKUP(B113,[1]model_predictions!$A:$B,2,FALSE)),0,VLOOKUP(B113,[1]model_predictions!$A:$B,2,FALSE))</f>
        <v>0</v>
      </c>
      <c r="I113" s="4">
        <f t="shared" si="7"/>
        <v>0</v>
      </c>
      <c r="J113">
        <v>0</v>
      </c>
      <c r="K113">
        <f t="shared" si="8"/>
        <v>0</v>
      </c>
      <c r="L113">
        <f t="shared" si="5"/>
        <v>0</v>
      </c>
      <c r="M113">
        <f>$J113*IF($A113=M$1,1,0)</f>
        <v>0</v>
      </c>
      <c r="N113">
        <f>$J113*IF($A113=N$1,1,0)</f>
        <v>0</v>
      </c>
      <c r="O113">
        <f>$J113*IF($A113=O$1,1,0)</f>
        <v>0</v>
      </c>
      <c r="P113">
        <f>$J113*IF($A113=P$1,1,0)</f>
        <v>0</v>
      </c>
      <c r="Q113">
        <f>$J113*IF($A113=Q$1,1,0)</f>
        <v>0</v>
      </c>
      <c r="R113" t="e">
        <f t="shared" si="9"/>
        <v>#DIV/0!</v>
      </c>
    </row>
    <row r="114" spans="1:18" x14ac:dyDescent="0.45">
      <c r="A114" s="10"/>
      <c r="B114" s="10"/>
      <c r="C114" s="10"/>
      <c r="D114" s="10"/>
      <c r="E114" s="10"/>
      <c r="F114">
        <f>IF(ISNA(VLOOKUP(DKSalaries!D114,OverUnder!$A$2:$C$13,3,FALSE)),1,VLOOKUP(DKSalaries!D114,OverUnder!$A$2:$C$13,3,FALSE))</f>
        <v>1</v>
      </c>
      <c r="G114">
        <f t="shared" si="6"/>
        <v>0</v>
      </c>
      <c r="H114">
        <f>IF(ISNA(VLOOKUP(B114,[1]model_predictions!$A:$B,2,FALSE)),0,VLOOKUP(B114,[1]model_predictions!$A:$B,2,FALSE))</f>
        <v>0</v>
      </c>
      <c r="I114" s="4">
        <f t="shared" si="7"/>
        <v>0</v>
      </c>
      <c r="J114">
        <v>0</v>
      </c>
      <c r="K114">
        <f t="shared" si="8"/>
        <v>0</v>
      </c>
      <c r="L114">
        <f t="shared" si="5"/>
        <v>0</v>
      </c>
      <c r="M114">
        <f>$J114*IF($A114=M$1,1,0)</f>
        <v>0</v>
      </c>
      <c r="N114">
        <f>$J114*IF($A114=N$1,1,0)</f>
        <v>0</v>
      </c>
      <c r="O114">
        <f>$J114*IF($A114=O$1,1,0)</f>
        <v>0</v>
      </c>
      <c r="P114">
        <f>$J114*IF($A114=P$1,1,0)</f>
        <v>0</v>
      </c>
      <c r="Q114">
        <f>$J114*IF($A114=Q$1,1,0)</f>
        <v>0</v>
      </c>
      <c r="R114" t="e">
        <f t="shared" si="9"/>
        <v>#DIV/0!</v>
      </c>
    </row>
    <row r="115" spans="1:18" x14ac:dyDescent="0.45">
      <c r="A115" s="10"/>
      <c r="B115" s="10"/>
      <c r="C115" s="10"/>
      <c r="D115" s="10"/>
      <c r="E115" s="10"/>
      <c r="F115">
        <f>IF(ISNA(VLOOKUP(DKSalaries!D115,OverUnder!$A$2:$C$13,3,FALSE)),1,VLOOKUP(DKSalaries!D115,OverUnder!$A$2:$C$13,3,FALSE))</f>
        <v>1</v>
      </c>
      <c r="G115">
        <f t="shared" si="6"/>
        <v>0</v>
      </c>
      <c r="H115">
        <f>IF(ISNA(VLOOKUP(B115,[1]model_predictions!$A:$B,2,FALSE)),0,VLOOKUP(B115,[1]model_predictions!$A:$B,2,FALSE))</f>
        <v>0</v>
      </c>
      <c r="I115" s="4">
        <f t="shared" si="7"/>
        <v>0</v>
      </c>
      <c r="J115">
        <v>0</v>
      </c>
      <c r="K115">
        <f t="shared" si="8"/>
        <v>0</v>
      </c>
      <c r="L115">
        <f t="shared" si="5"/>
        <v>0</v>
      </c>
      <c r="M115">
        <f>$J115*IF($A115=M$1,1,0)</f>
        <v>0</v>
      </c>
      <c r="N115">
        <f>$J115*IF($A115=N$1,1,0)</f>
        <v>0</v>
      </c>
      <c r="O115">
        <f>$J115*IF($A115=O$1,1,0)</f>
        <v>0</v>
      </c>
      <c r="P115">
        <f>$J115*IF($A115=P$1,1,0)</f>
        <v>0</v>
      </c>
      <c r="Q115">
        <f>$J115*IF($A115=Q$1,1,0)</f>
        <v>0</v>
      </c>
      <c r="R115" t="e">
        <f t="shared" si="9"/>
        <v>#DIV/0!</v>
      </c>
    </row>
    <row r="116" spans="1:18" x14ac:dyDescent="0.45">
      <c r="A116" s="10"/>
      <c r="B116" s="10"/>
      <c r="C116" s="10"/>
      <c r="D116" s="10"/>
      <c r="E116" s="10"/>
      <c r="F116">
        <f>IF(ISNA(VLOOKUP(DKSalaries!D116,OverUnder!$A$2:$C$13,3,FALSE)),1,VLOOKUP(DKSalaries!D116,OverUnder!$A$2:$C$13,3,FALSE))</f>
        <v>1</v>
      </c>
      <c r="G116">
        <f t="shared" si="6"/>
        <v>0</v>
      </c>
      <c r="H116">
        <f>IF(ISNA(VLOOKUP(B116,[1]model_predictions!$A:$B,2,FALSE)),0,VLOOKUP(B116,[1]model_predictions!$A:$B,2,FALSE))</f>
        <v>0</v>
      </c>
      <c r="I116" s="4">
        <f t="shared" si="7"/>
        <v>0</v>
      </c>
      <c r="J116">
        <v>0</v>
      </c>
      <c r="K116">
        <f t="shared" si="8"/>
        <v>0</v>
      </c>
      <c r="L116">
        <f t="shared" si="5"/>
        <v>0</v>
      </c>
      <c r="M116">
        <f>$J116*IF($A116=M$1,1,0)</f>
        <v>0</v>
      </c>
      <c r="N116">
        <f>$J116*IF($A116=N$1,1,0)</f>
        <v>0</v>
      </c>
      <c r="O116">
        <f>$J116*IF($A116=O$1,1,0)</f>
        <v>0</v>
      </c>
      <c r="P116">
        <f>$J116*IF($A116=P$1,1,0)</f>
        <v>0</v>
      </c>
      <c r="Q116">
        <f>$J116*IF($A116=Q$1,1,0)</f>
        <v>0</v>
      </c>
      <c r="R116" t="e">
        <f t="shared" si="9"/>
        <v>#DIV/0!</v>
      </c>
    </row>
    <row r="117" spans="1:18" x14ac:dyDescent="0.45">
      <c r="A117" s="10"/>
      <c r="B117" s="10"/>
      <c r="C117" s="10"/>
      <c r="D117" s="10"/>
      <c r="E117" s="10"/>
      <c r="F117">
        <f>IF(ISNA(VLOOKUP(DKSalaries!D117,OverUnder!$A$2:$C$13,3,FALSE)),1,VLOOKUP(DKSalaries!D117,OverUnder!$A$2:$C$13,3,FALSE))</f>
        <v>1</v>
      </c>
      <c r="G117">
        <f t="shared" si="6"/>
        <v>0</v>
      </c>
      <c r="H117">
        <f>IF(ISNA(VLOOKUP(B117,[1]model_predictions!$A:$B,2,FALSE)),0,VLOOKUP(B117,[1]model_predictions!$A:$B,2,FALSE))</f>
        <v>0</v>
      </c>
      <c r="I117" s="4">
        <f t="shared" si="7"/>
        <v>0</v>
      </c>
      <c r="J117">
        <v>0</v>
      </c>
      <c r="K117">
        <f t="shared" si="8"/>
        <v>0</v>
      </c>
      <c r="L117">
        <f t="shared" si="5"/>
        <v>0</v>
      </c>
      <c r="M117">
        <f>$J117*IF($A117=M$1,1,0)</f>
        <v>0</v>
      </c>
      <c r="N117">
        <f>$J117*IF($A117=N$1,1,0)</f>
        <v>0</v>
      </c>
      <c r="O117">
        <f>$J117*IF($A117=O$1,1,0)</f>
        <v>0</v>
      </c>
      <c r="P117">
        <f>$J117*IF($A117=P$1,1,0)</f>
        <v>0</v>
      </c>
      <c r="Q117">
        <f>$J117*IF($A117=Q$1,1,0)</f>
        <v>0</v>
      </c>
      <c r="R117" t="e">
        <f t="shared" si="9"/>
        <v>#DIV/0!</v>
      </c>
    </row>
    <row r="118" spans="1:18" x14ac:dyDescent="0.45">
      <c r="A118" s="10"/>
      <c r="B118" s="10"/>
      <c r="C118" s="10"/>
      <c r="D118" s="10"/>
      <c r="E118" s="10"/>
      <c r="F118">
        <f>IF(ISNA(VLOOKUP(DKSalaries!D118,OverUnder!$A$2:$C$13,3,FALSE)),1,VLOOKUP(DKSalaries!D118,OverUnder!$A$2:$C$13,3,FALSE))</f>
        <v>1</v>
      </c>
      <c r="G118">
        <f t="shared" si="6"/>
        <v>0</v>
      </c>
      <c r="H118">
        <f>IF(ISNA(VLOOKUP(B118,[1]model_predictions!$A:$B,2,FALSE)),0,VLOOKUP(B118,[1]model_predictions!$A:$B,2,FALSE))</f>
        <v>0</v>
      </c>
      <c r="I118" s="4">
        <f t="shared" si="7"/>
        <v>0</v>
      </c>
      <c r="J118">
        <v>0</v>
      </c>
      <c r="K118">
        <f t="shared" si="8"/>
        <v>0</v>
      </c>
      <c r="L118">
        <f t="shared" si="5"/>
        <v>0</v>
      </c>
      <c r="M118">
        <f>$J118*IF($A118=M$1,1,0)</f>
        <v>0</v>
      </c>
      <c r="N118">
        <f>$J118*IF($A118=N$1,1,0)</f>
        <v>0</v>
      </c>
      <c r="O118">
        <f>$J118*IF($A118=O$1,1,0)</f>
        <v>0</v>
      </c>
      <c r="P118">
        <f>$J118*IF($A118=P$1,1,0)</f>
        <v>0</v>
      </c>
      <c r="Q118">
        <f>$J118*IF($A118=Q$1,1,0)</f>
        <v>0</v>
      </c>
      <c r="R118" t="e">
        <f t="shared" si="9"/>
        <v>#DIV/0!</v>
      </c>
    </row>
    <row r="119" spans="1:18" x14ac:dyDescent="0.45">
      <c r="A119" s="10"/>
      <c r="B119" s="10"/>
      <c r="C119" s="10"/>
      <c r="D119" s="10"/>
      <c r="E119" s="10"/>
      <c r="F119">
        <f>IF(ISNA(VLOOKUP(DKSalaries!D119,OverUnder!$A$2:$C$13,3,FALSE)),1,VLOOKUP(DKSalaries!D119,OverUnder!$A$2:$C$13,3,FALSE))</f>
        <v>1</v>
      </c>
      <c r="G119">
        <f t="shared" si="6"/>
        <v>0</v>
      </c>
      <c r="H119">
        <f>IF(ISNA(VLOOKUP(B119,[1]model_predictions!$A:$B,2,FALSE)),0,VLOOKUP(B119,[1]model_predictions!$A:$B,2,FALSE))</f>
        <v>0</v>
      </c>
      <c r="I119" s="4">
        <f t="shared" si="7"/>
        <v>0</v>
      </c>
      <c r="J119">
        <v>0</v>
      </c>
      <c r="K119">
        <f t="shared" si="8"/>
        <v>0</v>
      </c>
      <c r="L119">
        <f t="shared" si="5"/>
        <v>0</v>
      </c>
      <c r="M119">
        <f>$J119*IF($A119=M$1,1,0)</f>
        <v>0</v>
      </c>
      <c r="N119">
        <f>$J119*IF($A119=N$1,1,0)</f>
        <v>0</v>
      </c>
      <c r="O119">
        <f>$J119*IF($A119=O$1,1,0)</f>
        <v>0</v>
      </c>
      <c r="P119">
        <f>$J119*IF($A119=P$1,1,0)</f>
        <v>0</v>
      </c>
      <c r="Q119">
        <f>$J119*IF($A119=Q$1,1,0)</f>
        <v>0</v>
      </c>
      <c r="R119" t="e">
        <f t="shared" si="9"/>
        <v>#DIV/0!</v>
      </c>
    </row>
    <row r="120" spans="1:18" x14ac:dyDescent="0.45">
      <c r="A120" s="10"/>
      <c r="B120" s="10"/>
      <c r="C120" s="10"/>
      <c r="D120" s="10"/>
      <c r="E120" s="10"/>
      <c r="F120">
        <f>IF(ISNA(VLOOKUP(DKSalaries!D120,OverUnder!$A$2:$C$13,3,FALSE)),1,VLOOKUP(DKSalaries!D120,OverUnder!$A$2:$C$13,3,FALSE))</f>
        <v>1</v>
      </c>
      <c r="G120">
        <f t="shared" si="6"/>
        <v>0</v>
      </c>
      <c r="H120">
        <f>IF(ISNA(VLOOKUP(B120,[1]model_predictions!$A:$B,2,FALSE)),0,VLOOKUP(B120,[1]model_predictions!$A:$B,2,FALSE))</f>
        <v>0</v>
      </c>
      <c r="I120" s="4">
        <f t="shared" si="7"/>
        <v>0</v>
      </c>
      <c r="J120">
        <v>0</v>
      </c>
      <c r="K120">
        <f t="shared" si="8"/>
        <v>0</v>
      </c>
      <c r="L120">
        <f t="shared" si="5"/>
        <v>0</v>
      </c>
      <c r="M120">
        <f>$J120*IF($A120=M$1,1,0)</f>
        <v>0</v>
      </c>
      <c r="N120">
        <f>$J120*IF($A120=N$1,1,0)</f>
        <v>0</v>
      </c>
      <c r="O120">
        <f>$J120*IF($A120=O$1,1,0)</f>
        <v>0</v>
      </c>
      <c r="P120">
        <f>$J120*IF($A120=P$1,1,0)</f>
        <v>0</v>
      </c>
      <c r="Q120">
        <f>$J120*IF($A120=Q$1,1,0)</f>
        <v>0</v>
      </c>
      <c r="R120" t="e">
        <f t="shared" si="9"/>
        <v>#DIV/0!</v>
      </c>
    </row>
    <row r="121" spans="1:18" x14ac:dyDescent="0.45">
      <c r="A121" s="10"/>
      <c r="B121" s="10"/>
      <c r="C121" s="10"/>
      <c r="D121" s="10"/>
      <c r="E121" s="10"/>
      <c r="F121">
        <f>IF(ISNA(VLOOKUP(DKSalaries!D121,OverUnder!$A$2:$C$13,3,FALSE)),1,VLOOKUP(DKSalaries!D121,OverUnder!$A$2:$C$13,3,FALSE))</f>
        <v>1</v>
      </c>
      <c r="G121">
        <f t="shared" si="6"/>
        <v>0</v>
      </c>
      <c r="H121">
        <f>IF(ISNA(VLOOKUP(B121,[1]model_predictions!$A:$B,2,FALSE)),0,VLOOKUP(B121,[1]model_predictions!$A:$B,2,FALSE))</f>
        <v>0</v>
      </c>
      <c r="I121" s="4">
        <f t="shared" si="7"/>
        <v>0</v>
      </c>
      <c r="J121">
        <v>0</v>
      </c>
      <c r="K121">
        <f t="shared" si="8"/>
        <v>0</v>
      </c>
      <c r="L121">
        <f t="shared" si="5"/>
        <v>0</v>
      </c>
      <c r="M121">
        <f>$J121*IF($A121=M$1,1,0)</f>
        <v>0</v>
      </c>
      <c r="N121">
        <f>$J121*IF($A121=N$1,1,0)</f>
        <v>0</v>
      </c>
      <c r="O121">
        <f>$J121*IF($A121=O$1,1,0)</f>
        <v>0</v>
      </c>
      <c r="P121">
        <f>$J121*IF($A121=P$1,1,0)</f>
        <v>0</v>
      </c>
      <c r="Q121">
        <f>$J121*IF($A121=Q$1,1,0)</f>
        <v>0</v>
      </c>
      <c r="R121" t="e">
        <f t="shared" si="9"/>
        <v>#DIV/0!</v>
      </c>
    </row>
    <row r="122" spans="1:18" x14ac:dyDescent="0.45">
      <c r="A122" s="10"/>
      <c r="B122" s="10"/>
      <c r="C122" s="10"/>
      <c r="D122" s="10"/>
      <c r="E122" s="10"/>
      <c r="F122">
        <f>IF(ISNA(VLOOKUP(DKSalaries!D122,OverUnder!$A$2:$C$13,3,FALSE)),1,VLOOKUP(DKSalaries!D122,OverUnder!$A$2:$C$13,3,FALSE))</f>
        <v>1</v>
      </c>
      <c r="G122">
        <f t="shared" si="6"/>
        <v>0</v>
      </c>
      <c r="H122">
        <f>IF(ISNA(VLOOKUP(B122,[1]model_predictions!$A:$B,2,FALSE)),0,VLOOKUP(B122,[1]model_predictions!$A:$B,2,FALSE))</f>
        <v>0</v>
      </c>
      <c r="I122" s="4">
        <f t="shared" si="7"/>
        <v>0</v>
      </c>
      <c r="J122">
        <v>0</v>
      </c>
      <c r="K122">
        <f t="shared" si="8"/>
        <v>0</v>
      </c>
      <c r="L122">
        <f t="shared" si="5"/>
        <v>0</v>
      </c>
      <c r="M122">
        <f>$J122*IF($A122=M$1,1,0)</f>
        <v>0</v>
      </c>
      <c r="N122">
        <f>$J122*IF($A122=N$1,1,0)</f>
        <v>0</v>
      </c>
      <c r="O122">
        <f>$J122*IF($A122=O$1,1,0)</f>
        <v>0</v>
      </c>
      <c r="P122">
        <f>$J122*IF($A122=P$1,1,0)</f>
        <v>0</v>
      </c>
      <c r="Q122">
        <f>$J122*IF($A122=Q$1,1,0)</f>
        <v>0</v>
      </c>
      <c r="R122" t="e">
        <f t="shared" si="9"/>
        <v>#DIV/0!</v>
      </c>
    </row>
    <row r="123" spans="1:18" x14ac:dyDescent="0.45">
      <c r="A123" s="10"/>
      <c r="B123" s="10"/>
      <c r="C123" s="10"/>
      <c r="D123" s="10"/>
      <c r="E123" s="10"/>
      <c r="F123">
        <f>IF(ISNA(VLOOKUP(DKSalaries!D123,OverUnder!$A$2:$C$13,3,FALSE)),1,VLOOKUP(DKSalaries!D123,OverUnder!$A$2:$C$13,3,FALSE))</f>
        <v>1</v>
      </c>
      <c r="G123">
        <f t="shared" si="6"/>
        <v>0</v>
      </c>
      <c r="H123">
        <f>IF(ISNA(VLOOKUP(B123,[1]model_predictions!$A:$B,2,FALSE)),0,VLOOKUP(B123,[1]model_predictions!$A:$B,2,FALSE))</f>
        <v>0</v>
      </c>
      <c r="I123" s="4">
        <f t="shared" si="7"/>
        <v>0</v>
      </c>
      <c r="J123">
        <v>0</v>
      </c>
      <c r="K123">
        <f t="shared" si="8"/>
        <v>0</v>
      </c>
      <c r="L123">
        <f t="shared" si="5"/>
        <v>0</v>
      </c>
      <c r="M123">
        <f>$J123*IF($A123=M$1,1,0)</f>
        <v>0</v>
      </c>
      <c r="N123">
        <f>$J123*IF($A123=N$1,1,0)</f>
        <v>0</v>
      </c>
      <c r="O123">
        <f>$J123*IF($A123=O$1,1,0)</f>
        <v>0</v>
      </c>
      <c r="P123">
        <f>$J123*IF($A123=P$1,1,0)</f>
        <v>0</v>
      </c>
      <c r="Q123">
        <f>$J123*IF($A123=Q$1,1,0)</f>
        <v>0</v>
      </c>
      <c r="R123" t="e">
        <f t="shared" si="9"/>
        <v>#DIV/0!</v>
      </c>
    </row>
    <row r="124" spans="1:18" x14ac:dyDescent="0.45">
      <c r="A124" s="10"/>
      <c r="B124" s="10"/>
      <c r="C124" s="10"/>
      <c r="D124" s="10"/>
      <c r="E124" s="10"/>
      <c r="F124">
        <f>IF(ISNA(VLOOKUP(DKSalaries!D124,OverUnder!$A$2:$C$13,3,FALSE)),1,VLOOKUP(DKSalaries!D124,OverUnder!$A$2:$C$13,3,FALSE))</f>
        <v>1</v>
      </c>
      <c r="G124">
        <f t="shared" si="6"/>
        <v>0</v>
      </c>
      <c r="H124">
        <f>IF(ISNA(VLOOKUP(B124,[1]model_predictions!$A:$B,2,FALSE)),0,VLOOKUP(B124,[1]model_predictions!$A:$B,2,FALSE))</f>
        <v>0</v>
      </c>
      <c r="I124" s="4">
        <f t="shared" si="7"/>
        <v>0</v>
      </c>
      <c r="J124">
        <v>0</v>
      </c>
      <c r="K124">
        <f t="shared" si="8"/>
        <v>0</v>
      </c>
      <c r="L124">
        <f t="shared" si="5"/>
        <v>0</v>
      </c>
      <c r="M124">
        <f>$J124*IF($A124=M$1,1,0)</f>
        <v>0</v>
      </c>
      <c r="N124">
        <f>$J124*IF($A124=N$1,1,0)</f>
        <v>0</v>
      </c>
      <c r="O124">
        <f>$J124*IF($A124=O$1,1,0)</f>
        <v>0</v>
      </c>
      <c r="P124">
        <f>$J124*IF($A124=P$1,1,0)</f>
        <v>0</v>
      </c>
      <c r="Q124">
        <f>$J124*IF($A124=Q$1,1,0)</f>
        <v>0</v>
      </c>
      <c r="R124" t="e">
        <f t="shared" si="9"/>
        <v>#DIV/0!</v>
      </c>
    </row>
    <row r="125" spans="1:18" x14ac:dyDescent="0.45">
      <c r="A125" s="10"/>
      <c r="B125" s="10"/>
      <c r="C125" s="10"/>
      <c r="D125" s="10"/>
      <c r="E125" s="10"/>
      <c r="F125">
        <f>IF(ISNA(VLOOKUP(DKSalaries!D125,OverUnder!$A$2:$C$13,3,FALSE)),1,VLOOKUP(DKSalaries!D125,OverUnder!$A$2:$C$13,3,FALSE))</f>
        <v>1</v>
      </c>
      <c r="G125">
        <f t="shared" si="6"/>
        <v>0</v>
      </c>
      <c r="H125">
        <f>IF(ISNA(VLOOKUP(B125,[1]model_predictions!$A:$B,2,FALSE)),0,VLOOKUP(B125,[1]model_predictions!$A:$B,2,FALSE))</f>
        <v>0</v>
      </c>
      <c r="I125" s="4">
        <f t="shared" si="7"/>
        <v>0</v>
      </c>
      <c r="J125">
        <v>0</v>
      </c>
      <c r="K125">
        <f t="shared" si="8"/>
        <v>0</v>
      </c>
      <c r="L125">
        <f t="shared" si="5"/>
        <v>0</v>
      </c>
      <c r="M125">
        <f>$J125*IF($A125=M$1,1,0)</f>
        <v>0</v>
      </c>
      <c r="N125">
        <f>$J125*IF($A125=N$1,1,0)</f>
        <v>0</v>
      </c>
      <c r="O125">
        <f>$J125*IF($A125=O$1,1,0)</f>
        <v>0</v>
      </c>
      <c r="P125">
        <f>$J125*IF($A125=P$1,1,0)</f>
        <v>0</v>
      </c>
      <c r="Q125">
        <f>$J125*IF($A125=Q$1,1,0)</f>
        <v>0</v>
      </c>
      <c r="R125" t="e">
        <f t="shared" si="9"/>
        <v>#DIV/0!</v>
      </c>
    </row>
    <row r="126" spans="1:18" x14ac:dyDescent="0.45">
      <c r="A126" s="10"/>
      <c r="B126" s="10"/>
      <c r="C126" s="10"/>
      <c r="D126" s="10"/>
      <c r="E126" s="10"/>
      <c r="F126">
        <f>IF(ISNA(VLOOKUP(DKSalaries!D126,OverUnder!$A$2:$C$13,3,FALSE)),1,VLOOKUP(DKSalaries!D126,OverUnder!$A$2:$C$13,3,FALSE))</f>
        <v>1</v>
      </c>
      <c r="G126">
        <f t="shared" si="6"/>
        <v>0</v>
      </c>
      <c r="H126">
        <f>IF(ISNA(VLOOKUP(B126,[1]model_predictions!$A:$B,2,FALSE)),0,VLOOKUP(B126,[1]model_predictions!$A:$B,2,FALSE))</f>
        <v>0</v>
      </c>
      <c r="I126" s="4">
        <f t="shared" si="7"/>
        <v>0</v>
      </c>
      <c r="J126">
        <v>0</v>
      </c>
      <c r="K126">
        <f t="shared" si="8"/>
        <v>0</v>
      </c>
      <c r="L126">
        <f t="shared" si="5"/>
        <v>0</v>
      </c>
      <c r="M126">
        <f>$J126*IF($A126=M$1,1,0)</f>
        <v>0</v>
      </c>
      <c r="N126">
        <f>$J126*IF($A126=N$1,1,0)</f>
        <v>0</v>
      </c>
      <c r="O126">
        <f>$J126*IF($A126=O$1,1,0)</f>
        <v>0</v>
      </c>
      <c r="P126">
        <f>$J126*IF($A126=P$1,1,0)</f>
        <v>0</v>
      </c>
      <c r="Q126">
        <f>$J126*IF($A126=Q$1,1,0)</f>
        <v>0</v>
      </c>
      <c r="R126" t="e">
        <f t="shared" si="9"/>
        <v>#DIV/0!</v>
      </c>
    </row>
    <row r="127" spans="1:18" x14ac:dyDescent="0.45">
      <c r="A127" s="10"/>
      <c r="B127" s="10"/>
      <c r="C127" s="10"/>
      <c r="D127" s="10"/>
      <c r="E127" s="10"/>
      <c r="F127">
        <f>IF(ISNA(VLOOKUP(DKSalaries!D127,OverUnder!$A$2:$C$13,3,FALSE)),1,VLOOKUP(DKSalaries!D127,OverUnder!$A$2:$C$13,3,FALSE))</f>
        <v>1</v>
      </c>
      <c r="G127">
        <f t="shared" si="6"/>
        <v>0</v>
      </c>
      <c r="H127">
        <f>IF(ISNA(VLOOKUP(B127,[1]model_predictions!$A:$B,2,FALSE)),0,VLOOKUP(B127,[1]model_predictions!$A:$B,2,FALSE))</f>
        <v>0</v>
      </c>
      <c r="I127" s="4">
        <f t="shared" si="7"/>
        <v>0</v>
      </c>
      <c r="J127">
        <v>0</v>
      </c>
      <c r="K127">
        <f t="shared" si="8"/>
        <v>0</v>
      </c>
      <c r="L127">
        <f t="shared" si="5"/>
        <v>0</v>
      </c>
      <c r="M127">
        <f>$J127*IF($A127=M$1,1,0)</f>
        <v>0</v>
      </c>
      <c r="N127">
        <f>$J127*IF($A127=N$1,1,0)</f>
        <v>0</v>
      </c>
      <c r="O127">
        <f>$J127*IF($A127=O$1,1,0)</f>
        <v>0</v>
      </c>
      <c r="P127">
        <f>$J127*IF($A127=P$1,1,0)</f>
        <v>0</v>
      </c>
      <c r="Q127">
        <f>$J127*IF($A127=Q$1,1,0)</f>
        <v>0</v>
      </c>
      <c r="R127" t="e">
        <f t="shared" si="9"/>
        <v>#DIV/0!</v>
      </c>
    </row>
    <row r="128" spans="1:18" x14ac:dyDescent="0.45">
      <c r="A128" s="10"/>
      <c r="B128" s="10"/>
      <c r="C128" s="10"/>
      <c r="D128" s="10"/>
      <c r="E128" s="10"/>
      <c r="F128">
        <f>IF(ISNA(VLOOKUP(DKSalaries!D128,OverUnder!$A$2:$C$13,3,FALSE)),1,VLOOKUP(DKSalaries!D128,OverUnder!$A$2:$C$13,3,FALSE))</f>
        <v>1</v>
      </c>
      <c r="G128">
        <f t="shared" si="6"/>
        <v>0</v>
      </c>
      <c r="H128">
        <f>IF(ISNA(VLOOKUP(B128,[1]model_predictions!$A:$B,2,FALSE)),0,VLOOKUP(B128,[1]model_predictions!$A:$B,2,FALSE))</f>
        <v>0</v>
      </c>
      <c r="I128" s="4">
        <f t="shared" si="7"/>
        <v>0</v>
      </c>
      <c r="J128">
        <v>0</v>
      </c>
      <c r="K128">
        <f t="shared" si="8"/>
        <v>0</v>
      </c>
      <c r="L128">
        <f t="shared" si="5"/>
        <v>0</v>
      </c>
      <c r="M128">
        <f>$J128*IF($A128=M$1,1,0)</f>
        <v>0</v>
      </c>
      <c r="N128">
        <f>$J128*IF($A128=N$1,1,0)</f>
        <v>0</v>
      </c>
      <c r="O128">
        <f>$J128*IF($A128=O$1,1,0)</f>
        <v>0</v>
      </c>
      <c r="P128">
        <f>$J128*IF($A128=P$1,1,0)</f>
        <v>0</v>
      </c>
      <c r="Q128">
        <f>$J128*IF($A128=Q$1,1,0)</f>
        <v>0</v>
      </c>
      <c r="R128" t="e">
        <f t="shared" si="9"/>
        <v>#DIV/0!</v>
      </c>
    </row>
    <row r="129" spans="1:18" x14ac:dyDescent="0.45">
      <c r="A129" s="10"/>
      <c r="B129" s="10"/>
      <c r="C129" s="10"/>
      <c r="D129" s="10"/>
      <c r="E129" s="10"/>
      <c r="F129">
        <f>IF(ISNA(VLOOKUP(DKSalaries!D129,OverUnder!$A$2:$C$13,3,FALSE)),1,VLOOKUP(DKSalaries!D129,OverUnder!$A$2:$C$13,3,FALSE))</f>
        <v>1</v>
      </c>
      <c r="G129">
        <f t="shared" si="6"/>
        <v>0</v>
      </c>
      <c r="H129">
        <f>IF(ISNA(VLOOKUP(B129,[1]model_predictions!$A:$B,2,FALSE)),0,VLOOKUP(B129,[1]model_predictions!$A:$B,2,FALSE))</f>
        <v>0</v>
      </c>
      <c r="I129" s="4">
        <f t="shared" si="7"/>
        <v>0</v>
      </c>
      <c r="J129">
        <v>0</v>
      </c>
      <c r="K129">
        <f t="shared" si="8"/>
        <v>0</v>
      </c>
      <c r="L129">
        <f t="shared" si="5"/>
        <v>0</v>
      </c>
      <c r="M129">
        <f>$J129*IF($A129=M$1,1,0)</f>
        <v>0</v>
      </c>
      <c r="N129">
        <f>$J129*IF($A129=N$1,1,0)</f>
        <v>0</v>
      </c>
      <c r="O129">
        <f>$J129*IF($A129=O$1,1,0)</f>
        <v>0</v>
      </c>
      <c r="P129">
        <f>$J129*IF($A129=P$1,1,0)</f>
        <v>0</v>
      </c>
      <c r="Q129">
        <f>$J129*IF($A129=Q$1,1,0)</f>
        <v>0</v>
      </c>
      <c r="R129" t="e">
        <f t="shared" si="9"/>
        <v>#DIV/0!</v>
      </c>
    </row>
    <row r="130" spans="1:18" x14ac:dyDescent="0.45">
      <c r="A130" s="10"/>
      <c r="B130" s="10"/>
      <c r="C130" s="10"/>
      <c r="D130" s="10"/>
      <c r="E130" s="10"/>
      <c r="F130">
        <f>IF(ISNA(VLOOKUP(DKSalaries!D130,OverUnder!$A$2:$C$13,3,FALSE)),1,VLOOKUP(DKSalaries!D130,OverUnder!$A$2:$C$13,3,FALSE))</f>
        <v>1</v>
      </c>
      <c r="G130">
        <f t="shared" si="6"/>
        <v>0</v>
      </c>
      <c r="H130">
        <f>IF(ISNA(VLOOKUP(B130,[1]model_predictions!$A:$B,2,FALSE)),0,VLOOKUP(B130,[1]model_predictions!$A:$B,2,FALSE))</f>
        <v>0</v>
      </c>
      <c r="I130" s="4">
        <f t="shared" si="7"/>
        <v>0</v>
      </c>
      <c r="J130">
        <v>0</v>
      </c>
      <c r="K130">
        <f t="shared" si="8"/>
        <v>0</v>
      </c>
      <c r="L130">
        <f t="shared" ref="L130:L193" si="10">J130*C130</f>
        <v>0</v>
      </c>
      <c r="M130">
        <f>$J130*IF($A130=M$1,1,0)</f>
        <v>0</v>
      </c>
      <c r="N130">
        <f>$J130*IF($A130=N$1,1,0)</f>
        <v>0</v>
      </c>
      <c r="O130">
        <f>$J130*IF($A130=O$1,1,0)</f>
        <v>0</v>
      </c>
      <c r="P130">
        <f>$J130*IF($A130=P$1,1,0)</f>
        <v>0</v>
      </c>
      <c r="Q130">
        <f>$J130*IF($A130=Q$1,1,0)</f>
        <v>0</v>
      </c>
      <c r="R130" t="e">
        <f t="shared" si="9"/>
        <v>#DIV/0!</v>
      </c>
    </row>
    <row r="131" spans="1:18" x14ac:dyDescent="0.45">
      <c r="A131" s="10"/>
      <c r="B131" s="10"/>
      <c r="C131" s="10"/>
      <c r="D131" s="10"/>
      <c r="E131" s="10"/>
      <c r="F131">
        <f>IF(ISNA(VLOOKUP(DKSalaries!D131,OverUnder!$A$2:$C$13,3,FALSE)),1,VLOOKUP(DKSalaries!D131,OverUnder!$A$2:$C$13,3,FALSE))</f>
        <v>1</v>
      </c>
      <c r="G131">
        <f t="shared" ref="G131:G194" si="11">E131*F131</f>
        <v>0</v>
      </c>
      <c r="H131">
        <f>IF(ISNA(VLOOKUP(B131,[1]model_predictions!$A:$B,2,FALSE)),0,VLOOKUP(B131,[1]model_predictions!$A:$B,2,FALSE))</f>
        <v>0</v>
      </c>
      <c r="I131" s="4">
        <f t="shared" ref="I131:I194" si="12">H131</f>
        <v>0</v>
      </c>
      <c r="J131">
        <v>0</v>
      </c>
      <c r="K131">
        <f t="shared" ref="K131:K194" si="13">J131*I131</f>
        <v>0</v>
      </c>
      <c r="L131">
        <f t="shared" si="10"/>
        <v>0</v>
      </c>
      <c r="M131">
        <f>$J131*IF($A131=M$1,1,0)</f>
        <v>0</v>
      </c>
      <c r="N131">
        <f>$J131*IF($A131=N$1,1,0)</f>
        <v>0</v>
      </c>
      <c r="O131">
        <f>$J131*IF($A131=O$1,1,0)</f>
        <v>0</v>
      </c>
      <c r="P131">
        <f>$J131*IF($A131=P$1,1,0)</f>
        <v>0</v>
      </c>
      <c r="Q131">
        <f>$J131*IF($A131=Q$1,1,0)</f>
        <v>0</v>
      </c>
      <c r="R131" t="e">
        <f t="shared" ref="R131:R194" si="14">I131/C131*1000</f>
        <v>#DIV/0!</v>
      </c>
    </row>
    <row r="132" spans="1:18" x14ac:dyDescent="0.45">
      <c r="A132" s="10"/>
      <c r="B132" s="10"/>
      <c r="C132" s="10"/>
      <c r="D132" s="10"/>
      <c r="E132" s="10"/>
      <c r="F132">
        <f>IF(ISNA(VLOOKUP(DKSalaries!D132,OverUnder!$A$2:$C$13,3,FALSE)),1,VLOOKUP(DKSalaries!D132,OverUnder!$A$2:$C$13,3,FALSE))</f>
        <v>1</v>
      </c>
      <c r="G132">
        <f t="shared" si="11"/>
        <v>0</v>
      </c>
      <c r="H132">
        <f>IF(ISNA(VLOOKUP(B132,[1]model_predictions!$A:$B,2,FALSE)),0,VLOOKUP(B132,[1]model_predictions!$A:$B,2,FALSE))</f>
        <v>0</v>
      </c>
      <c r="I132" s="4">
        <f t="shared" si="12"/>
        <v>0</v>
      </c>
      <c r="J132">
        <v>0</v>
      </c>
      <c r="K132">
        <f t="shared" si="13"/>
        <v>0</v>
      </c>
      <c r="L132">
        <f t="shared" si="10"/>
        <v>0</v>
      </c>
      <c r="M132">
        <f>$J132*IF($A132=M$1,1,0)</f>
        <v>0</v>
      </c>
      <c r="N132">
        <f>$J132*IF($A132=N$1,1,0)</f>
        <v>0</v>
      </c>
      <c r="O132">
        <f>$J132*IF($A132=O$1,1,0)</f>
        <v>0</v>
      </c>
      <c r="P132">
        <f>$J132*IF($A132=P$1,1,0)</f>
        <v>0</v>
      </c>
      <c r="Q132">
        <f>$J132*IF($A132=Q$1,1,0)</f>
        <v>0</v>
      </c>
      <c r="R132" t="e">
        <f t="shared" si="14"/>
        <v>#DIV/0!</v>
      </c>
    </row>
    <row r="133" spans="1:18" x14ac:dyDescent="0.45">
      <c r="A133" s="10"/>
      <c r="B133" s="10"/>
      <c r="C133" s="10"/>
      <c r="D133" s="10"/>
      <c r="E133" s="10"/>
      <c r="F133">
        <f>IF(ISNA(VLOOKUP(DKSalaries!D133,OverUnder!$A$2:$C$13,3,FALSE)),1,VLOOKUP(DKSalaries!D133,OverUnder!$A$2:$C$13,3,FALSE))</f>
        <v>1</v>
      </c>
      <c r="G133">
        <f t="shared" si="11"/>
        <v>0</v>
      </c>
      <c r="H133">
        <f>IF(ISNA(VLOOKUP(B133,[1]model_predictions!$A:$B,2,FALSE)),0,VLOOKUP(B133,[1]model_predictions!$A:$B,2,FALSE))</f>
        <v>0</v>
      </c>
      <c r="I133" s="4">
        <f t="shared" si="12"/>
        <v>0</v>
      </c>
      <c r="J133">
        <v>0</v>
      </c>
      <c r="K133">
        <f t="shared" si="13"/>
        <v>0</v>
      </c>
      <c r="L133">
        <f t="shared" si="10"/>
        <v>0</v>
      </c>
      <c r="M133">
        <f>$J133*IF($A133=M$1,1,0)</f>
        <v>0</v>
      </c>
      <c r="N133">
        <f>$J133*IF($A133=N$1,1,0)</f>
        <v>0</v>
      </c>
      <c r="O133">
        <f>$J133*IF($A133=O$1,1,0)</f>
        <v>0</v>
      </c>
      <c r="P133">
        <f>$J133*IF($A133=P$1,1,0)</f>
        <v>0</v>
      </c>
      <c r="Q133">
        <f>$J133*IF($A133=Q$1,1,0)</f>
        <v>0</v>
      </c>
      <c r="R133" t="e">
        <f t="shared" si="14"/>
        <v>#DIV/0!</v>
      </c>
    </row>
    <row r="134" spans="1:18" x14ac:dyDescent="0.45">
      <c r="A134" s="10"/>
      <c r="B134" s="10"/>
      <c r="C134" s="10"/>
      <c r="D134" s="10"/>
      <c r="E134" s="10"/>
      <c r="F134">
        <f>IF(ISNA(VLOOKUP(DKSalaries!D134,OverUnder!$A$2:$C$13,3,FALSE)),1,VLOOKUP(DKSalaries!D134,OverUnder!$A$2:$C$13,3,FALSE))</f>
        <v>1</v>
      </c>
      <c r="G134">
        <f t="shared" si="11"/>
        <v>0</v>
      </c>
      <c r="H134">
        <f>IF(ISNA(VLOOKUP(B134,[1]model_predictions!$A:$B,2,FALSE)),0,VLOOKUP(B134,[1]model_predictions!$A:$B,2,FALSE))</f>
        <v>0</v>
      </c>
      <c r="I134" s="4">
        <f t="shared" si="12"/>
        <v>0</v>
      </c>
      <c r="J134">
        <v>0</v>
      </c>
      <c r="K134">
        <f t="shared" si="13"/>
        <v>0</v>
      </c>
      <c r="L134">
        <f t="shared" si="10"/>
        <v>0</v>
      </c>
      <c r="M134">
        <f>$J134*IF($A134=M$1,1,0)</f>
        <v>0</v>
      </c>
      <c r="N134">
        <f>$J134*IF($A134=N$1,1,0)</f>
        <v>0</v>
      </c>
      <c r="O134">
        <f>$J134*IF($A134=O$1,1,0)</f>
        <v>0</v>
      </c>
      <c r="P134">
        <f>$J134*IF($A134=P$1,1,0)</f>
        <v>0</v>
      </c>
      <c r="Q134">
        <f>$J134*IF($A134=Q$1,1,0)</f>
        <v>0</v>
      </c>
      <c r="R134" t="e">
        <f t="shared" si="14"/>
        <v>#DIV/0!</v>
      </c>
    </row>
    <row r="135" spans="1:18" x14ac:dyDescent="0.45">
      <c r="A135" s="10"/>
      <c r="B135" s="10"/>
      <c r="C135" s="10"/>
      <c r="D135" s="10"/>
      <c r="E135" s="10"/>
      <c r="F135">
        <f>IF(ISNA(VLOOKUP(DKSalaries!D135,OverUnder!$A$2:$C$13,3,FALSE)),1,VLOOKUP(DKSalaries!D135,OverUnder!$A$2:$C$13,3,FALSE))</f>
        <v>1</v>
      </c>
      <c r="G135">
        <f t="shared" si="11"/>
        <v>0</v>
      </c>
      <c r="H135">
        <f>IF(ISNA(VLOOKUP(B135,[1]model_predictions!$A:$B,2,FALSE)),0,VLOOKUP(B135,[1]model_predictions!$A:$B,2,FALSE))</f>
        <v>0</v>
      </c>
      <c r="I135" s="4">
        <f t="shared" si="12"/>
        <v>0</v>
      </c>
      <c r="J135">
        <v>0</v>
      </c>
      <c r="K135">
        <f t="shared" si="13"/>
        <v>0</v>
      </c>
      <c r="L135">
        <f t="shared" si="10"/>
        <v>0</v>
      </c>
      <c r="M135">
        <f>$J135*IF($A135=M$1,1,0)</f>
        <v>0</v>
      </c>
      <c r="N135">
        <f>$J135*IF($A135=N$1,1,0)</f>
        <v>0</v>
      </c>
      <c r="O135">
        <f>$J135*IF($A135=O$1,1,0)</f>
        <v>0</v>
      </c>
      <c r="P135">
        <f>$J135*IF($A135=P$1,1,0)</f>
        <v>0</v>
      </c>
      <c r="Q135">
        <f>$J135*IF($A135=Q$1,1,0)</f>
        <v>0</v>
      </c>
      <c r="R135" t="e">
        <f t="shared" si="14"/>
        <v>#DIV/0!</v>
      </c>
    </row>
    <row r="136" spans="1:18" x14ac:dyDescent="0.45">
      <c r="A136" s="10"/>
      <c r="B136" s="10"/>
      <c r="C136" s="10"/>
      <c r="D136" s="10"/>
      <c r="E136" s="10"/>
      <c r="F136">
        <f>IF(ISNA(VLOOKUP(DKSalaries!D136,OverUnder!$A$2:$C$13,3,FALSE)),1,VLOOKUP(DKSalaries!D136,OverUnder!$A$2:$C$13,3,FALSE))</f>
        <v>1</v>
      </c>
      <c r="G136">
        <f t="shared" si="11"/>
        <v>0</v>
      </c>
      <c r="H136">
        <f>IF(ISNA(VLOOKUP(B136,[1]model_predictions!$A:$B,2,FALSE)),0,VLOOKUP(B136,[1]model_predictions!$A:$B,2,FALSE))</f>
        <v>0</v>
      </c>
      <c r="I136" s="4">
        <f t="shared" si="12"/>
        <v>0</v>
      </c>
      <c r="J136">
        <v>0</v>
      </c>
      <c r="K136">
        <f t="shared" si="13"/>
        <v>0</v>
      </c>
      <c r="L136">
        <f t="shared" si="10"/>
        <v>0</v>
      </c>
      <c r="M136">
        <f>$J136*IF($A136=M$1,1,0)</f>
        <v>0</v>
      </c>
      <c r="N136">
        <f>$J136*IF($A136=N$1,1,0)</f>
        <v>0</v>
      </c>
      <c r="O136">
        <f>$J136*IF($A136=O$1,1,0)</f>
        <v>0</v>
      </c>
      <c r="P136">
        <f>$J136*IF($A136=P$1,1,0)</f>
        <v>0</v>
      </c>
      <c r="Q136">
        <f>$J136*IF($A136=Q$1,1,0)</f>
        <v>0</v>
      </c>
      <c r="R136" t="e">
        <f t="shared" si="14"/>
        <v>#DIV/0!</v>
      </c>
    </row>
    <row r="137" spans="1:18" x14ac:dyDescent="0.45">
      <c r="A137" s="10"/>
      <c r="B137" s="10"/>
      <c r="C137" s="10"/>
      <c r="D137" s="10"/>
      <c r="E137" s="10"/>
      <c r="F137">
        <f>IF(ISNA(VLOOKUP(DKSalaries!D137,OverUnder!$A$2:$C$13,3,FALSE)),1,VLOOKUP(DKSalaries!D137,OverUnder!$A$2:$C$13,3,FALSE))</f>
        <v>1</v>
      </c>
      <c r="G137">
        <f t="shared" si="11"/>
        <v>0</v>
      </c>
      <c r="H137">
        <f>IF(ISNA(VLOOKUP(B137,[1]model_predictions!$A:$B,2,FALSE)),0,VLOOKUP(B137,[1]model_predictions!$A:$B,2,FALSE))</f>
        <v>0</v>
      </c>
      <c r="I137" s="4">
        <f t="shared" si="12"/>
        <v>0</v>
      </c>
      <c r="J137">
        <v>0</v>
      </c>
      <c r="K137">
        <f t="shared" si="13"/>
        <v>0</v>
      </c>
      <c r="L137">
        <f t="shared" si="10"/>
        <v>0</v>
      </c>
      <c r="M137">
        <f>$J137*IF($A137=M$1,1,0)</f>
        <v>0</v>
      </c>
      <c r="N137">
        <f>$J137*IF($A137=N$1,1,0)</f>
        <v>0</v>
      </c>
      <c r="O137">
        <f>$J137*IF($A137=O$1,1,0)</f>
        <v>0</v>
      </c>
      <c r="P137">
        <f>$J137*IF($A137=P$1,1,0)</f>
        <v>0</v>
      </c>
      <c r="Q137">
        <f>$J137*IF($A137=Q$1,1,0)</f>
        <v>0</v>
      </c>
      <c r="R137" t="e">
        <f t="shared" si="14"/>
        <v>#DIV/0!</v>
      </c>
    </row>
    <row r="138" spans="1:18" x14ac:dyDescent="0.45">
      <c r="A138" s="10"/>
      <c r="B138" s="10"/>
      <c r="C138" s="10"/>
      <c r="D138" s="10"/>
      <c r="E138" s="10"/>
      <c r="F138">
        <f>IF(ISNA(VLOOKUP(DKSalaries!D138,OverUnder!$A$2:$C$13,3,FALSE)),1,VLOOKUP(DKSalaries!D138,OverUnder!$A$2:$C$13,3,FALSE))</f>
        <v>1</v>
      </c>
      <c r="G138">
        <f t="shared" si="11"/>
        <v>0</v>
      </c>
      <c r="H138">
        <f>IF(ISNA(VLOOKUP(B138,[1]model_predictions!$A:$B,2,FALSE)),0,VLOOKUP(B138,[1]model_predictions!$A:$B,2,FALSE))</f>
        <v>0</v>
      </c>
      <c r="I138" s="4">
        <f t="shared" si="12"/>
        <v>0</v>
      </c>
      <c r="J138">
        <v>0</v>
      </c>
      <c r="K138">
        <f t="shared" si="13"/>
        <v>0</v>
      </c>
      <c r="L138">
        <f t="shared" si="10"/>
        <v>0</v>
      </c>
      <c r="M138">
        <f>$J138*IF($A138=M$1,1,0)</f>
        <v>0</v>
      </c>
      <c r="N138">
        <f>$J138*IF($A138=N$1,1,0)</f>
        <v>0</v>
      </c>
      <c r="O138">
        <f>$J138*IF($A138=O$1,1,0)</f>
        <v>0</v>
      </c>
      <c r="P138">
        <f>$J138*IF($A138=P$1,1,0)</f>
        <v>0</v>
      </c>
      <c r="Q138">
        <f>$J138*IF($A138=Q$1,1,0)</f>
        <v>0</v>
      </c>
      <c r="R138" t="e">
        <f t="shared" si="14"/>
        <v>#DIV/0!</v>
      </c>
    </row>
    <row r="139" spans="1:18" x14ac:dyDescent="0.45">
      <c r="A139" s="10"/>
      <c r="B139" s="10"/>
      <c r="C139" s="10"/>
      <c r="D139" s="10"/>
      <c r="E139" s="10"/>
      <c r="F139">
        <f>IF(ISNA(VLOOKUP(DKSalaries!D139,OverUnder!$A$2:$C$13,3,FALSE)),1,VLOOKUP(DKSalaries!D139,OverUnder!$A$2:$C$13,3,FALSE))</f>
        <v>1</v>
      </c>
      <c r="G139">
        <f t="shared" si="11"/>
        <v>0</v>
      </c>
      <c r="H139">
        <f>IF(ISNA(VLOOKUP(B139,[1]model_predictions!$A:$B,2,FALSE)),0,VLOOKUP(B139,[1]model_predictions!$A:$B,2,FALSE))</f>
        <v>0</v>
      </c>
      <c r="I139" s="4">
        <f t="shared" si="12"/>
        <v>0</v>
      </c>
      <c r="J139">
        <v>0</v>
      </c>
      <c r="K139">
        <f t="shared" si="13"/>
        <v>0</v>
      </c>
      <c r="L139">
        <f t="shared" si="10"/>
        <v>0</v>
      </c>
      <c r="M139">
        <f>$J139*IF($A139=M$1,1,0)</f>
        <v>0</v>
      </c>
      <c r="N139">
        <f>$J139*IF($A139=N$1,1,0)</f>
        <v>0</v>
      </c>
      <c r="O139">
        <f>$J139*IF($A139=O$1,1,0)</f>
        <v>0</v>
      </c>
      <c r="P139">
        <f>$J139*IF($A139=P$1,1,0)</f>
        <v>0</v>
      </c>
      <c r="Q139">
        <f>$J139*IF($A139=Q$1,1,0)</f>
        <v>0</v>
      </c>
      <c r="R139" t="e">
        <f t="shared" si="14"/>
        <v>#DIV/0!</v>
      </c>
    </row>
    <row r="140" spans="1:18" x14ac:dyDescent="0.45">
      <c r="A140" s="10"/>
      <c r="B140" s="10"/>
      <c r="C140" s="10"/>
      <c r="D140" s="10"/>
      <c r="E140" s="10"/>
      <c r="F140">
        <f>IF(ISNA(VLOOKUP(DKSalaries!D140,OverUnder!$A$2:$C$13,3,FALSE)),1,VLOOKUP(DKSalaries!D140,OverUnder!$A$2:$C$13,3,FALSE))</f>
        <v>1</v>
      </c>
      <c r="G140">
        <f t="shared" si="11"/>
        <v>0</v>
      </c>
      <c r="H140">
        <f>IF(ISNA(VLOOKUP(B140,[1]model_predictions!$A:$B,2,FALSE)),0,VLOOKUP(B140,[1]model_predictions!$A:$B,2,FALSE))</f>
        <v>0</v>
      </c>
      <c r="I140" s="4">
        <f t="shared" si="12"/>
        <v>0</v>
      </c>
      <c r="J140">
        <v>0</v>
      </c>
      <c r="K140">
        <f t="shared" si="13"/>
        <v>0</v>
      </c>
      <c r="L140">
        <f t="shared" si="10"/>
        <v>0</v>
      </c>
      <c r="M140">
        <f>$J140*IF($A140=M$1,1,0)</f>
        <v>0</v>
      </c>
      <c r="N140">
        <f>$J140*IF($A140=N$1,1,0)</f>
        <v>0</v>
      </c>
      <c r="O140">
        <f>$J140*IF($A140=O$1,1,0)</f>
        <v>0</v>
      </c>
      <c r="P140">
        <f>$J140*IF($A140=P$1,1,0)</f>
        <v>0</v>
      </c>
      <c r="Q140">
        <f>$J140*IF($A140=Q$1,1,0)</f>
        <v>0</v>
      </c>
      <c r="R140" t="e">
        <f t="shared" si="14"/>
        <v>#DIV/0!</v>
      </c>
    </row>
    <row r="141" spans="1:18" x14ac:dyDescent="0.45">
      <c r="A141" s="10"/>
      <c r="B141" s="10"/>
      <c r="C141" s="10"/>
      <c r="D141" s="10"/>
      <c r="E141" s="10"/>
      <c r="F141">
        <f>IF(ISNA(VLOOKUP(DKSalaries!D141,OverUnder!$A$2:$C$13,3,FALSE)),1,VLOOKUP(DKSalaries!D141,OverUnder!$A$2:$C$13,3,FALSE))</f>
        <v>1</v>
      </c>
      <c r="G141">
        <f t="shared" si="11"/>
        <v>0</v>
      </c>
      <c r="H141">
        <f>IF(ISNA(VLOOKUP(B141,[1]model_predictions!$A:$B,2,FALSE)),0,VLOOKUP(B141,[1]model_predictions!$A:$B,2,FALSE))</f>
        <v>0</v>
      </c>
      <c r="I141" s="4">
        <f t="shared" si="12"/>
        <v>0</v>
      </c>
      <c r="J141">
        <v>0</v>
      </c>
      <c r="K141">
        <f t="shared" si="13"/>
        <v>0</v>
      </c>
      <c r="L141">
        <f t="shared" si="10"/>
        <v>0</v>
      </c>
      <c r="M141">
        <f>$J141*IF($A141=M$1,1,0)</f>
        <v>0</v>
      </c>
      <c r="N141">
        <f>$J141*IF($A141=N$1,1,0)</f>
        <v>0</v>
      </c>
      <c r="O141">
        <f>$J141*IF($A141=O$1,1,0)</f>
        <v>0</v>
      </c>
      <c r="P141">
        <f>$J141*IF($A141=P$1,1,0)</f>
        <v>0</v>
      </c>
      <c r="Q141">
        <f>$J141*IF($A141=Q$1,1,0)</f>
        <v>0</v>
      </c>
      <c r="R141" t="e">
        <f t="shared" si="14"/>
        <v>#DIV/0!</v>
      </c>
    </row>
    <row r="142" spans="1:18" x14ac:dyDescent="0.45">
      <c r="A142" s="10"/>
      <c r="B142" s="10"/>
      <c r="C142" s="10"/>
      <c r="D142" s="10"/>
      <c r="E142" s="10"/>
      <c r="F142">
        <f>IF(ISNA(VLOOKUP(DKSalaries!D142,OverUnder!$A$2:$C$13,3,FALSE)),1,VLOOKUP(DKSalaries!D142,OverUnder!$A$2:$C$13,3,FALSE))</f>
        <v>1</v>
      </c>
      <c r="G142">
        <f t="shared" si="11"/>
        <v>0</v>
      </c>
      <c r="H142">
        <f>IF(ISNA(VLOOKUP(B142,[1]model_predictions!$A:$B,2,FALSE)),0,VLOOKUP(B142,[1]model_predictions!$A:$B,2,FALSE))</f>
        <v>0</v>
      </c>
      <c r="I142" s="4">
        <f t="shared" si="12"/>
        <v>0</v>
      </c>
      <c r="J142">
        <v>0</v>
      </c>
      <c r="K142">
        <f t="shared" si="13"/>
        <v>0</v>
      </c>
      <c r="L142">
        <f t="shared" si="10"/>
        <v>0</v>
      </c>
      <c r="M142">
        <f>$J142*IF($A142=M$1,1,0)</f>
        <v>0</v>
      </c>
      <c r="N142">
        <f>$J142*IF($A142=N$1,1,0)</f>
        <v>0</v>
      </c>
      <c r="O142">
        <f>$J142*IF($A142=O$1,1,0)</f>
        <v>0</v>
      </c>
      <c r="P142">
        <f>$J142*IF($A142=P$1,1,0)</f>
        <v>0</v>
      </c>
      <c r="Q142">
        <f>$J142*IF($A142=Q$1,1,0)</f>
        <v>0</v>
      </c>
      <c r="R142" t="e">
        <f t="shared" si="14"/>
        <v>#DIV/0!</v>
      </c>
    </row>
    <row r="143" spans="1:18" x14ac:dyDescent="0.45">
      <c r="A143" s="10"/>
      <c r="B143" s="10"/>
      <c r="C143" s="10"/>
      <c r="D143" s="10"/>
      <c r="E143" s="10"/>
      <c r="F143">
        <f>IF(ISNA(VLOOKUP(DKSalaries!D143,OverUnder!$A$2:$C$13,3,FALSE)),1,VLOOKUP(DKSalaries!D143,OverUnder!$A$2:$C$13,3,FALSE))</f>
        <v>1</v>
      </c>
      <c r="G143">
        <f t="shared" si="11"/>
        <v>0</v>
      </c>
      <c r="H143">
        <f>IF(ISNA(VLOOKUP(B143,[1]model_predictions!$A:$B,2,FALSE)),0,VLOOKUP(B143,[1]model_predictions!$A:$B,2,FALSE))</f>
        <v>0</v>
      </c>
      <c r="I143" s="4">
        <f t="shared" si="12"/>
        <v>0</v>
      </c>
      <c r="J143">
        <v>0</v>
      </c>
      <c r="K143">
        <f t="shared" si="13"/>
        <v>0</v>
      </c>
      <c r="L143">
        <f t="shared" si="10"/>
        <v>0</v>
      </c>
      <c r="M143">
        <f>$J143*IF($A143=M$1,1,0)</f>
        <v>0</v>
      </c>
      <c r="N143">
        <f>$J143*IF($A143=N$1,1,0)</f>
        <v>0</v>
      </c>
      <c r="O143">
        <f>$J143*IF($A143=O$1,1,0)</f>
        <v>0</v>
      </c>
      <c r="P143">
        <f>$J143*IF($A143=P$1,1,0)</f>
        <v>0</v>
      </c>
      <c r="Q143">
        <f>$J143*IF($A143=Q$1,1,0)</f>
        <v>0</v>
      </c>
      <c r="R143" t="e">
        <f t="shared" si="14"/>
        <v>#DIV/0!</v>
      </c>
    </row>
    <row r="144" spans="1:18" x14ac:dyDescent="0.45">
      <c r="A144" s="10"/>
      <c r="B144" s="10"/>
      <c r="C144" s="10"/>
      <c r="D144" s="10"/>
      <c r="E144" s="10"/>
      <c r="F144">
        <f>IF(ISNA(VLOOKUP(DKSalaries!D144,OverUnder!$A$2:$C$13,3,FALSE)),1,VLOOKUP(DKSalaries!D144,OverUnder!$A$2:$C$13,3,FALSE))</f>
        <v>1</v>
      </c>
      <c r="G144">
        <f t="shared" si="11"/>
        <v>0</v>
      </c>
      <c r="H144">
        <f>IF(ISNA(VLOOKUP(B144,[1]model_predictions!$A:$B,2,FALSE)),0,VLOOKUP(B144,[1]model_predictions!$A:$B,2,FALSE))</f>
        <v>0</v>
      </c>
      <c r="I144" s="4">
        <f t="shared" si="12"/>
        <v>0</v>
      </c>
      <c r="J144">
        <v>0</v>
      </c>
      <c r="K144">
        <f t="shared" si="13"/>
        <v>0</v>
      </c>
      <c r="L144">
        <f t="shared" si="10"/>
        <v>0</v>
      </c>
      <c r="M144">
        <f>$J144*IF($A144=M$1,1,0)</f>
        <v>0</v>
      </c>
      <c r="N144">
        <f>$J144*IF($A144=N$1,1,0)</f>
        <v>0</v>
      </c>
      <c r="O144">
        <f>$J144*IF($A144=O$1,1,0)</f>
        <v>0</v>
      </c>
      <c r="P144">
        <f>$J144*IF($A144=P$1,1,0)</f>
        <v>0</v>
      </c>
      <c r="Q144">
        <f>$J144*IF($A144=Q$1,1,0)</f>
        <v>0</v>
      </c>
      <c r="R144" t="e">
        <f t="shared" si="14"/>
        <v>#DIV/0!</v>
      </c>
    </row>
    <row r="145" spans="1:18" x14ac:dyDescent="0.45">
      <c r="A145" s="10"/>
      <c r="B145" s="10"/>
      <c r="C145" s="10"/>
      <c r="D145" s="10"/>
      <c r="E145" s="10"/>
      <c r="F145">
        <f>IF(ISNA(VLOOKUP(DKSalaries!D145,OverUnder!$A$2:$C$13,3,FALSE)),1,VLOOKUP(DKSalaries!D145,OverUnder!$A$2:$C$13,3,FALSE))</f>
        <v>1</v>
      </c>
      <c r="G145">
        <f t="shared" si="11"/>
        <v>0</v>
      </c>
      <c r="H145">
        <f>IF(ISNA(VLOOKUP(B145,[1]model_predictions!$A:$B,2,FALSE)),0,VLOOKUP(B145,[1]model_predictions!$A:$B,2,FALSE))</f>
        <v>0</v>
      </c>
      <c r="I145" s="4">
        <f t="shared" si="12"/>
        <v>0</v>
      </c>
      <c r="J145">
        <v>0</v>
      </c>
      <c r="K145">
        <f t="shared" si="13"/>
        <v>0</v>
      </c>
      <c r="L145">
        <f t="shared" si="10"/>
        <v>0</v>
      </c>
      <c r="M145">
        <f>$J145*IF($A145=M$1,1,0)</f>
        <v>0</v>
      </c>
      <c r="N145">
        <f>$J145*IF($A145=N$1,1,0)</f>
        <v>0</v>
      </c>
      <c r="O145">
        <f>$J145*IF($A145=O$1,1,0)</f>
        <v>0</v>
      </c>
      <c r="P145">
        <f>$J145*IF($A145=P$1,1,0)</f>
        <v>0</v>
      </c>
      <c r="Q145">
        <f>$J145*IF($A145=Q$1,1,0)</f>
        <v>0</v>
      </c>
      <c r="R145" t="e">
        <f t="shared" si="14"/>
        <v>#DIV/0!</v>
      </c>
    </row>
    <row r="146" spans="1:18" x14ac:dyDescent="0.45">
      <c r="A146" s="10"/>
      <c r="B146" s="10"/>
      <c r="C146" s="10"/>
      <c r="D146" s="10"/>
      <c r="E146" s="10"/>
      <c r="F146">
        <f>IF(ISNA(VLOOKUP(DKSalaries!D146,OverUnder!$A$2:$C$13,3,FALSE)),1,VLOOKUP(DKSalaries!D146,OverUnder!$A$2:$C$13,3,FALSE))</f>
        <v>1</v>
      </c>
      <c r="G146">
        <f t="shared" si="11"/>
        <v>0</v>
      </c>
      <c r="H146">
        <f>IF(ISNA(VLOOKUP(B146,[1]model_predictions!$A:$B,2,FALSE)),0,VLOOKUP(B146,[1]model_predictions!$A:$B,2,FALSE))</f>
        <v>0</v>
      </c>
      <c r="I146" s="4">
        <f t="shared" si="12"/>
        <v>0</v>
      </c>
      <c r="J146">
        <v>0</v>
      </c>
      <c r="K146">
        <f t="shared" si="13"/>
        <v>0</v>
      </c>
      <c r="L146">
        <f t="shared" si="10"/>
        <v>0</v>
      </c>
      <c r="M146">
        <f>$J146*IF($A146=M$1,1,0)</f>
        <v>0</v>
      </c>
      <c r="N146">
        <f>$J146*IF($A146=N$1,1,0)</f>
        <v>0</v>
      </c>
      <c r="O146">
        <f>$J146*IF($A146=O$1,1,0)</f>
        <v>0</v>
      </c>
      <c r="P146">
        <f>$J146*IF($A146=P$1,1,0)</f>
        <v>0</v>
      </c>
      <c r="Q146">
        <f>$J146*IF($A146=Q$1,1,0)</f>
        <v>0</v>
      </c>
      <c r="R146" t="e">
        <f t="shared" si="14"/>
        <v>#DIV/0!</v>
      </c>
    </row>
    <row r="147" spans="1:18" x14ac:dyDescent="0.45">
      <c r="A147" s="10"/>
      <c r="B147" s="10"/>
      <c r="C147" s="10"/>
      <c r="D147" s="10"/>
      <c r="E147" s="10"/>
      <c r="F147">
        <f>IF(ISNA(VLOOKUP(DKSalaries!D147,OverUnder!$A$2:$C$13,3,FALSE)),1,VLOOKUP(DKSalaries!D147,OverUnder!$A$2:$C$13,3,FALSE))</f>
        <v>1</v>
      </c>
      <c r="G147">
        <f t="shared" si="11"/>
        <v>0</v>
      </c>
      <c r="H147">
        <f>IF(ISNA(VLOOKUP(B147,[1]model_predictions!$A:$B,2,FALSE)),0,VLOOKUP(B147,[1]model_predictions!$A:$B,2,FALSE))</f>
        <v>0</v>
      </c>
      <c r="I147" s="4">
        <f t="shared" si="12"/>
        <v>0</v>
      </c>
      <c r="J147">
        <v>0</v>
      </c>
      <c r="K147">
        <f t="shared" si="13"/>
        <v>0</v>
      </c>
      <c r="L147">
        <f t="shared" si="10"/>
        <v>0</v>
      </c>
      <c r="M147">
        <f>$J147*IF($A147=M$1,1,0)</f>
        <v>0</v>
      </c>
      <c r="N147">
        <f>$J147*IF($A147=N$1,1,0)</f>
        <v>0</v>
      </c>
      <c r="O147">
        <f>$J147*IF($A147=O$1,1,0)</f>
        <v>0</v>
      </c>
      <c r="P147">
        <f>$J147*IF($A147=P$1,1,0)</f>
        <v>0</v>
      </c>
      <c r="Q147">
        <f>$J147*IF($A147=Q$1,1,0)</f>
        <v>0</v>
      </c>
      <c r="R147" t="e">
        <f t="shared" si="14"/>
        <v>#DIV/0!</v>
      </c>
    </row>
    <row r="148" spans="1:18" x14ac:dyDescent="0.45">
      <c r="A148" s="10"/>
      <c r="B148" s="10"/>
      <c r="C148" s="10"/>
      <c r="D148" s="10"/>
      <c r="E148" s="10"/>
      <c r="F148">
        <f>IF(ISNA(VLOOKUP(DKSalaries!D148,OverUnder!$A$2:$C$13,3,FALSE)),1,VLOOKUP(DKSalaries!D148,OverUnder!$A$2:$C$13,3,FALSE))</f>
        <v>1</v>
      </c>
      <c r="G148">
        <f t="shared" si="11"/>
        <v>0</v>
      </c>
      <c r="H148">
        <f>IF(ISNA(VLOOKUP(B148,[1]model_predictions!$A:$B,2,FALSE)),0,VLOOKUP(B148,[1]model_predictions!$A:$B,2,FALSE))</f>
        <v>0</v>
      </c>
      <c r="I148" s="4">
        <f t="shared" si="12"/>
        <v>0</v>
      </c>
      <c r="J148">
        <v>0</v>
      </c>
      <c r="K148">
        <f t="shared" si="13"/>
        <v>0</v>
      </c>
      <c r="L148">
        <f t="shared" si="10"/>
        <v>0</v>
      </c>
      <c r="M148">
        <f>$J148*IF($A148=M$1,1,0)</f>
        <v>0</v>
      </c>
      <c r="N148">
        <f>$J148*IF($A148=N$1,1,0)</f>
        <v>0</v>
      </c>
      <c r="O148">
        <f>$J148*IF($A148=O$1,1,0)</f>
        <v>0</v>
      </c>
      <c r="P148">
        <f>$J148*IF($A148=P$1,1,0)</f>
        <v>0</v>
      </c>
      <c r="Q148">
        <f>$J148*IF($A148=Q$1,1,0)</f>
        <v>0</v>
      </c>
      <c r="R148" t="e">
        <f t="shared" si="14"/>
        <v>#DIV/0!</v>
      </c>
    </row>
    <row r="149" spans="1:18" x14ac:dyDescent="0.45">
      <c r="A149" s="10"/>
      <c r="B149" s="10"/>
      <c r="C149" s="10"/>
      <c r="D149" s="10"/>
      <c r="E149" s="10"/>
      <c r="F149">
        <f>IF(ISNA(VLOOKUP(DKSalaries!D149,OverUnder!$A$2:$C$13,3,FALSE)),1,VLOOKUP(DKSalaries!D149,OverUnder!$A$2:$C$13,3,FALSE))</f>
        <v>1</v>
      </c>
      <c r="G149">
        <f t="shared" si="11"/>
        <v>0</v>
      </c>
      <c r="H149">
        <f>IF(ISNA(VLOOKUP(B149,[1]model_predictions!$A:$B,2,FALSE)),0,VLOOKUP(B149,[1]model_predictions!$A:$B,2,FALSE))</f>
        <v>0</v>
      </c>
      <c r="I149" s="4">
        <f t="shared" si="12"/>
        <v>0</v>
      </c>
      <c r="J149">
        <v>0</v>
      </c>
      <c r="K149">
        <f t="shared" si="13"/>
        <v>0</v>
      </c>
      <c r="L149">
        <f t="shared" si="10"/>
        <v>0</v>
      </c>
      <c r="M149">
        <f>$J149*IF($A149=M$1,1,0)</f>
        <v>0</v>
      </c>
      <c r="N149">
        <f>$J149*IF($A149=N$1,1,0)</f>
        <v>0</v>
      </c>
      <c r="O149">
        <f>$J149*IF($A149=O$1,1,0)</f>
        <v>0</v>
      </c>
      <c r="P149">
        <f>$J149*IF($A149=P$1,1,0)</f>
        <v>0</v>
      </c>
      <c r="Q149">
        <f>$J149*IF($A149=Q$1,1,0)</f>
        <v>0</v>
      </c>
      <c r="R149" t="e">
        <f t="shared" si="14"/>
        <v>#DIV/0!</v>
      </c>
    </row>
    <row r="150" spans="1:18" x14ac:dyDescent="0.45">
      <c r="A150" s="10"/>
      <c r="B150" s="10"/>
      <c r="C150" s="10"/>
      <c r="D150" s="10"/>
      <c r="E150" s="10"/>
      <c r="F150">
        <f>IF(ISNA(VLOOKUP(DKSalaries!D150,OverUnder!$A$2:$C$13,3,FALSE)),1,VLOOKUP(DKSalaries!D150,OverUnder!$A$2:$C$13,3,FALSE))</f>
        <v>1</v>
      </c>
      <c r="G150">
        <f t="shared" si="11"/>
        <v>0</v>
      </c>
      <c r="H150">
        <f>IF(ISNA(VLOOKUP(B150,[1]model_predictions!$A:$B,2,FALSE)),0,VLOOKUP(B150,[1]model_predictions!$A:$B,2,FALSE))</f>
        <v>0</v>
      </c>
      <c r="I150" s="4">
        <f t="shared" si="12"/>
        <v>0</v>
      </c>
      <c r="J150">
        <v>0</v>
      </c>
      <c r="K150">
        <f t="shared" si="13"/>
        <v>0</v>
      </c>
      <c r="L150">
        <f t="shared" si="10"/>
        <v>0</v>
      </c>
      <c r="M150">
        <f>$J150*IF($A150=M$1,1,0)</f>
        <v>0</v>
      </c>
      <c r="N150">
        <f>$J150*IF($A150=N$1,1,0)</f>
        <v>0</v>
      </c>
      <c r="O150">
        <f>$J150*IF($A150=O$1,1,0)</f>
        <v>0</v>
      </c>
      <c r="P150">
        <f>$J150*IF($A150=P$1,1,0)</f>
        <v>0</v>
      </c>
      <c r="Q150">
        <f>$J150*IF($A150=Q$1,1,0)</f>
        <v>0</v>
      </c>
      <c r="R150" t="e">
        <f t="shared" si="14"/>
        <v>#DIV/0!</v>
      </c>
    </row>
    <row r="151" spans="1:18" x14ac:dyDescent="0.45">
      <c r="A151" s="10"/>
      <c r="B151" s="10"/>
      <c r="C151" s="10"/>
      <c r="D151" s="10"/>
      <c r="E151" s="10"/>
      <c r="F151">
        <f>IF(ISNA(VLOOKUP(DKSalaries!D151,OverUnder!$A$2:$C$13,3,FALSE)),1,VLOOKUP(DKSalaries!D151,OverUnder!$A$2:$C$13,3,FALSE))</f>
        <v>1</v>
      </c>
      <c r="G151">
        <f t="shared" si="11"/>
        <v>0</v>
      </c>
      <c r="H151">
        <f>IF(ISNA(VLOOKUP(B151,[1]model_predictions!$A:$B,2,FALSE)),0,VLOOKUP(B151,[1]model_predictions!$A:$B,2,FALSE))</f>
        <v>0</v>
      </c>
      <c r="I151" s="4">
        <f t="shared" si="12"/>
        <v>0</v>
      </c>
      <c r="J151">
        <v>0</v>
      </c>
      <c r="K151">
        <f t="shared" si="13"/>
        <v>0</v>
      </c>
      <c r="L151">
        <f t="shared" si="10"/>
        <v>0</v>
      </c>
      <c r="M151">
        <f>$J151*IF($A151=M$1,1,0)</f>
        <v>0</v>
      </c>
      <c r="N151">
        <f>$J151*IF($A151=N$1,1,0)</f>
        <v>0</v>
      </c>
      <c r="O151">
        <f>$J151*IF($A151=O$1,1,0)</f>
        <v>0</v>
      </c>
      <c r="P151">
        <f>$J151*IF($A151=P$1,1,0)</f>
        <v>0</v>
      </c>
      <c r="Q151">
        <f>$J151*IF($A151=Q$1,1,0)</f>
        <v>0</v>
      </c>
      <c r="R151" t="e">
        <f t="shared" si="14"/>
        <v>#DIV/0!</v>
      </c>
    </row>
    <row r="152" spans="1:18" x14ac:dyDescent="0.45">
      <c r="A152" s="10"/>
      <c r="B152" s="10"/>
      <c r="C152" s="10"/>
      <c r="D152" s="10"/>
      <c r="E152" s="10"/>
      <c r="F152">
        <f>IF(ISNA(VLOOKUP(DKSalaries!D152,OverUnder!$A$2:$C$13,3,FALSE)),1,VLOOKUP(DKSalaries!D152,OverUnder!$A$2:$C$13,3,FALSE))</f>
        <v>1</v>
      </c>
      <c r="G152">
        <f t="shared" si="11"/>
        <v>0</v>
      </c>
      <c r="H152">
        <f>IF(ISNA(VLOOKUP(B152,[1]model_predictions!$A:$B,2,FALSE)),0,VLOOKUP(B152,[1]model_predictions!$A:$B,2,FALSE))</f>
        <v>0</v>
      </c>
      <c r="I152" s="4">
        <f t="shared" si="12"/>
        <v>0</v>
      </c>
      <c r="J152">
        <v>0</v>
      </c>
      <c r="K152">
        <f t="shared" si="13"/>
        <v>0</v>
      </c>
      <c r="L152">
        <f t="shared" si="10"/>
        <v>0</v>
      </c>
      <c r="M152">
        <f>$J152*IF($A152=M$1,1,0)</f>
        <v>0</v>
      </c>
      <c r="N152">
        <f>$J152*IF($A152=N$1,1,0)</f>
        <v>0</v>
      </c>
      <c r="O152">
        <f>$J152*IF($A152=O$1,1,0)</f>
        <v>0</v>
      </c>
      <c r="P152">
        <f>$J152*IF($A152=P$1,1,0)</f>
        <v>0</v>
      </c>
      <c r="Q152">
        <f>$J152*IF($A152=Q$1,1,0)</f>
        <v>0</v>
      </c>
      <c r="R152" t="e">
        <f t="shared" si="14"/>
        <v>#DIV/0!</v>
      </c>
    </row>
    <row r="153" spans="1:18" x14ac:dyDescent="0.45">
      <c r="A153" s="10"/>
      <c r="B153" s="10"/>
      <c r="C153" s="10"/>
      <c r="D153" s="10"/>
      <c r="E153" s="10"/>
      <c r="F153">
        <f>IF(ISNA(VLOOKUP(DKSalaries!D153,OverUnder!$A$2:$C$13,3,FALSE)),1,VLOOKUP(DKSalaries!D153,OverUnder!$A$2:$C$13,3,FALSE))</f>
        <v>1</v>
      </c>
      <c r="G153">
        <f t="shared" si="11"/>
        <v>0</v>
      </c>
      <c r="H153">
        <f>IF(ISNA(VLOOKUP(B153,[1]model_predictions!$A:$B,2,FALSE)),0,VLOOKUP(B153,[1]model_predictions!$A:$B,2,FALSE))</f>
        <v>0</v>
      </c>
      <c r="I153" s="4">
        <f t="shared" si="12"/>
        <v>0</v>
      </c>
      <c r="J153">
        <v>0</v>
      </c>
      <c r="K153">
        <f t="shared" si="13"/>
        <v>0</v>
      </c>
      <c r="L153">
        <f t="shared" si="10"/>
        <v>0</v>
      </c>
      <c r="M153">
        <f>$J153*IF($A153=M$1,1,0)</f>
        <v>0</v>
      </c>
      <c r="N153">
        <f>$J153*IF($A153=N$1,1,0)</f>
        <v>0</v>
      </c>
      <c r="O153">
        <f>$J153*IF($A153=O$1,1,0)</f>
        <v>0</v>
      </c>
      <c r="P153">
        <f>$J153*IF($A153=P$1,1,0)</f>
        <v>0</v>
      </c>
      <c r="Q153">
        <f>$J153*IF($A153=Q$1,1,0)</f>
        <v>0</v>
      </c>
      <c r="R153" t="e">
        <f t="shared" si="14"/>
        <v>#DIV/0!</v>
      </c>
    </row>
    <row r="154" spans="1:18" x14ac:dyDescent="0.45">
      <c r="A154" s="10"/>
      <c r="B154" s="10"/>
      <c r="C154" s="10"/>
      <c r="D154" s="10"/>
      <c r="E154" s="10"/>
      <c r="F154">
        <f>IF(ISNA(VLOOKUP(DKSalaries!D154,OverUnder!$A$2:$C$13,3,FALSE)),1,VLOOKUP(DKSalaries!D154,OverUnder!$A$2:$C$13,3,FALSE))</f>
        <v>1</v>
      </c>
      <c r="G154">
        <f t="shared" si="11"/>
        <v>0</v>
      </c>
      <c r="H154">
        <f>IF(ISNA(VLOOKUP(B154,[1]model_predictions!$A:$B,2,FALSE)),0,VLOOKUP(B154,[1]model_predictions!$A:$B,2,FALSE))</f>
        <v>0</v>
      </c>
      <c r="I154" s="4">
        <f t="shared" si="12"/>
        <v>0</v>
      </c>
      <c r="J154">
        <v>0</v>
      </c>
      <c r="K154">
        <f t="shared" si="13"/>
        <v>0</v>
      </c>
      <c r="L154">
        <f t="shared" si="10"/>
        <v>0</v>
      </c>
      <c r="M154">
        <f>$J154*IF($A154=M$1,1,0)</f>
        <v>0</v>
      </c>
      <c r="N154">
        <f>$J154*IF($A154=N$1,1,0)</f>
        <v>0</v>
      </c>
      <c r="O154">
        <f>$J154*IF($A154=O$1,1,0)</f>
        <v>0</v>
      </c>
      <c r="P154">
        <f>$J154*IF($A154=P$1,1,0)</f>
        <v>0</v>
      </c>
      <c r="Q154">
        <f>$J154*IF($A154=Q$1,1,0)</f>
        <v>0</v>
      </c>
      <c r="R154" t="e">
        <f t="shared" si="14"/>
        <v>#DIV/0!</v>
      </c>
    </row>
    <row r="155" spans="1:18" x14ac:dyDescent="0.45">
      <c r="A155" s="10"/>
      <c r="B155" s="10"/>
      <c r="C155" s="10"/>
      <c r="D155" s="10"/>
      <c r="E155" s="10"/>
      <c r="F155">
        <f>IF(ISNA(VLOOKUP(DKSalaries!D155,OverUnder!$A$2:$C$13,3,FALSE)),1,VLOOKUP(DKSalaries!D155,OverUnder!$A$2:$C$13,3,FALSE))</f>
        <v>1</v>
      </c>
      <c r="G155">
        <f t="shared" si="11"/>
        <v>0</v>
      </c>
      <c r="H155">
        <f>IF(ISNA(VLOOKUP(B155,[1]model_predictions!$A:$B,2,FALSE)),0,VLOOKUP(B155,[1]model_predictions!$A:$B,2,FALSE))</f>
        <v>0</v>
      </c>
      <c r="I155" s="4">
        <f t="shared" si="12"/>
        <v>0</v>
      </c>
      <c r="J155">
        <v>0</v>
      </c>
      <c r="K155">
        <f t="shared" si="13"/>
        <v>0</v>
      </c>
      <c r="L155">
        <f t="shared" si="10"/>
        <v>0</v>
      </c>
      <c r="M155">
        <f>$J155*IF($A155=M$1,1,0)</f>
        <v>0</v>
      </c>
      <c r="N155">
        <f>$J155*IF($A155=N$1,1,0)</f>
        <v>0</v>
      </c>
      <c r="O155">
        <f>$J155*IF($A155=O$1,1,0)</f>
        <v>0</v>
      </c>
      <c r="P155">
        <f>$J155*IF($A155=P$1,1,0)</f>
        <v>0</v>
      </c>
      <c r="Q155">
        <f>$J155*IF($A155=Q$1,1,0)</f>
        <v>0</v>
      </c>
      <c r="R155" t="e">
        <f t="shared" si="14"/>
        <v>#DIV/0!</v>
      </c>
    </row>
    <row r="156" spans="1:18" x14ac:dyDescent="0.45">
      <c r="A156" s="10"/>
      <c r="B156" s="10"/>
      <c r="C156" s="10"/>
      <c r="D156" s="10"/>
      <c r="E156" s="10"/>
      <c r="F156">
        <f>IF(ISNA(VLOOKUP(DKSalaries!D156,OverUnder!$A$2:$C$13,3,FALSE)),1,VLOOKUP(DKSalaries!D156,OverUnder!$A$2:$C$13,3,FALSE))</f>
        <v>1</v>
      </c>
      <c r="G156">
        <f t="shared" si="11"/>
        <v>0</v>
      </c>
      <c r="H156">
        <f>IF(ISNA(VLOOKUP(B156,[1]model_predictions!$A:$B,2,FALSE)),0,VLOOKUP(B156,[1]model_predictions!$A:$B,2,FALSE))</f>
        <v>0</v>
      </c>
      <c r="I156" s="4">
        <f t="shared" si="12"/>
        <v>0</v>
      </c>
      <c r="J156">
        <v>0</v>
      </c>
      <c r="K156">
        <f t="shared" si="13"/>
        <v>0</v>
      </c>
      <c r="L156">
        <f t="shared" si="10"/>
        <v>0</v>
      </c>
      <c r="M156">
        <f>$J156*IF($A156=M$1,1,0)</f>
        <v>0</v>
      </c>
      <c r="N156">
        <f>$J156*IF($A156=N$1,1,0)</f>
        <v>0</v>
      </c>
      <c r="O156">
        <f>$J156*IF($A156=O$1,1,0)</f>
        <v>0</v>
      </c>
      <c r="P156">
        <f>$J156*IF($A156=P$1,1,0)</f>
        <v>0</v>
      </c>
      <c r="Q156">
        <f>$J156*IF($A156=Q$1,1,0)</f>
        <v>0</v>
      </c>
      <c r="R156" t="e">
        <f t="shared" si="14"/>
        <v>#DIV/0!</v>
      </c>
    </row>
    <row r="157" spans="1:18" x14ac:dyDescent="0.45">
      <c r="A157" s="10"/>
      <c r="B157" s="10"/>
      <c r="C157" s="10"/>
      <c r="D157" s="10"/>
      <c r="E157" s="10"/>
      <c r="F157">
        <f>IF(ISNA(VLOOKUP(DKSalaries!D157,OverUnder!$A$2:$C$13,3,FALSE)),1,VLOOKUP(DKSalaries!D157,OverUnder!$A$2:$C$13,3,FALSE))</f>
        <v>1</v>
      </c>
      <c r="G157">
        <f t="shared" si="11"/>
        <v>0</v>
      </c>
      <c r="H157">
        <f>IF(ISNA(VLOOKUP(B157,[1]model_predictions!$A:$B,2,FALSE)),0,VLOOKUP(B157,[1]model_predictions!$A:$B,2,FALSE))</f>
        <v>0</v>
      </c>
      <c r="I157" s="4">
        <f t="shared" si="12"/>
        <v>0</v>
      </c>
      <c r="J157">
        <v>0</v>
      </c>
      <c r="K157">
        <f t="shared" si="13"/>
        <v>0</v>
      </c>
      <c r="L157">
        <f t="shared" si="10"/>
        <v>0</v>
      </c>
      <c r="M157">
        <f>$J157*IF($A157=M$1,1,0)</f>
        <v>0</v>
      </c>
      <c r="N157">
        <f>$J157*IF($A157=N$1,1,0)</f>
        <v>0</v>
      </c>
      <c r="O157">
        <f>$J157*IF($A157=O$1,1,0)</f>
        <v>0</v>
      </c>
      <c r="P157">
        <f>$J157*IF($A157=P$1,1,0)</f>
        <v>0</v>
      </c>
      <c r="Q157">
        <f>$J157*IF($A157=Q$1,1,0)</f>
        <v>0</v>
      </c>
      <c r="R157" t="e">
        <f t="shared" si="14"/>
        <v>#DIV/0!</v>
      </c>
    </row>
    <row r="158" spans="1:18" x14ac:dyDescent="0.45">
      <c r="A158" s="10"/>
      <c r="B158" s="10"/>
      <c r="C158" s="10"/>
      <c r="D158" s="10"/>
      <c r="E158" s="10"/>
      <c r="F158">
        <f>IF(ISNA(VLOOKUP(DKSalaries!D158,OverUnder!$A$2:$C$13,3,FALSE)),1,VLOOKUP(DKSalaries!D158,OverUnder!$A$2:$C$13,3,FALSE))</f>
        <v>1</v>
      </c>
      <c r="G158">
        <f t="shared" si="11"/>
        <v>0</v>
      </c>
      <c r="H158">
        <f>IF(ISNA(VLOOKUP(B158,[1]model_predictions!$A:$B,2,FALSE)),0,VLOOKUP(B158,[1]model_predictions!$A:$B,2,FALSE))</f>
        <v>0</v>
      </c>
      <c r="I158" s="4">
        <f t="shared" si="12"/>
        <v>0</v>
      </c>
      <c r="J158">
        <v>0</v>
      </c>
      <c r="K158">
        <f t="shared" si="13"/>
        <v>0</v>
      </c>
      <c r="L158">
        <f t="shared" si="10"/>
        <v>0</v>
      </c>
      <c r="M158">
        <f>$J158*IF($A158=M$1,1,0)</f>
        <v>0</v>
      </c>
      <c r="N158">
        <f>$J158*IF($A158=N$1,1,0)</f>
        <v>0</v>
      </c>
      <c r="O158">
        <f>$J158*IF($A158=O$1,1,0)</f>
        <v>0</v>
      </c>
      <c r="P158">
        <f>$J158*IF($A158=P$1,1,0)</f>
        <v>0</v>
      </c>
      <c r="Q158">
        <f>$J158*IF($A158=Q$1,1,0)</f>
        <v>0</v>
      </c>
      <c r="R158" t="e">
        <f t="shared" si="14"/>
        <v>#DIV/0!</v>
      </c>
    </row>
    <row r="159" spans="1:18" x14ac:dyDescent="0.45">
      <c r="A159" s="10"/>
      <c r="B159" s="10"/>
      <c r="C159" s="10"/>
      <c r="D159" s="10"/>
      <c r="E159" s="10"/>
      <c r="F159">
        <f>IF(ISNA(VLOOKUP(DKSalaries!D159,OverUnder!$A$2:$C$13,3,FALSE)),1,VLOOKUP(DKSalaries!D159,OverUnder!$A$2:$C$13,3,FALSE))</f>
        <v>1</v>
      </c>
      <c r="G159">
        <f t="shared" si="11"/>
        <v>0</v>
      </c>
      <c r="H159">
        <f>IF(ISNA(VLOOKUP(B159,[1]model_predictions!$A:$B,2,FALSE)),0,VLOOKUP(B159,[1]model_predictions!$A:$B,2,FALSE))</f>
        <v>0</v>
      </c>
      <c r="I159" s="4">
        <f t="shared" si="12"/>
        <v>0</v>
      </c>
      <c r="J159">
        <v>0</v>
      </c>
      <c r="K159">
        <f t="shared" si="13"/>
        <v>0</v>
      </c>
      <c r="L159">
        <f t="shared" si="10"/>
        <v>0</v>
      </c>
      <c r="M159">
        <f>$J159*IF($A159=M$1,1,0)</f>
        <v>0</v>
      </c>
      <c r="N159">
        <f>$J159*IF($A159=N$1,1,0)</f>
        <v>0</v>
      </c>
      <c r="O159">
        <f>$J159*IF($A159=O$1,1,0)</f>
        <v>0</v>
      </c>
      <c r="P159">
        <f>$J159*IF($A159=P$1,1,0)</f>
        <v>0</v>
      </c>
      <c r="Q159">
        <f>$J159*IF($A159=Q$1,1,0)</f>
        <v>0</v>
      </c>
      <c r="R159" t="e">
        <f t="shared" si="14"/>
        <v>#DIV/0!</v>
      </c>
    </row>
    <row r="160" spans="1:18" x14ac:dyDescent="0.45">
      <c r="A160" s="10"/>
      <c r="B160" s="10"/>
      <c r="C160" s="10"/>
      <c r="D160" s="10"/>
      <c r="E160" s="10"/>
      <c r="F160">
        <f>IF(ISNA(VLOOKUP(DKSalaries!D160,OverUnder!$A$2:$C$13,3,FALSE)),1,VLOOKUP(DKSalaries!D160,OverUnder!$A$2:$C$13,3,FALSE))</f>
        <v>1</v>
      </c>
      <c r="G160">
        <f t="shared" si="11"/>
        <v>0</v>
      </c>
      <c r="H160">
        <f>IF(ISNA(VLOOKUP(B160,[1]model_predictions!$A:$B,2,FALSE)),0,VLOOKUP(B160,[1]model_predictions!$A:$B,2,FALSE))</f>
        <v>0</v>
      </c>
      <c r="I160" s="4">
        <f t="shared" si="12"/>
        <v>0</v>
      </c>
      <c r="J160">
        <v>0</v>
      </c>
      <c r="K160">
        <f t="shared" si="13"/>
        <v>0</v>
      </c>
      <c r="L160">
        <f t="shared" si="10"/>
        <v>0</v>
      </c>
      <c r="M160">
        <f>$J160*IF($A160=M$1,1,0)</f>
        <v>0</v>
      </c>
      <c r="N160">
        <f>$J160*IF($A160=N$1,1,0)</f>
        <v>0</v>
      </c>
      <c r="O160">
        <f>$J160*IF($A160=O$1,1,0)</f>
        <v>0</v>
      </c>
      <c r="P160">
        <f>$J160*IF($A160=P$1,1,0)</f>
        <v>0</v>
      </c>
      <c r="Q160">
        <f>$J160*IF($A160=Q$1,1,0)</f>
        <v>0</v>
      </c>
      <c r="R160" t="e">
        <f t="shared" si="14"/>
        <v>#DIV/0!</v>
      </c>
    </row>
    <row r="161" spans="1:18" x14ac:dyDescent="0.45">
      <c r="A161" s="10"/>
      <c r="B161" s="10"/>
      <c r="C161" s="10"/>
      <c r="D161" s="10"/>
      <c r="E161" s="10"/>
      <c r="F161">
        <f>IF(ISNA(VLOOKUP(DKSalaries!D161,OverUnder!$A$2:$C$13,3,FALSE)),1,VLOOKUP(DKSalaries!D161,OverUnder!$A$2:$C$13,3,FALSE))</f>
        <v>1</v>
      </c>
      <c r="G161">
        <f t="shared" si="11"/>
        <v>0</v>
      </c>
      <c r="H161">
        <f>IF(ISNA(VLOOKUP(B161,[1]model_predictions!$A:$B,2,FALSE)),0,VLOOKUP(B161,[1]model_predictions!$A:$B,2,FALSE))</f>
        <v>0</v>
      </c>
      <c r="I161" s="4">
        <f t="shared" si="12"/>
        <v>0</v>
      </c>
      <c r="J161">
        <v>0</v>
      </c>
      <c r="K161">
        <f t="shared" si="13"/>
        <v>0</v>
      </c>
      <c r="L161">
        <f t="shared" si="10"/>
        <v>0</v>
      </c>
      <c r="M161">
        <f>$J161*IF($A161=M$1,1,0)</f>
        <v>0</v>
      </c>
      <c r="N161">
        <f>$J161*IF($A161=N$1,1,0)</f>
        <v>0</v>
      </c>
      <c r="O161">
        <f>$J161*IF($A161=O$1,1,0)</f>
        <v>0</v>
      </c>
      <c r="P161">
        <f>$J161*IF($A161=P$1,1,0)</f>
        <v>0</v>
      </c>
      <c r="Q161">
        <f>$J161*IF($A161=Q$1,1,0)</f>
        <v>0</v>
      </c>
      <c r="R161" t="e">
        <f t="shared" si="14"/>
        <v>#DIV/0!</v>
      </c>
    </row>
    <row r="162" spans="1:18" x14ac:dyDescent="0.45">
      <c r="A162" s="10"/>
      <c r="B162" s="10"/>
      <c r="C162" s="10"/>
      <c r="D162" s="10"/>
      <c r="E162" s="10"/>
      <c r="F162">
        <f>IF(ISNA(VLOOKUP(DKSalaries!D162,OverUnder!$A$2:$C$13,3,FALSE)),1,VLOOKUP(DKSalaries!D162,OverUnder!$A$2:$C$13,3,FALSE))</f>
        <v>1</v>
      </c>
      <c r="G162">
        <f t="shared" si="11"/>
        <v>0</v>
      </c>
      <c r="H162">
        <f>IF(ISNA(VLOOKUP(B162,[1]model_predictions!$A:$B,2,FALSE)),0,VLOOKUP(B162,[1]model_predictions!$A:$B,2,FALSE))</f>
        <v>0</v>
      </c>
      <c r="I162" s="4">
        <f t="shared" si="12"/>
        <v>0</v>
      </c>
      <c r="J162">
        <v>0</v>
      </c>
      <c r="K162">
        <f t="shared" si="13"/>
        <v>0</v>
      </c>
      <c r="L162">
        <f t="shared" si="10"/>
        <v>0</v>
      </c>
      <c r="M162">
        <f>$J162*IF($A162=M$1,1,0)</f>
        <v>0</v>
      </c>
      <c r="N162">
        <f>$J162*IF($A162=N$1,1,0)</f>
        <v>0</v>
      </c>
      <c r="O162">
        <f>$J162*IF($A162=O$1,1,0)</f>
        <v>0</v>
      </c>
      <c r="P162">
        <f>$J162*IF($A162=P$1,1,0)</f>
        <v>0</v>
      </c>
      <c r="Q162">
        <f>$J162*IF($A162=Q$1,1,0)</f>
        <v>0</v>
      </c>
      <c r="R162" t="e">
        <f t="shared" si="14"/>
        <v>#DIV/0!</v>
      </c>
    </row>
    <row r="163" spans="1:18" x14ac:dyDescent="0.45">
      <c r="A163" s="10"/>
      <c r="B163" s="10"/>
      <c r="C163" s="10"/>
      <c r="D163" s="10"/>
      <c r="E163" s="10"/>
      <c r="F163">
        <f>IF(ISNA(VLOOKUP(DKSalaries!D163,OverUnder!$A$2:$C$13,3,FALSE)),1,VLOOKUP(DKSalaries!D163,OverUnder!$A$2:$C$13,3,FALSE))</f>
        <v>1</v>
      </c>
      <c r="G163">
        <f t="shared" si="11"/>
        <v>0</v>
      </c>
      <c r="H163">
        <f>IF(ISNA(VLOOKUP(B163,[1]model_predictions!$A:$B,2,FALSE)),0,VLOOKUP(B163,[1]model_predictions!$A:$B,2,FALSE))</f>
        <v>0</v>
      </c>
      <c r="I163" s="4">
        <f t="shared" si="12"/>
        <v>0</v>
      </c>
      <c r="J163">
        <v>0</v>
      </c>
      <c r="K163">
        <f t="shared" si="13"/>
        <v>0</v>
      </c>
      <c r="L163">
        <f t="shared" si="10"/>
        <v>0</v>
      </c>
      <c r="M163">
        <f>$J163*IF($A163=M$1,1,0)</f>
        <v>0</v>
      </c>
      <c r="N163">
        <f>$J163*IF($A163=N$1,1,0)</f>
        <v>0</v>
      </c>
      <c r="O163">
        <f>$J163*IF($A163=O$1,1,0)</f>
        <v>0</v>
      </c>
      <c r="P163">
        <f>$J163*IF($A163=P$1,1,0)</f>
        <v>0</v>
      </c>
      <c r="Q163">
        <f>$J163*IF($A163=Q$1,1,0)</f>
        <v>0</v>
      </c>
      <c r="R163" t="e">
        <f t="shared" si="14"/>
        <v>#DIV/0!</v>
      </c>
    </row>
    <row r="164" spans="1:18" x14ac:dyDescent="0.45">
      <c r="A164" s="10"/>
      <c r="B164" s="10"/>
      <c r="C164" s="10"/>
      <c r="D164" s="10"/>
      <c r="E164" s="10"/>
      <c r="F164">
        <f>IF(ISNA(VLOOKUP(DKSalaries!D164,OverUnder!$A$2:$C$13,3,FALSE)),1,VLOOKUP(DKSalaries!D164,OverUnder!$A$2:$C$13,3,FALSE))</f>
        <v>1</v>
      </c>
      <c r="G164">
        <f t="shared" si="11"/>
        <v>0</v>
      </c>
      <c r="H164">
        <f>IF(ISNA(VLOOKUP(B164,[1]model_predictions!$A:$B,2,FALSE)),0,VLOOKUP(B164,[1]model_predictions!$A:$B,2,FALSE))</f>
        <v>0</v>
      </c>
      <c r="I164" s="4">
        <f t="shared" si="12"/>
        <v>0</v>
      </c>
      <c r="J164">
        <v>0</v>
      </c>
      <c r="K164">
        <f t="shared" si="13"/>
        <v>0</v>
      </c>
      <c r="L164">
        <f t="shared" si="10"/>
        <v>0</v>
      </c>
      <c r="M164">
        <f>$J164*IF($A164=M$1,1,0)</f>
        <v>0</v>
      </c>
      <c r="N164">
        <f>$J164*IF($A164=N$1,1,0)</f>
        <v>0</v>
      </c>
      <c r="O164">
        <f>$J164*IF($A164=O$1,1,0)</f>
        <v>0</v>
      </c>
      <c r="P164">
        <f>$J164*IF($A164=P$1,1,0)</f>
        <v>0</v>
      </c>
      <c r="Q164">
        <f>$J164*IF($A164=Q$1,1,0)</f>
        <v>0</v>
      </c>
      <c r="R164" t="e">
        <f t="shared" si="14"/>
        <v>#DIV/0!</v>
      </c>
    </row>
    <row r="165" spans="1:18" x14ac:dyDescent="0.45">
      <c r="A165" s="10"/>
      <c r="B165" s="10"/>
      <c r="C165" s="10"/>
      <c r="D165" s="10"/>
      <c r="E165" s="10"/>
      <c r="F165">
        <f>IF(ISNA(VLOOKUP(DKSalaries!D165,OverUnder!$A$2:$C$13,3,FALSE)),1,VLOOKUP(DKSalaries!D165,OverUnder!$A$2:$C$13,3,FALSE))</f>
        <v>1</v>
      </c>
      <c r="G165">
        <f t="shared" si="11"/>
        <v>0</v>
      </c>
      <c r="H165">
        <f>IF(ISNA(VLOOKUP(B165,[1]model_predictions!$A:$B,2,FALSE)),0,VLOOKUP(B165,[1]model_predictions!$A:$B,2,FALSE))</f>
        <v>0</v>
      </c>
      <c r="I165" s="4">
        <f t="shared" si="12"/>
        <v>0</v>
      </c>
      <c r="J165">
        <v>0</v>
      </c>
      <c r="K165">
        <f t="shared" si="13"/>
        <v>0</v>
      </c>
      <c r="L165">
        <f t="shared" si="10"/>
        <v>0</v>
      </c>
      <c r="M165">
        <f>$J165*IF($A165=M$1,1,0)</f>
        <v>0</v>
      </c>
      <c r="N165">
        <f>$J165*IF($A165=N$1,1,0)</f>
        <v>0</v>
      </c>
      <c r="O165">
        <f>$J165*IF($A165=O$1,1,0)</f>
        <v>0</v>
      </c>
      <c r="P165">
        <f>$J165*IF($A165=P$1,1,0)</f>
        <v>0</v>
      </c>
      <c r="Q165">
        <f>$J165*IF($A165=Q$1,1,0)</f>
        <v>0</v>
      </c>
      <c r="R165" t="e">
        <f t="shared" si="14"/>
        <v>#DIV/0!</v>
      </c>
    </row>
    <row r="166" spans="1:18" x14ac:dyDescent="0.45">
      <c r="A166" s="10"/>
      <c r="B166" s="10"/>
      <c r="C166" s="10"/>
      <c r="D166" s="10"/>
      <c r="E166" s="10"/>
      <c r="F166">
        <f>IF(ISNA(VLOOKUP(DKSalaries!D166,OverUnder!$A$2:$C$13,3,FALSE)),1,VLOOKUP(DKSalaries!D166,OverUnder!$A$2:$C$13,3,FALSE))</f>
        <v>1</v>
      </c>
      <c r="G166">
        <f t="shared" si="11"/>
        <v>0</v>
      </c>
      <c r="H166">
        <f>IF(ISNA(VLOOKUP(B166,[1]model_predictions!$A:$B,2,FALSE)),0,VLOOKUP(B166,[1]model_predictions!$A:$B,2,FALSE))</f>
        <v>0</v>
      </c>
      <c r="I166" s="4">
        <f t="shared" si="12"/>
        <v>0</v>
      </c>
      <c r="J166">
        <v>0</v>
      </c>
      <c r="K166">
        <f t="shared" si="13"/>
        <v>0</v>
      </c>
      <c r="L166">
        <f t="shared" si="10"/>
        <v>0</v>
      </c>
      <c r="M166">
        <f>$J166*IF($A166=M$1,1,0)</f>
        <v>0</v>
      </c>
      <c r="N166">
        <f>$J166*IF($A166=N$1,1,0)</f>
        <v>0</v>
      </c>
      <c r="O166">
        <f>$J166*IF($A166=O$1,1,0)</f>
        <v>0</v>
      </c>
      <c r="P166">
        <f>$J166*IF($A166=P$1,1,0)</f>
        <v>0</v>
      </c>
      <c r="Q166">
        <f>$J166*IF($A166=Q$1,1,0)</f>
        <v>0</v>
      </c>
      <c r="R166" t="e">
        <f t="shared" si="14"/>
        <v>#DIV/0!</v>
      </c>
    </row>
    <row r="167" spans="1:18" x14ac:dyDescent="0.45">
      <c r="A167" s="10"/>
      <c r="B167" s="10"/>
      <c r="C167" s="10"/>
      <c r="D167" s="10"/>
      <c r="E167" s="10"/>
      <c r="F167">
        <f>IF(ISNA(VLOOKUP(DKSalaries!D167,OverUnder!$A$2:$C$13,3,FALSE)),1,VLOOKUP(DKSalaries!D167,OverUnder!$A$2:$C$13,3,FALSE))</f>
        <v>1</v>
      </c>
      <c r="G167">
        <f t="shared" si="11"/>
        <v>0</v>
      </c>
      <c r="H167">
        <f>IF(ISNA(VLOOKUP(B167,[1]model_predictions!$A:$B,2,FALSE)),0,VLOOKUP(B167,[1]model_predictions!$A:$B,2,FALSE))</f>
        <v>0</v>
      </c>
      <c r="I167" s="4">
        <f t="shared" si="12"/>
        <v>0</v>
      </c>
      <c r="J167">
        <v>0</v>
      </c>
      <c r="K167">
        <f t="shared" si="13"/>
        <v>0</v>
      </c>
      <c r="L167">
        <f t="shared" si="10"/>
        <v>0</v>
      </c>
      <c r="M167">
        <f>$J167*IF($A167=M$1,1,0)</f>
        <v>0</v>
      </c>
      <c r="N167">
        <f>$J167*IF($A167=N$1,1,0)</f>
        <v>0</v>
      </c>
      <c r="O167">
        <f>$J167*IF($A167=O$1,1,0)</f>
        <v>0</v>
      </c>
      <c r="P167">
        <f>$J167*IF($A167=P$1,1,0)</f>
        <v>0</v>
      </c>
      <c r="Q167">
        <f>$J167*IF($A167=Q$1,1,0)</f>
        <v>0</v>
      </c>
      <c r="R167" t="e">
        <f t="shared" si="14"/>
        <v>#DIV/0!</v>
      </c>
    </row>
    <row r="168" spans="1:18" x14ac:dyDescent="0.45">
      <c r="A168" s="10"/>
      <c r="B168" s="10"/>
      <c r="C168" s="10"/>
      <c r="D168" s="10"/>
      <c r="E168" s="10"/>
      <c r="F168">
        <f>IF(ISNA(VLOOKUP(DKSalaries!D168,OverUnder!$A$2:$C$13,3,FALSE)),1,VLOOKUP(DKSalaries!D168,OverUnder!$A$2:$C$13,3,FALSE))</f>
        <v>1</v>
      </c>
      <c r="G168">
        <f t="shared" si="11"/>
        <v>0</v>
      </c>
      <c r="H168">
        <f>IF(ISNA(VLOOKUP(B168,[1]model_predictions!$A:$B,2,FALSE)),0,VLOOKUP(B168,[1]model_predictions!$A:$B,2,FALSE))</f>
        <v>0</v>
      </c>
      <c r="I168" s="4">
        <f t="shared" si="12"/>
        <v>0</v>
      </c>
      <c r="J168">
        <v>0</v>
      </c>
      <c r="K168">
        <f t="shared" si="13"/>
        <v>0</v>
      </c>
      <c r="L168">
        <f t="shared" si="10"/>
        <v>0</v>
      </c>
      <c r="M168">
        <f>$J168*IF($A168=M$1,1,0)</f>
        <v>0</v>
      </c>
      <c r="N168">
        <f>$J168*IF($A168=N$1,1,0)</f>
        <v>0</v>
      </c>
      <c r="O168">
        <f>$J168*IF($A168=O$1,1,0)</f>
        <v>0</v>
      </c>
      <c r="P168">
        <f>$J168*IF($A168=P$1,1,0)</f>
        <v>0</v>
      </c>
      <c r="Q168">
        <f>$J168*IF($A168=Q$1,1,0)</f>
        <v>0</v>
      </c>
      <c r="R168" t="e">
        <f t="shared" si="14"/>
        <v>#DIV/0!</v>
      </c>
    </row>
    <row r="169" spans="1:18" x14ac:dyDescent="0.45">
      <c r="A169" s="10"/>
      <c r="B169" s="10"/>
      <c r="C169" s="10"/>
      <c r="D169" s="10"/>
      <c r="E169" s="10"/>
      <c r="F169">
        <f>IF(ISNA(VLOOKUP(DKSalaries!D169,OverUnder!$A$2:$C$13,3,FALSE)),1,VLOOKUP(DKSalaries!D169,OverUnder!$A$2:$C$13,3,FALSE))</f>
        <v>1</v>
      </c>
      <c r="G169">
        <f t="shared" si="11"/>
        <v>0</v>
      </c>
      <c r="H169">
        <f>IF(ISNA(VLOOKUP(B169,[1]model_predictions!$A:$B,2,FALSE)),0,VLOOKUP(B169,[1]model_predictions!$A:$B,2,FALSE))</f>
        <v>0</v>
      </c>
      <c r="I169" s="4">
        <f t="shared" si="12"/>
        <v>0</v>
      </c>
      <c r="J169">
        <v>0</v>
      </c>
      <c r="K169">
        <f t="shared" si="13"/>
        <v>0</v>
      </c>
      <c r="L169">
        <f t="shared" si="10"/>
        <v>0</v>
      </c>
      <c r="M169">
        <f>$J169*IF($A169=M$1,1,0)</f>
        <v>0</v>
      </c>
      <c r="N169">
        <f>$J169*IF($A169=N$1,1,0)</f>
        <v>0</v>
      </c>
      <c r="O169">
        <f>$J169*IF($A169=O$1,1,0)</f>
        <v>0</v>
      </c>
      <c r="P169">
        <f>$J169*IF($A169=P$1,1,0)</f>
        <v>0</v>
      </c>
      <c r="Q169">
        <f>$J169*IF($A169=Q$1,1,0)</f>
        <v>0</v>
      </c>
      <c r="R169" t="e">
        <f t="shared" si="14"/>
        <v>#DIV/0!</v>
      </c>
    </row>
    <row r="170" spans="1:18" x14ac:dyDescent="0.45">
      <c r="A170" s="10"/>
      <c r="B170" s="10"/>
      <c r="C170" s="10"/>
      <c r="D170" s="10"/>
      <c r="E170" s="10"/>
      <c r="F170">
        <f>IF(ISNA(VLOOKUP(DKSalaries!D170,OverUnder!$A$2:$C$13,3,FALSE)),1,VLOOKUP(DKSalaries!D170,OverUnder!$A$2:$C$13,3,FALSE))</f>
        <v>1</v>
      </c>
      <c r="G170">
        <f t="shared" si="11"/>
        <v>0</v>
      </c>
      <c r="H170">
        <f>IF(ISNA(VLOOKUP(B170,[1]model_predictions!$A:$B,2,FALSE)),0,VLOOKUP(B170,[1]model_predictions!$A:$B,2,FALSE))</f>
        <v>0</v>
      </c>
      <c r="I170" s="4">
        <f t="shared" si="12"/>
        <v>0</v>
      </c>
      <c r="J170">
        <v>0</v>
      </c>
      <c r="K170">
        <f t="shared" si="13"/>
        <v>0</v>
      </c>
      <c r="L170">
        <f t="shared" si="10"/>
        <v>0</v>
      </c>
      <c r="M170">
        <f>$J170*IF($A170=M$1,1,0)</f>
        <v>0</v>
      </c>
      <c r="N170">
        <f>$J170*IF($A170=N$1,1,0)</f>
        <v>0</v>
      </c>
      <c r="O170">
        <f>$J170*IF($A170=O$1,1,0)</f>
        <v>0</v>
      </c>
      <c r="P170">
        <f>$J170*IF($A170=P$1,1,0)</f>
        <v>0</v>
      </c>
      <c r="Q170">
        <f>$J170*IF($A170=Q$1,1,0)</f>
        <v>0</v>
      </c>
      <c r="R170" t="e">
        <f t="shared" si="14"/>
        <v>#DIV/0!</v>
      </c>
    </row>
    <row r="171" spans="1:18" x14ac:dyDescent="0.45">
      <c r="A171" s="10"/>
      <c r="B171" s="10"/>
      <c r="C171" s="10"/>
      <c r="D171" s="10"/>
      <c r="E171" s="10"/>
      <c r="F171">
        <f>IF(ISNA(VLOOKUP(DKSalaries!D171,OverUnder!$A$2:$C$13,3,FALSE)),1,VLOOKUP(DKSalaries!D171,OverUnder!$A$2:$C$13,3,FALSE))</f>
        <v>1</v>
      </c>
      <c r="G171">
        <f t="shared" si="11"/>
        <v>0</v>
      </c>
      <c r="H171">
        <f>IF(ISNA(VLOOKUP(B171,[1]model_predictions!$A:$B,2,FALSE)),0,VLOOKUP(B171,[1]model_predictions!$A:$B,2,FALSE))</f>
        <v>0</v>
      </c>
      <c r="I171" s="4">
        <f t="shared" si="12"/>
        <v>0</v>
      </c>
      <c r="J171">
        <v>0</v>
      </c>
      <c r="K171">
        <f t="shared" si="13"/>
        <v>0</v>
      </c>
      <c r="L171">
        <f t="shared" si="10"/>
        <v>0</v>
      </c>
      <c r="M171">
        <f>$J171*IF($A171=M$1,1,0)</f>
        <v>0</v>
      </c>
      <c r="N171">
        <f>$J171*IF($A171=N$1,1,0)</f>
        <v>0</v>
      </c>
      <c r="O171">
        <f>$J171*IF($A171=O$1,1,0)</f>
        <v>0</v>
      </c>
      <c r="P171">
        <f>$J171*IF($A171=P$1,1,0)</f>
        <v>0</v>
      </c>
      <c r="Q171">
        <f>$J171*IF($A171=Q$1,1,0)</f>
        <v>0</v>
      </c>
      <c r="R171" t="e">
        <f t="shared" si="14"/>
        <v>#DIV/0!</v>
      </c>
    </row>
    <row r="172" spans="1:18" x14ac:dyDescent="0.45">
      <c r="A172" s="10"/>
      <c r="B172" s="10"/>
      <c r="C172" s="10"/>
      <c r="D172" s="10"/>
      <c r="E172" s="10"/>
      <c r="F172">
        <f>IF(ISNA(VLOOKUP(DKSalaries!D172,OverUnder!$A$2:$C$13,3,FALSE)),1,VLOOKUP(DKSalaries!D172,OverUnder!$A$2:$C$13,3,FALSE))</f>
        <v>1</v>
      </c>
      <c r="G172">
        <f t="shared" si="11"/>
        <v>0</v>
      </c>
      <c r="H172">
        <f>IF(ISNA(VLOOKUP(B172,[1]model_predictions!$A:$B,2,FALSE)),0,VLOOKUP(B172,[1]model_predictions!$A:$B,2,FALSE))</f>
        <v>0</v>
      </c>
      <c r="I172" s="4">
        <f t="shared" si="12"/>
        <v>0</v>
      </c>
      <c r="J172">
        <v>0</v>
      </c>
      <c r="K172">
        <f t="shared" si="13"/>
        <v>0</v>
      </c>
      <c r="L172">
        <f t="shared" si="10"/>
        <v>0</v>
      </c>
      <c r="M172">
        <f>$J172*IF($A172=M$1,1,0)</f>
        <v>0</v>
      </c>
      <c r="N172">
        <f>$J172*IF($A172=N$1,1,0)</f>
        <v>0</v>
      </c>
      <c r="O172">
        <f>$J172*IF($A172=O$1,1,0)</f>
        <v>0</v>
      </c>
      <c r="P172">
        <f>$J172*IF($A172=P$1,1,0)</f>
        <v>0</v>
      </c>
      <c r="Q172">
        <f>$J172*IF($A172=Q$1,1,0)</f>
        <v>0</v>
      </c>
      <c r="R172" t="e">
        <f t="shared" si="14"/>
        <v>#DIV/0!</v>
      </c>
    </row>
    <row r="173" spans="1:18" x14ac:dyDescent="0.45">
      <c r="A173" s="10"/>
      <c r="B173" s="10"/>
      <c r="C173" s="10"/>
      <c r="D173" s="10"/>
      <c r="E173" s="10"/>
      <c r="F173">
        <f>IF(ISNA(VLOOKUP(DKSalaries!D173,OverUnder!$A$2:$C$13,3,FALSE)),1,VLOOKUP(DKSalaries!D173,OverUnder!$A$2:$C$13,3,FALSE))</f>
        <v>1</v>
      </c>
      <c r="G173">
        <f t="shared" si="11"/>
        <v>0</v>
      </c>
      <c r="H173">
        <f>IF(ISNA(VLOOKUP(B173,[1]model_predictions!$A:$B,2,FALSE)),0,VLOOKUP(B173,[1]model_predictions!$A:$B,2,FALSE))</f>
        <v>0</v>
      </c>
      <c r="I173" s="4">
        <f t="shared" si="12"/>
        <v>0</v>
      </c>
      <c r="J173">
        <v>0</v>
      </c>
      <c r="K173">
        <f t="shared" si="13"/>
        <v>0</v>
      </c>
      <c r="L173">
        <f t="shared" si="10"/>
        <v>0</v>
      </c>
      <c r="M173">
        <f>$J173*IF($A173=M$1,1,0)</f>
        <v>0</v>
      </c>
      <c r="N173">
        <f>$J173*IF($A173=N$1,1,0)</f>
        <v>0</v>
      </c>
      <c r="O173">
        <f>$J173*IF($A173=O$1,1,0)</f>
        <v>0</v>
      </c>
      <c r="P173">
        <f>$J173*IF($A173=P$1,1,0)</f>
        <v>0</v>
      </c>
      <c r="Q173">
        <f>$J173*IF($A173=Q$1,1,0)</f>
        <v>0</v>
      </c>
      <c r="R173" t="e">
        <f t="shared" si="14"/>
        <v>#DIV/0!</v>
      </c>
    </row>
    <row r="174" spans="1:18" x14ac:dyDescent="0.45">
      <c r="A174" s="10"/>
      <c r="B174" s="10"/>
      <c r="C174" s="10"/>
      <c r="D174" s="10"/>
      <c r="E174" s="10"/>
      <c r="F174">
        <f>IF(ISNA(VLOOKUP(DKSalaries!D174,OverUnder!$A$2:$C$13,3,FALSE)),1,VLOOKUP(DKSalaries!D174,OverUnder!$A$2:$C$13,3,FALSE))</f>
        <v>1</v>
      </c>
      <c r="G174">
        <f t="shared" si="11"/>
        <v>0</v>
      </c>
      <c r="H174">
        <f>IF(ISNA(VLOOKUP(B174,[1]model_predictions!$A:$B,2,FALSE)),0,VLOOKUP(B174,[1]model_predictions!$A:$B,2,FALSE))</f>
        <v>0</v>
      </c>
      <c r="I174" s="4">
        <f t="shared" si="12"/>
        <v>0</v>
      </c>
      <c r="J174">
        <v>0</v>
      </c>
      <c r="K174">
        <f t="shared" si="13"/>
        <v>0</v>
      </c>
      <c r="L174">
        <f t="shared" si="10"/>
        <v>0</v>
      </c>
      <c r="M174">
        <f>$J174*IF($A174=M$1,1,0)</f>
        <v>0</v>
      </c>
      <c r="N174">
        <f>$J174*IF($A174=N$1,1,0)</f>
        <v>0</v>
      </c>
      <c r="O174">
        <f>$J174*IF($A174=O$1,1,0)</f>
        <v>0</v>
      </c>
      <c r="P174">
        <f>$J174*IF($A174=P$1,1,0)</f>
        <v>0</v>
      </c>
      <c r="Q174">
        <f>$J174*IF($A174=Q$1,1,0)</f>
        <v>0</v>
      </c>
      <c r="R174" t="e">
        <f t="shared" si="14"/>
        <v>#DIV/0!</v>
      </c>
    </row>
    <row r="175" spans="1:18" x14ac:dyDescent="0.45">
      <c r="A175" s="10"/>
      <c r="B175" s="10"/>
      <c r="C175" s="10"/>
      <c r="D175" s="10"/>
      <c r="E175" s="10"/>
      <c r="F175">
        <f>IF(ISNA(VLOOKUP(DKSalaries!D175,OverUnder!$A$2:$C$13,3,FALSE)),1,VLOOKUP(DKSalaries!D175,OverUnder!$A$2:$C$13,3,FALSE))</f>
        <v>1</v>
      </c>
      <c r="G175">
        <f t="shared" si="11"/>
        <v>0</v>
      </c>
      <c r="H175">
        <f>IF(ISNA(VLOOKUP(B175,[1]model_predictions!$A:$B,2,FALSE)),0,VLOOKUP(B175,[1]model_predictions!$A:$B,2,FALSE))</f>
        <v>0</v>
      </c>
      <c r="I175" s="4">
        <f t="shared" si="12"/>
        <v>0</v>
      </c>
      <c r="J175">
        <v>0</v>
      </c>
      <c r="K175">
        <f t="shared" si="13"/>
        <v>0</v>
      </c>
      <c r="L175">
        <f t="shared" si="10"/>
        <v>0</v>
      </c>
      <c r="M175">
        <f>$J175*IF($A175=M$1,1,0)</f>
        <v>0</v>
      </c>
      <c r="N175">
        <f>$J175*IF($A175=N$1,1,0)</f>
        <v>0</v>
      </c>
      <c r="O175">
        <f>$J175*IF($A175=O$1,1,0)</f>
        <v>0</v>
      </c>
      <c r="P175">
        <f>$J175*IF($A175=P$1,1,0)</f>
        <v>0</v>
      </c>
      <c r="Q175">
        <f>$J175*IF($A175=Q$1,1,0)</f>
        <v>0</v>
      </c>
      <c r="R175" t="e">
        <f t="shared" si="14"/>
        <v>#DIV/0!</v>
      </c>
    </row>
    <row r="176" spans="1:18" x14ac:dyDescent="0.45">
      <c r="A176" s="10"/>
      <c r="B176" s="10"/>
      <c r="C176" s="10"/>
      <c r="D176" s="10"/>
      <c r="E176" s="10"/>
      <c r="F176">
        <f>IF(ISNA(VLOOKUP(DKSalaries!D176,OverUnder!$A$2:$C$13,3,FALSE)),1,VLOOKUP(DKSalaries!D176,OverUnder!$A$2:$C$13,3,FALSE))</f>
        <v>1</v>
      </c>
      <c r="G176">
        <f t="shared" si="11"/>
        <v>0</v>
      </c>
      <c r="H176">
        <f>IF(ISNA(VLOOKUP(B176,[1]model_predictions!$A:$B,2,FALSE)),0,VLOOKUP(B176,[1]model_predictions!$A:$B,2,FALSE))</f>
        <v>0</v>
      </c>
      <c r="I176" s="4">
        <f t="shared" si="12"/>
        <v>0</v>
      </c>
      <c r="J176">
        <v>0</v>
      </c>
      <c r="K176">
        <f t="shared" si="13"/>
        <v>0</v>
      </c>
      <c r="L176">
        <f t="shared" si="10"/>
        <v>0</v>
      </c>
      <c r="M176">
        <f>$J176*IF($A176=M$1,1,0)</f>
        <v>0</v>
      </c>
      <c r="N176">
        <f>$J176*IF($A176=N$1,1,0)</f>
        <v>0</v>
      </c>
      <c r="O176">
        <f>$J176*IF($A176=O$1,1,0)</f>
        <v>0</v>
      </c>
      <c r="P176">
        <f>$J176*IF($A176=P$1,1,0)</f>
        <v>0</v>
      </c>
      <c r="Q176">
        <f>$J176*IF($A176=Q$1,1,0)</f>
        <v>0</v>
      </c>
      <c r="R176" t="e">
        <f t="shared" si="14"/>
        <v>#DIV/0!</v>
      </c>
    </row>
    <row r="177" spans="1:18" x14ac:dyDescent="0.45">
      <c r="A177" s="10"/>
      <c r="B177" s="10"/>
      <c r="C177" s="10"/>
      <c r="D177" s="10"/>
      <c r="E177" s="10"/>
      <c r="F177">
        <f>IF(ISNA(VLOOKUP(DKSalaries!D177,OverUnder!$A$2:$C$13,3,FALSE)),1,VLOOKUP(DKSalaries!D177,OverUnder!$A$2:$C$13,3,FALSE))</f>
        <v>1</v>
      </c>
      <c r="G177">
        <f t="shared" si="11"/>
        <v>0</v>
      </c>
      <c r="H177">
        <f>IF(ISNA(VLOOKUP(B177,[1]model_predictions!$A:$B,2,FALSE)),0,VLOOKUP(B177,[1]model_predictions!$A:$B,2,FALSE))</f>
        <v>0</v>
      </c>
      <c r="I177" s="4">
        <f t="shared" si="12"/>
        <v>0</v>
      </c>
      <c r="J177">
        <v>0</v>
      </c>
      <c r="K177">
        <f t="shared" si="13"/>
        <v>0</v>
      </c>
      <c r="L177">
        <f t="shared" si="10"/>
        <v>0</v>
      </c>
      <c r="M177">
        <f>$J177*IF($A177=M$1,1,0)</f>
        <v>0</v>
      </c>
      <c r="N177">
        <f>$J177*IF($A177=N$1,1,0)</f>
        <v>0</v>
      </c>
      <c r="O177">
        <f>$J177*IF($A177=O$1,1,0)</f>
        <v>0</v>
      </c>
      <c r="P177">
        <f>$J177*IF($A177=P$1,1,0)</f>
        <v>0</v>
      </c>
      <c r="Q177">
        <f>$J177*IF($A177=Q$1,1,0)</f>
        <v>0</v>
      </c>
      <c r="R177" t="e">
        <f t="shared" si="14"/>
        <v>#DIV/0!</v>
      </c>
    </row>
    <row r="178" spans="1:18" x14ac:dyDescent="0.45">
      <c r="A178" s="10"/>
      <c r="B178" s="10"/>
      <c r="C178" s="10"/>
      <c r="D178" s="10"/>
      <c r="E178" s="10"/>
      <c r="F178">
        <f>IF(ISNA(VLOOKUP(DKSalaries!D178,OverUnder!$A$2:$C$13,3,FALSE)),1,VLOOKUP(DKSalaries!D178,OverUnder!$A$2:$C$13,3,FALSE))</f>
        <v>1</v>
      </c>
      <c r="G178">
        <f t="shared" si="11"/>
        <v>0</v>
      </c>
      <c r="H178">
        <f>IF(ISNA(VLOOKUP(B178,[1]model_predictions!$A:$B,2,FALSE)),0,VLOOKUP(B178,[1]model_predictions!$A:$B,2,FALSE))</f>
        <v>0</v>
      </c>
      <c r="I178" s="4">
        <f t="shared" si="12"/>
        <v>0</v>
      </c>
      <c r="J178">
        <v>0</v>
      </c>
      <c r="K178">
        <f t="shared" si="13"/>
        <v>0</v>
      </c>
      <c r="L178">
        <f t="shared" si="10"/>
        <v>0</v>
      </c>
      <c r="M178">
        <f>$J178*IF($A178=M$1,1,0)</f>
        <v>0</v>
      </c>
      <c r="N178">
        <f>$J178*IF($A178=N$1,1,0)</f>
        <v>0</v>
      </c>
      <c r="O178">
        <f>$J178*IF($A178=O$1,1,0)</f>
        <v>0</v>
      </c>
      <c r="P178">
        <f>$J178*IF($A178=P$1,1,0)</f>
        <v>0</v>
      </c>
      <c r="Q178">
        <f>$J178*IF($A178=Q$1,1,0)</f>
        <v>0</v>
      </c>
      <c r="R178" t="e">
        <f t="shared" si="14"/>
        <v>#DIV/0!</v>
      </c>
    </row>
    <row r="179" spans="1:18" x14ac:dyDescent="0.45">
      <c r="A179" s="10"/>
      <c r="B179" s="10"/>
      <c r="C179" s="10"/>
      <c r="D179" s="10"/>
      <c r="E179" s="10"/>
      <c r="F179">
        <f>IF(ISNA(VLOOKUP(DKSalaries!D179,OverUnder!$A$2:$C$13,3,FALSE)),1,VLOOKUP(DKSalaries!D179,OverUnder!$A$2:$C$13,3,FALSE))</f>
        <v>1</v>
      </c>
      <c r="G179">
        <f t="shared" si="11"/>
        <v>0</v>
      </c>
      <c r="H179">
        <f>IF(ISNA(VLOOKUP(B179,[1]model_predictions!$A:$B,2,FALSE)),0,VLOOKUP(B179,[1]model_predictions!$A:$B,2,FALSE))</f>
        <v>0</v>
      </c>
      <c r="I179" s="4">
        <f t="shared" si="12"/>
        <v>0</v>
      </c>
      <c r="J179">
        <v>0</v>
      </c>
      <c r="K179">
        <f t="shared" si="13"/>
        <v>0</v>
      </c>
      <c r="L179">
        <f t="shared" si="10"/>
        <v>0</v>
      </c>
      <c r="M179">
        <f>$J179*IF($A179=M$1,1,0)</f>
        <v>0</v>
      </c>
      <c r="N179">
        <f>$J179*IF($A179=N$1,1,0)</f>
        <v>0</v>
      </c>
      <c r="O179">
        <f>$J179*IF($A179=O$1,1,0)</f>
        <v>0</v>
      </c>
      <c r="P179">
        <f>$J179*IF($A179=P$1,1,0)</f>
        <v>0</v>
      </c>
      <c r="Q179">
        <f>$J179*IF($A179=Q$1,1,0)</f>
        <v>0</v>
      </c>
      <c r="R179" t="e">
        <f t="shared" si="14"/>
        <v>#DIV/0!</v>
      </c>
    </row>
    <row r="180" spans="1:18" x14ac:dyDescent="0.45">
      <c r="A180" s="10"/>
      <c r="B180" s="10"/>
      <c r="C180" s="10"/>
      <c r="D180" s="10"/>
      <c r="E180" s="10"/>
      <c r="F180">
        <f>IF(ISNA(VLOOKUP(DKSalaries!D180,OverUnder!$A$2:$C$13,3,FALSE)),1,VLOOKUP(DKSalaries!D180,OverUnder!$A$2:$C$13,3,FALSE))</f>
        <v>1</v>
      </c>
      <c r="G180">
        <f t="shared" si="11"/>
        <v>0</v>
      </c>
      <c r="H180">
        <f>IF(ISNA(VLOOKUP(B180,[1]model_predictions!$A:$B,2,FALSE)),0,VLOOKUP(B180,[1]model_predictions!$A:$B,2,FALSE))</f>
        <v>0</v>
      </c>
      <c r="I180" s="4">
        <f t="shared" si="12"/>
        <v>0</v>
      </c>
      <c r="J180">
        <v>0</v>
      </c>
      <c r="K180">
        <f t="shared" si="13"/>
        <v>0</v>
      </c>
      <c r="L180">
        <f t="shared" si="10"/>
        <v>0</v>
      </c>
      <c r="M180">
        <f>$J180*IF($A180=M$1,1,0)</f>
        <v>0</v>
      </c>
      <c r="N180">
        <f>$J180*IF($A180=N$1,1,0)</f>
        <v>0</v>
      </c>
      <c r="O180">
        <f>$J180*IF($A180=O$1,1,0)</f>
        <v>0</v>
      </c>
      <c r="P180">
        <f>$J180*IF($A180=P$1,1,0)</f>
        <v>0</v>
      </c>
      <c r="Q180">
        <f>$J180*IF($A180=Q$1,1,0)</f>
        <v>0</v>
      </c>
      <c r="R180" t="e">
        <f t="shared" si="14"/>
        <v>#DIV/0!</v>
      </c>
    </row>
    <row r="181" spans="1:18" x14ac:dyDescent="0.45">
      <c r="A181" s="10"/>
      <c r="B181" s="10"/>
      <c r="C181" s="10"/>
      <c r="D181" s="10"/>
      <c r="E181" s="10"/>
      <c r="F181">
        <f>IF(ISNA(VLOOKUP(DKSalaries!D181,OverUnder!$A$2:$C$13,3,FALSE)),1,VLOOKUP(DKSalaries!D181,OverUnder!$A$2:$C$13,3,FALSE))</f>
        <v>1</v>
      </c>
      <c r="G181">
        <f t="shared" si="11"/>
        <v>0</v>
      </c>
      <c r="H181">
        <f>IF(ISNA(VLOOKUP(B181,[1]model_predictions!$A:$B,2,FALSE)),0,VLOOKUP(B181,[1]model_predictions!$A:$B,2,FALSE))</f>
        <v>0</v>
      </c>
      <c r="I181" s="4">
        <f t="shared" si="12"/>
        <v>0</v>
      </c>
      <c r="J181">
        <v>0</v>
      </c>
      <c r="K181">
        <f t="shared" si="13"/>
        <v>0</v>
      </c>
      <c r="L181">
        <f t="shared" si="10"/>
        <v>0</v>
      </c>
      <c r="M181">
        <f>$J181*IF($A181=M$1,1,0)</f>
        <v>0</v>
      </c>
      <c r="N181">
        <f>$J181*IF($A181=N$1,1,0)</f>
        <v>0</v>
      </c>
      <c r="O181">
        <f>$J181*IF($A181=O$1,1,0)</f>
        <v>0</v>
      </c>
      <c r="P181">
        <f>$J181*IF($A181=P$1,1,0)</f>
        <v>0</v>
      </c>
      <c r="Q181">
        <f>$J181*IF($A181=Q$1,1,0)</f>
        <v>0</v>
      </c>
      <c r="R181" t="e">
        <f t="shared" si="14"/>
        <v>#DIV/0!</v>
      </c>
    </row>
    <row r="182" spans="1:18" x14ac:dyDescent="0.45">
      <c r="A182" s="10"/>
      <c r="B182" s="10"/>
      <c r="C182" s="10"/>
      <c r="D182" s="10"/>
      <c r="E182" s="10"/>
      <c r="F182">
        <f>IF(ISNA(VLOOKUP(DKSalaries!D182,OverUnder!$A$2:$C$13,3,FALSE)),1,VLOOKUP(DKSalaries!D182,OverUnder!$A$2:$C$13,3,FALSE))</f>
        <v>1</v>
      </c>
      <c r="G182">
        <f t="shared" si="11"/>
        <v>0</v>
      </c>
      <c r="H182">
        <f>IF(ISNA(VLOOKUP(B182,[1]model_predictions!$A:$B,2,FALSE)),0,VLOOKUP(B182,[1]model_predictions!$A:$B,2,FALSE))</f>
        <v>0</v>
      </c>
      <c r="I182" s="4">
        <f t="shared" si="12"/>
        <v>0</v>
      </c>
      <c r="J182">
        <v>0</v>
      </c>
      <c r="K182">
        <f t="shared" si="13"/>
        <v>0</v>
      </c>
      <c r="L182">
        <f t="shared" si="10"/>
        <v>0</v>
      </c>
      <c r="M182">
        <f>$J182*IF($A182=M$1,1,0)</f>
        <v>0</v>
      </c>
      <c r="N182">
        <f>$J182*IF($A182=N$1,1,0)</f>
        <v>0</v>
      </c>
      <c r="O182">
        <f>$J182*IF($A182=O$1,1,0)</f>
        <v>0</v>
      </c>
      <c r="P182">
        <f>$J182*IF($A182=P$1,1,0)</f>
        <v>0</v>
      </c>
      <c r="Q182">
        <f>$J182*IF($A182=Q$1,1,0)</f>
        <v>0</v>
      </c>
      <c r="R182" t="e">
        <f t="shared" si="14"/>
        <v>#DIV/0!</v>
      </c>
    </row>
    <row r="183" spans="1:18" x14ac:dyDescent="0.45">
      <c r="A183" s="10"/>
      <c r="B183" s="10"/>
      <c r="C183" s="10"/>
      <c r="D183" s="10"/>
      <c r="E183" s="10"/>
      <c r="F183">
        <f>IF(ISNA(VLOOKUP(DKSalaries!D183,OverUnder!$A$2:$C$13,3,FALSE)),1,VLOOKUP(DKSalaries!D183,OverUnder!$A$2:$C$13,3,FALSE))</f>
        <v>1</v>
      </c>
      <c r="G183">
        <f t="shared" si="11"/>
        <v>0</v>
      </c>
      <c r="H183">
        <f>IF(ISNA(VLOOKUP(B183,[1]model_predictions!$A:$B,2,FALSE)),0,VLOOKUP(B183,[1]model_predictions!$A:$B,2,FALSE))</f>
        <v>0</v>
      </c>
      <c r="I183" s="4">
        <f t="shared" si="12"/>
        <v>0</v>
      </c>
      <c r="J183">
        <v>0</v>
      </c>
      <c r="K183">
        <f t="shared" si="13"/>
        <v>0</v>
      </c>
      <c r="L183">
        <f t="shared" si="10"/>
        <v>0</v>
      </c>
      <c r="M183">
        <f>$J183*IF($A183=M$1,1,0)</f>
        <v>0</v>
      </c>
      <c r="N183">
        <f>$J183*IF($A183=N$1,1,0)</f>
        <v>0</v>
      </c>
      <c r="O183">
        <f>$J183*IF($A183=O$1,1,0)</f>
        <v>0</v>
      </c>
      <c r="P183">
        <f>$J183*IF($A183=P$1,1,0)</f>
        <v>0</v>
      </c>
      <c r="Q183">
        <f>$J183*IF($A183=Q$1,1,0)</f>
        <v>0</v>
      </c>
      <c r="R183" t="e">
        <f t="shared" si="14"/>
        <v>#DIV/0!</v>
      </c>
    </row>
    <row r="184" spans="1:18" x14ac:dyDescent="0.45">
      <c r="A184" s="10"/>
      <c r="B184" s="10"/>
      <c r="C184" s="10"/>
      <c r="D184" s="10"/>
      <c r="E184" s="10"/>
      <c r="F184">
        <f>IF(ISNA(VLOOKUP(DKSalaries!D184,OverUnder!$A$2:$C$13,3,FALSE)),1,VLOOKUP(DKSalaries!D184,OverUnder!$A$2:$C$13,3,FALSE))</f>
        <v>1</v>
      </c>
      <c r="G184">
        <f t="shared" si="11"/>
        <v>0</v>
      </c>
      <c r="H184">
        <f>IF(ISNA(VLOOKUP(B184,[1]model_predictions!$A:$B,2,FALSE)),0,VLOOKUP(B184,[1]model_predictions!$A:$B,2,FALSE))</f>
        <v>0</v>
      </c>
      <c r="I184" s="4">
        <f t="shared" si="12"/>
        <v>0</v>
      </c>
      <c r="J184">
        <v>0</v>
      </c>
      <c r="K184">
        <f t="shared" si="13"/>
        <v>0</v>
      </c>
      <c r="L184">
        <f t="shared" si="10"/>
        <v>0</v>
      </c>
      <c r="M184">
        <f>$J184*IF($A184=M$1,1,0)</f>
        <v>0</v>
      </c>
      <c r="N184">
        <f>$J184*IF($A184=N$1,1,0)</f>
        <v>0</v>
      </c>
      <c r="O184">
        <f>$J184*IF($A184=O$1,1,0)</f>
        <v>0</v>
      </c>
      <c r="P184">
        <f>$J184*IF($A184=P$1,1,0)</f>
        <v>0</v>
      </c>
      <c r="Q184">
        <f>$J184*IF($A184=Q$1,1,0)</f>
        <v>0</v>
      </c>
      <c r="R184" t="e">
        <f t="shared" si="14"/>
        <v>#DIV/0!</v>
      </c>
    </row>
    <row r="185" spans="1:18" x14ac:dyDescent="0.45">
      <c r="A185" s="10"/>
      <c r="B185" s="10"/>
      <c r="C185" s="10"/>
      <c r="D185" s="10"/>
      <c r="E185" s="10"/>
      <c r="F185">
        <f>IF(ISNA(VLOOKUP(DKSalaries!D185,OverUnder!$A$2:$C$13,3,FALSE)),1,VLOOKUP(DKSalaries!D185,OverUnder!$A$2:$C$13,3,FALSE))</f>
        <v>1</v>
      </c>
      <c r="G185">
        <f t="shared" si="11"/>
        <v>0</v>
      </c>
      <c r="H185">
        <f>IF(ISNA(VLOOKUP(B185,[1]model_predictions!$A:$B,2,FALSE)),0,VLOOKUP(B185,[1]model_predictions!$A:$B,2,FALSE))</f>
        <v>0</v>
      </c>
      <c r="I185" s="4">
        <f t="shared" si="12"/>
        <v>0</v>
      </c>
      <c r="J185">
        <v>0</v>
      </c>
      <c r="K185">
        <f t="shared" si="13"/>
        <v>0</v>
      </c>
      <c r="L185">
        <f t="shared" si="10"/>
        <v>0</v>
      </c>
      <c r="M185">
        <f>$J185*IF($A185=M$1,1,0)</f>
        <v>0</v>
      </c>
      <c r="N185">
        <f>$J185*IF($A185=N$1,1,0)</f>
        <v>0</v>
      </c>
      <c r="O185">
        <f>$J185*IF($A185=O$1,1,0)</f>
        <v>0</v>
      </c>
      <c r="P185">
        <f>$J185*IF($A185=P$1,1,0)</f>
        <v>0</v>
      </c>
      <c r="Q185">
        <f>$J185*IF($A185=Q$1,1,0)</f>
        <v>0</v>
      </c>
      <c r="R185" t="e">
        <f t="shared" si="14"/>
        <v>#DIV/0!</v>
      </c>
    </row>
    <row r="186" spans="1:18" x14ac:dyDescent="0.45">
      <c r="A186" s="10"/>
      <c r="B186" s="10"/>
      <c r="C186" s="10"/>
      <c r="D186" s="10"/>
      <c r="E186" s="10"/>
      <c r="F186">
        <f>IF(ISNA(VLOOKUP(DKSalaries!D186,OverUnder!$A$2:$C$13,3,FALSE)),1,VLOOKUP(DKSalaries!D186,OverUnder!$A$2:$C$13,3,FALSE))</f>
        <v>1</v>
      </c>
      <c r="G186">
        <f t="shared" si="11"/>
        <v>0</v>
      </c>
      <c r="H186">
        <f>IF(ISNA(VLOOKUP(B186,[1]model_predictions!$A:$B,2,FALSE)),0,VLOOKUP(B186,[1]model_predictions!$A:$B,2,FALSE))</f>
        <v>0</v>
      </c>
      <c r="I186" s="4">
        <f t="shared" si="12"/>
        <v>0</v>
      </c>
      <c r="J186">
        <v>0</v>
      </c>
      <c r="K186">
        <f t="shared" si="13"/>
        <v>0</v>
      </c>
      <c r="L186">
        <f t="shared" si="10"/>
        <v>0</v>
      </c>
      <c r="M186">
        <f>$J186*IF($A186=M$1,1,0)</f>
        <v>0</v>
      </c>
      <c r="N186">
        <f>$J186*IF($A186=N$1,1,0)</f>
        <v>0</v>
      </c>
      <c r="O186">
        <f>$J186*IF($A186=O$1,1,0)</f>
        <v>0</v>
      </c>
      <c r="P186">
        <f>$J186*IF($A186=P$1,1,0)</f>
        <v>0</v>
      </c>
      <c r="Q186">
        <f>$J186*IF($A186=Q$1,1,0)</f>
        <v>0</v>
      </c>
      <c r="R186" t="e">
        <f t="shared" si="14"/>
        <v>#DIV/0!</v>
      </c>
    </row>
    <row r="187" spans="1:18" x14ac:dyDescent="0.45">
      <c r="A187" s="10"/>
      <c r="B187" s="10"/>
      <c r="C187" s="10"/>
      <c r="D187" s="10"/>
      <c r="E187" s="10"/>
      <c r="F187">
        <f>IF(ISNA(VLOOKUP(DKSalaries!D187,OverUnder!$A$2:$C$13,3,FALSE)),1,VLOOKUP(DKSalaries!D187,OverUnder!$A$2:$C$13,3,FALSE))</f>
        <v>1</v>
      </c>
      <c r="G187">
        <f t="shared" si="11"/>
        <v>0</v>
      </c>
      <c r="H187">
        <f>IF(ISNA(VLOOKUP(B187,[1]model_predictions!$A:$B,2,FALSE)),0,VLOOKUP(B187,[1]model_predictions!$A:$B,2,FALSE))</f>
        <v>0</v>
      </c>
      <c r="I187" s="4">
        <f t="shared" si="12"/>
        <v>0</v>
      </c>
      <c r="J187">
        <v>0</v>
      </c>
      <c r="K187">
        <f t="shared" si="13"/>
        <v>0</v>
      </c>
      <c r="L187">
        <f t="shared" si="10"/>
        <v>0</v>
      </c>
      <c r="M187">
        <f>$J187*IF($A187=M$1,1,0)</f>
        <v>0</v>
      </c>
      <c r="N187">
        <f>$J187*IF($A187=N$1,1,0)</f>
        <v>0</v>
      </c>
      <c r="O187">
        <f>$J187*IF($A187=O$1,1,0)</f>
        <v>0</v>
      </c>
      <c r="P187">
        <f>$J187*IF($A187=P$1,1,0)</f>
        <v>0</v>
      </c>
      <c r="Q187">
        <f>$J187*IF($A187=Q$1,1,0)</f>
        <v>0</v>
      </c>
      <c r="R187" t="e">
        <f t="shared" si="14"/>
        <v>#DIV/0!</v>
      </c>
    </row>
    <row r="188" spans="1:18" x14ac:dyDescent="0.45">
      <c r="A188" s="10"/>
      <c r="B188" s="10"/>
      <c r="C188" s="10"/>
      <c r="D188" s="10"/>
      <c r="E188" s="10"/>
      <c r="F188">
        <f>IF(ISNA(VLOOKUP(DKSalaries!D188,OverUnder!$A$2:$C$13,3,FALSE)),1,VLOOKUP(DKSalaries!D188,OverUnder!$A$2:$C$13,3,FALSE))</f>
        <v>1</v>
      </c>
      <c r="G188">
        <f t="shared" si="11"/>
        <v>0</v>
      </c>
      <c r="H188">
        <f>IF(ISNA(VLOOKUP(B188,[1]model_predictions!$A:$B,2,FALSE)),0,VLOOKUP(B188,[1]model_predictions!$A:$B,2,FALSE))</f>
        <v>0</v>
      </c>
      <c r="I188" s="4">
        <f t="shared" si="12"/>
        <v>0</v>
      </c>
      <c r="J188">
        <v>0</v>
      </c>
      <c r="K188">
        <f t="shared" si="13"/>
        <v>0</v>
      </c>
      <c r="L188">
        <f t="shared" si="10"/>
        <v>0</v>
      </c>
      <c r="M188">
        <f>$J188*IF($A188=M$1,1,0)</f>
        <v>0</v>
      </c>
      <c r="N188">
        <f>$J188*IF($A188=N$1,1,0)</f>
        <v>0</v>
      </c>
      <c r="O188">
        <f>$J188*IF($A188=O$1,1,0)</f>
        <v>0</v>
      </c>
      <c r="P188">
        <f>$J188*IF($A188=P$1,1,0)</f>
        <v>0</v>
      </c>
      <c r="Q188">
        <f>$J188*IF($A188=Q$1,1,0)</f>
        <v>0</v>
      </c>
      <c r="R188" t="e">
        <f t="shared" si="14"/>
        <v>#DIV/0!</v>
      </c>
    </row>
    <row r="189" spans="1:18" x14ac:dyDescent="0.45">
      <c r="A189" s="10"/>
      <c r="B189" s="10"/>
      <c r="C189" s="10"/>
      <c r="D189" s="10"/>
      <c r="E189" s="10"/>
      <c r="F189">
        <f>IF(ISNA(VLOOKUP(DKSalaries!D189,OverUnder!$A$2:$C$13,3,FALSE)),1,VLOOKUP(DKSalaries!D189,OverUnder!$A$2:$C$13,3,FALSE))</f>
        <v>1</v>
      </c>
      <c r="G189">
        <f t="shared" si="11"/>
        <v>0</v>
      </c>
      <c r="H189">
        <f>IF(ISNA(VLOOKUP(B189,[1]model_predictions!$A:$B,2,FALSE)),0,VLOOKUP(B189,[1]model_predictions!$A:$B,2,FALSE))</f>
        <v>0</v>
      </c>
      <c r="I189" s="4">
        <f t="shared" si="12"/>
        <v>0</v>
      </c>
      <c r="J189">
        <v>0</v>
      </c>
      <c r="K189">
        <f t="shared" si="13"/>
        <v>0</v>
      </c>
      <c r="L189">
        <f t="shared" si="10"/>
        <v>0</v>
      </c>
      <c r="M189">
        <f>$J189*IF($A189=M$1,1,0)</f>
        <v>0</v>
      </c>
      <c r="N189">
        <f>$J189*IF($A189=N$1,1,0)</f>
        <v>0</v>
      </c>
      <c r="O189">
        <f>$J189*IF($A189=O$1,1,0)</f>
        <v>0</v>
      </c>
      <c r="P189">
        <f>$J189*IF($A189=P$1,1,0)</f>
        <v>0</v>
      </c>
      <c r="Q189">
        <f>$J189*IF($A189=Q$1,1,0)</f>
        <v>0</v>
      </c>
      <c r="R189" t="e">
        <f t="shared" si="14"/>
        <v>#DIV/0!</v>
      </c>
    </row>
    <row r="190" spans="1:18" x14ac:dyDescent="0.45">
      <c r="A190" s="10"/>
      <c r="B190" s="10"/>
      <c r="C190" s="10"/>
      <c r="D190" s="10"/>
      <c r="E190" s="10"/>
      <c r="F190">
        <f>IF(ISNA(VLOOKUP(DKSalaries!D190,OverUnder!$A$2:$C$13,3,FALSE)),1,VLOOKUP(DKSalaries!D190,OverUnder!$A$2:$C$13,3,FALSE))</f>
        <v>1</v>
      </c>
      <c r="G190">
        <f t="shared" si="11"/>
        <v>0</v>
      </c>
      <c r="H190">
        <f>IF(ISNA(VLOOKUP(B190,[1]model_predictions!$A:$B,2,FALSE)),0,VLOOKUP(B190,[1]model_predictions!$A:$B,2,FALSE))</f>
        <v>0</v>
      </c>
      <c r="I190" s="4">
        <f t="shared" si="12"/>
        <v>0</v>
      </c>
      <c r="J190">
        <v>0</v>
      </c>
      <c r="K190">
        <f t="shared" si="13"/>
        <v>0</v>
      </c>
      <c r="L190">
        <f t="shared" si="10"/>
        <v>0</v>
      </c>
      <c r="M190">
        <f>$J190*IF($A190=M$1,1,0)</f>
        <v>0</v>
      </c>
      <c r="N190">
        <f>$J190*IF($A190=N$1,1,0)</f>
        <v>0</v>
      </c>
      <c r="O190">
        <f>$J190*IF($A190=O$1,1,0)</f>
        <v>0</v>
      </c>
      <c r="P190">
        <f>$J190*IF($A190=P$1,1,0)</f>
        <v>0</v>
      </c>
      <c r="Q190">
        <f>$J190*IF($A190=Q$1,1,0)</f>
        <v>0</v>
      </c>
      <c r="R190" t="e">
        <f t="shared" si="14"/>
        <v>#DIV/0!</v>
      </c>
    </row>
    <row r="191" spans="1:18" x14ac:dyDescent="0.45">
      <c r="A191" s="10"/>
      <c r="B191" s="10"/>
      <c r="C191" s="10"/>
      <c r="D191" s="10"/>
      <c r="E191" s="10"/>
      <c r="F191">
        <f>IF(ISNA(VLOOKUP(DKSalaries!D191,OverUnder!$A$2:$C$13,3,FALSE)),1,VLOOKUP(DKSalaries!D191,OverUnder!$A$2:$C$13,3,FALSE))</f>
        <v>1</v>
      </c>
      <c r="G191">
        <f t="shared" si="11"/>
        <v>0</v>
      </c>
      <c r="H191">
        <f>IF(ISNA(VLOOKUP(B191,[1]model_predictions!$A:$B,2,FALSE)),0,VLOOKUP(B191,[1]model_predictions!$A:$B,2,FALSE))</f>
        <v>0</v>
      </c>
      <c r="I191" s="4">
        <f t="shared" si="12"/>
        <v>0</v>
      </c>
      <c r="J191">
        <v>0</v>
      </c>
      <c r="K191">
        <f t="shared" si="13"/>
        <v>0</v>
      </c>
      <c r="L191">
        <f t="shared" si="10"/>
        <v>0</v>
      </c>
      <c r="M191">
        <f>$J191*IF($A191=M$1,1,0)</f>
        <v>0</v>
      </c>
      <c r="N191">
        <f>$J191*IF($A191=N$1,1,0)</f>
        <v>0</v>
      </c>
      <c r="O191">
        <f>$J191*IF($A191=O$1,1,0)</f>
        <v>0</v>
      </c>
      <c r="P191">
        <f>$J191*IF($A191=P$1,1,0)</f>
        <v>0</v>
      </c>
      <c r="Q191">
        <f>$J191*IF($A191=Q$1,1,0)</f>
        <v>0</v>
      </c>
      <c r="R191" t="e">
        <f t="shared" si="14"/>
        <v>#DIV/0!</v>
      </c>
    </row>
    <row r="192" spans="1:18" x14ac:dyDescent="0.45">
      <c r="A192" s="10"/>
      <c r="B192" s="10"/>
      <c r="C192" s="10"/>
      <c r="D192" s="10"/>
      <c r="E192" s="10"/>
      <c r="F192">
        <f>IF(ISNA(VLOOKUP(DKSalaries!D192,OverUnder!$A$2:$C$13,3,FALSE)),1,VLOOKUP(DKSalaries!D192,OverUnder!$A$2:$C$13,3,FALSE))</f>
        <v>1</v>
      </c>
      <c r="G192">
        <f t="shared" si="11"/>
        <v>0</v>
      </c>
      <c r="H192">
        <f>IF(ISNA(VLOOKUP(B192,[1]model_predictions!$A:$B,2,FALSE)),0,VLOOKUP(B192,[1]model_predictions!$A:$B,2,FALSE))</f>
        <v>0</v>
      </c>
      <c r="I192" s="4">
        <f t="shared" si="12"/>
        <v>0</v>
      </c>
      <c r="J192">
        <v>0</v>
      </c>
      <c r="K192">
        <f t="shared" si="13"/>
        <v>0</v>
      </c>
      <c r="L192">
        <f t="shared" si="10"/>
        <v>0</v>
      </c>
      <c r="M192">
        <f>$J192*IF($A192=M$1,1,0)</f>
        <v>0</v>
      </c>
      <c r="N192">
        <f>$J192*IF($A192=N$1,1,0)</f>
        <v>0</v>
      </c>
      <c r="O192">
        <f>$J192*IF($A192=O$1,1,0)</f>
        <v>0</v>
      </c>
      <c r="P192">
        <f>$J192*IF($A192=P$1,1,0)</f>
        <v>0</v>
      </c>
      <c r="Q192">
        <f>$J192*IF($A192=Q$1,1,0)</f>
        <v>0</v>
      </c>
      <c r="R192" t="e">
        <f t="shared" si="14"/>
        <v>#DIV/0!</v>
      </c>
    </row>
    <row r="193" spans="1:18" x14ac:dyDescent="0.45">
      <c r="A193" s="10"/>
      <c r="B193" s="10"/>
      <c r="C193" s="10"/>
      <c r="D193" s="10"/>
      <c r="E193" s="10"/>
      <c r="F193">
        <f>IF(ISNA(VLOOKUP(DKSalaries!D193,OverUnder!$A$2:$C$13,3,FALSE)),1,VLOOKUP(DKSalaries!D193,OverUnder!$A$2:$C$13,3,FALSE))</f>
        <v>1</v>
      </c>
      <c r="G193">
        <f t="shared" si="11"/>
        <v>0</v>
      </c>
      <c r="H193">
        <f>IF(ISNA(VLOOKUP(B193,[1]model_predictions!$A:$B,2,FALSE)),0,VLOOKUP(B193,[1]model_predictions!$A:$B,2,FALSE))</f>
        <v>0</v>
      </c>
      <c r="I193" s="4">
        <f t="shared" si="12"/>
        <v>0</v>
      </c>
      <c r="J193">
        <v>0</v>
      </c>
      <c r="K193">
        <f t="shared" si="13"/>
        <v>0</v>
      </c>
      <c r="L193">
        <f t="shared" si="10"/>
        <v>0</v>
      </c>
      <c r="M193">
        <f>$J193*IF($A193=M$1,1,0)</f>
        <v>0</v>
      </c>
      <c r="N193">
        <f>$J193*IF($A193=N$1,1,0)</f>
        <v>0</v>
      </c>
      <c r="O193">
        <f>$J193*IF($A193=O$1,1,0)</f>
        <v>0</v>
      </c>
      <c r="P193">
        <f>$J193*IF($A193=P$1,1,0)</f>
        <v>0</v>
      </c>
      <c r="Q193">
        <f>$J193*IF($A193=Q$1,1,0)</f>
        <v>0</v>
      </c>
      <c r="R193" t="e">
        <f t="shared" si="14"/>
        <v>#DIV/0!</v>
      </c>
    </row>
    <row r="194" spans="1:18" x14ac:dyDescent="0.45">
      <c r="A194" s="10"/>
      <c r="B194" s="10"/>
      <c r="C194" s="10"/>
      <c r="D194" s="10"/>
      <c r="E194" s="10"/>
      <c r="F194">
        <f>IF(ISNA(VLOOKUP(DKSalaries!D194,OverUnder!$A$2:$C$13,3,FALSE)),1,VLOOKUP(DKSalaries!D194,OverUnder!$A$2:$C$13,3,FALSE))</f>
        <v>1</v>
      </c>
      <c r="G194">
        <f t="shared" si="11"/>
        <v>0</v>
      </c>
      <c r="H194">
        <f>IF(ISNA(VLOOKUP(B194,[1]model_predictions!$A:$B,2,FALSE)),0,VLOOKUP(B194,[1]model_predictions!$A:$B,2,FALSE))</f>
        <v>0</v>
      </c>
      <c r="I194" s="4">
        <f t="shared" si="12"/>
        <v>0</v>
      </c>
      <c r="J194">
        <v>0</v>
      </c>
      <c r="K194">
        <f t="shared" si="13"/>
        <v>0</v>
      </c>
      <c r="L194">
        <f t="shared" ref="L194:L235" si="15">J194*C194</f>
        <v>0</v>
      </c>
      <c r="M194">
        <f>$J194*IF($A194=M$1,1,0)</f>
        <v>0</v>
      </c>
      <c r="N194">
        <f>$J194*IF($A194=N$1,1,0)</f>
        <v>0</v>
      </c>
      <c r="O194">
        <f>$J194*IF($A194=O$1,1,0)</f>
        <v>0</v>
      </c>
      <c r="P194">
        <f>$J194*IF($A194=P$1,1,0)</f>
        <v>0</v>
      </c>
      <c r="Q194">
        <f>$J194*IF($A194=Q$1,1,0)</f>
        <v>0</v>
      </c>
      <c r="R194" t="e">
        <f t="shared" si="14"/>
        <v>#DIV/0!</v>
      </c>
    </row>
    <row r="195" spans="1:18" x14ac:dyDescent="0.45">
      <c r="A195" s="10"/>
      <c r="B195" s="10"/>
      <c r="C195" s="10"/>
      <c r="D195" s="10"/>
      <c r="E195" s="10"/>
      <c r="F195">
        <f>IF(ISNA(VLOOKUP(DKSalaries!D195,OverUnder!$A$2:$C$13,3,FALSE)),1,VLOOKUP(DKSalaries!D195,OverUnder!$A$2:$C$13,3,FALSE))</f>
        <v>1</v>
      </c>
      <c r="G195">
        <f t="shared" ref="G195:G235" si="16">E195*F195</f>
        <v>0</v>
      </c>
      <c r="H195">
        <f>IF(ISNA(VLOOKUP(B195,[1]model_predictions!$A:$B,2,FALSE)),0,VLOOKUP(B195,[1]model_predictions!$A:$B,2,FALSE))</f>
        <v>0</v>
      </c>
      <c r="I195" s="4">
        <f t="shared" ref="I195:I258" si="17">H195</f>
        <v>0</v>
      </c>
      <c r="J195">
        <v>0</v>
      </c>
      <c r="K195">
        <f t="shared" ref="K195:K235" si="18">J195*I195</f>
        <v>0</v>
      </c>
      <c r="L195">
        <f t="shared" si="15"/>
        <v>0</v>
      </c>
      <c r="M195">
        <f>$J195*IF($A195=M$1,1,0)</f>
        <v>0</v>
      </c>
      <c r="N195">
        <f>$J195*IF($A195=N$1,1,0)</f>
        <v>0</v>
      </c>
      <c r="O195">
        <f>$J195*IF($A195=O$1,1,0)</f>
        <v>0</v>
      </c>
      <c r="P195">
        <f>$J195*IF($A195=P$1,1,0)</f>
        <v>0</v>
      </c>
      <c r="Q195">
        <f>$J195*IF($A195=Q$1,1,0)</f>
        <v>0</v>
      </c>
      <c r="R195" t="e">
        <f t="shared" ref="R195:R258" si="19">I195/C195*1000</f>
        <v>#DIV/0!</v>
      </c>
    </row>
    <row r="196" spans="1:18" x14ac:dyDescent="0.45">
      <c r="A196" s="10"/>
      <c r="B196" s="10"/>
      <c r="C196" s="10"/>
      <c r="D196" s="10"/>
      <c r="E196" s="10"/>
      <c r="F196">
        <f>IF(ISNA(VLOOKUP(DKSalaries!D196,OverUnder!$A$2:$C$13,3,FALSE)),1,VLOOKUP(DKSalaries!D196,OverUnder!$A$2:$C$13,3,FALSE))</f>
        <v>1</v>
      </c>
      <c r="G196">
        <f t="shared" si="16"/>
        <v>0</v>
      </c>
      <c r="H196">
        <f>IF(ISNA(VLOOKUP(B196,[1]model_predictions!$A:$B,2,FALSE)),0,VLOOKUP(B196,[1]model_predictions!$A:$B,2,FALSE))</f>
        <v>0</v>
      </c>
      <c r="I196" s="4">
        <f t="shared" si="17"/>
        <v>0</v>
      </c>
      <c r="J196">
        <v>0</v>
      </c>
      <c r="K196">
        <f t="shared" si="18"/>
        <v>0</v>
      </c>
      <c r="L196">
        <f t="shared" si="15"/>
        <v>0</v>
      </c>
      <c r="M196">
        <f>$J196*IF($A196=M$1,1,0)</f>
        <v>0</v>
      </c>
      <c r="N196">
        <f>$J196*IF($A196=N$1,1,0)</f>
        <v>0</v>
      </c>
      <c r="O196">
        <f>$J196*IF($A196=O$1,1,0)</f>
        <v>0</v>
      </c>
      <c r="P196">
        <f>$J196*IF($A196=P$1,1,0)</f>
        <v>0</v>
      </c>
      <c r="Q196">
        <f>$J196*IF($A196=Q$1,1,0)</f>
        <v>0</v>
      </c>
      <c r="R196" t="e">
        <f t="shared" si="19"/>
        <v>#DIV/0!</v>
      </c>
    </row>
    <row r="197" spans="1:18" x14ac:dyDescent="0.45">
      <c r="A197" s="10"/>
      <c r="B197" s="10"/>
      <c r="C197" s="10"/>
      <c r="D197" s="10"/>
      <c r="E197" s="10"/>
      <c r="F197">
        <f>IF(ISNA(VLOOKUP(DKSalaries!D197,OverUnder!$A$2:$C$13,3,FALSE)),1,VLOOKUP(DKSalaries!D197,OverUnder!$A$2:$C$13,3,FALSE))</f>
        <v>1</v>
      </c>
      <c r="G197">
        <f t="shared" si="16"/>
        <v>0</v>
      </c>
      <c r="H197">
        <f>IF(ISNA(VLOOKUP(B197,[1]model_predictions!$A:$B,2,FALSE)),0,VLOOKUP(B197,[1]model_predictions!$A:$B,2,FALSE))</f>
        <v>0</v>
      </c>
      <c r="I197" s="4">
        <f t="shared" si="17"/>
        <v>0</v>
      </c>
      <c r="J197">
        <v>0</v>
      </c>
      <c r="K197">
        <f t="shared" si="18"/>
        <v>0</v>
      </c>
      <c r="L197">
        <f t="shared" si="15"/>
        <v>0</v>
      </c>
      <c r="M197">
        <f>$J197*IF($A197=M$1,1,0)</f>
        <v>0</v>
      </c>
      <c r="N197">
        <f>$J197*IF($A197=N$1,1,0)</f>
        <v>0</v>
      </c>
      <c r="O197">
        <f>$J197*IF($A197=O$1,1,0)</f>
        <v>0</v>
      </c>
      <c r="P197">
        <f>$J197*IF($A197=P$1,1,0)</f>
        <v>0</v>
      </c>
      <c r="Q197">
        <f>$J197*IF($A197=Q$1,1,0)</f>
        <v>0</v>
      </c>
      <c r="R197" t="e">
        <f t="shared" si="19"/>
        <v>#DIV/0!</v>
      </c>
    </row>
    <row r="198" spans="1:18" x14ac:dyDescent="0.45">
      <c r="A198" s="10"/>
      <c r="B198" s="10"/>
      <c r="C198" s="10"/>
      <c r="D198" s="10"/>
      <c r="E198" s="10"/>
      <c r="F198">
        <f>IF(ISNA(VLOOKUP(DKSalaries!D198,OverUnder!$A$2:$C$13,3,FALSE)),1,VLOOKUP(DKSalaries!D198,OverUnder!$A$2:$C$13,3,FALSE))</f>
        <v>1</v>
      </c>
      <c r="G198">
        <f t="shared" si="16"/>
        <v>0</v>
      </c>
      <c r="H198">
        <f>IF(ISNA(VLOOKUP(B198,[1]model_predictions!$A:$B,2,FALSE)),0,VLOOKUP(B198,[1]model_predictions!$A:$B,2,FALSE))</f>
        <v>0</v>
      </c>
      <c r="I198" s="4">
        <f t="shared" si="17"/>
        <v>0</v>
      </c>
      <c r="J198">
        <v>0</v>
      </c>
      <c r="K198">
        <f t="shared" si="18"/>
        <v>0</v>
      </c>
      <c r="L198">
        <f t="shared" si="15"/>
        <v>0</v>
      </c>
      <c r="M198">
        <f>$J198*IF($A198=M$1,1,0)</f>
        <v>0</v>
      </c>
      <c r="N198">
        <f>$J198*IF($A198=N$1,1,0)</f>
        <v>0</v>
      </c>
      <c r="O198">
        <f>$J198*IF($A198=O$1,1,0)</f>
        <v>0</v>
      </c>
      <c r="P198">
        <f>$J198*IF($A198=P$1,1,0)</f>
        <v>0</v>
      </c>
      <c r="Q198">
        <f>$J198*IF($A198=Q$1,1,0)</f>
        <v>0</v>
      </c>
      <c r="R198" t="e">
        <f t="shared" si="19"/>
        <v>#DIV/0!</v>
      </c>
    </row>
    <row r="199" spans="1:18" x14ac:dyDescent="0.45">
      <c r="A199" s="10"/>
      <c r="B199" s="10"/>
      <c r="C199" s="10"/>
      <c r="D199" s="10"/>
      <c r="E199" s="10"/>
      <c r="F199">
        <f>IF(ISNA(VLOOKUP(DKSalaries!D199,OverUnder!$A$2:$C$13,3,FALSE)),1,VLOOKUP(DKSalaries!D199,OverUnder!$A$2:$C$13,3,FALSE))</f>
        <v>1</v>
      </c>
      <c r="G199">
        <f t="shared" si="16"/>
        <v>0</v>
      </c>
      <c r="H199">
        <f>IF(ISNA(VLOOKUP(B199,[1]model_predictions!$A:$B,2,FALSE)),0,VLOOKUP(B199,[1]model_predictions!$A:$B,2,FALSE))</f>
        <v>0</v>
      </c>
      <c r="I199" s="4">
        <f t="shared" si="17"/>
        <v>0</v>
      </c>
      <c r="J199">
        <v>0</v>
      </c>
      <c r="K199">
        <f t="shared" si="18"/>
        <v>0</v>
      </c>
      <c r="L199">
        <f t="shared" si="15"/>
        <v>0</v>
      </c>
      <c r="M199">
        <f>$J199*IF($A199=M$1,1,0)</f>
        <v>0</v>
      </c>
      <c r="N199">
        <f>$J199*IF($A199=N$1,1,0)</f>
        <v>0</v>
      </c>
      <c r="O199">
        <f>$J199*IF($A199=O$1,1,0)</f>
        <v>0</v>
      </c>
      <c r="P199">
        <f>$J199*IF($A199=P$1,1,0)</f>
        <v>0</v>
      </c>
      <c r="Q199">
        <f>$J199*IF($A199=Q$1,1,0)</f>
        <v>0</v>
      </c>
      <c r="R199" t="e">
        <f t="shared" si="19"/>
        <v>#DIV/0!</v>
      </c>
    </row>
    <row r="200" spans="1:18" x14ac:dyDescent="0.45">
      <c r="A200" s="10"/>
      <c r="B200" s="10"/>
      <c r="C200" s="10"/>
      <c r="D200" s="10"/>
      <c r="E200" s="10"/>
      <c r="F200">
        <f>IF(ISNA(VLOOKUP(DKSalaries!D200,OverUnder!$A$2:$C$13,3,FALSE)),1,VLOOKUP(DKSalaries!D200,OverUnder!$A$2:$C$13,3,FALSE))</f>
        <v>1</v>
      </c>
      <c r="G200">
        <f t="shared" si="16"/>
        <v>0</v>
      </c>
      <c r="H200">
        <f>IF(ISNA(VLOOKUP(B200,[1]model_predictions!$A:$B,2,FALSE)),0,VLOOKUP(B200,[1]model_predictions!$A:$B,2,FALSE))</f>
        <v>0</v>
      </c>
      <c r="I200" s="4">
        <f t="shared" si="17"/>
        <v>0</v>
      </c>
      <c r="J200">
        <v>0</v>
      </c>
      <c r="K200">
        <f t="shared" si="18"/>
        <v>0</v>
      </c>
      <c r="L200">
        <f t="shared" si="15"/>
        <v>0</v>
      </c>
      <c r="M200">
        <f>$J200*IF($A200=M$1,1,0)</f>
        <v>0</v>
      </c>
      <c r="N200">
        <f>$J200*IF($A200=N$1,1,0)</f>
        <v>0</v>
      </c>
      <c r="O200">
        <f>$J200*IF($A200=O$1,1,0)</f>
        <v>0</v>
      </c>
      <c r="P200">
        <f>$J200*IF($A200=P$1,1,0)</f>
        <v>0</v>
      </c>
      <c r="Q200">
        <f>$J200*IF($A200=Q$1,1,0)</f>
        <v>0</v>
      </c>
      <c r="R200" t="e">
        <f t="shared" si="19"/>
        <v>#DIV/0!</v>
      </c>
    </row>
    <row r="201" spans="1:18" x14ac:dyDescent="0.45">
      <c r="A201" s="10"/>
      <c r="B201" s="10"/>
      <c r="C201" s="10"/>
      <c r="D201" s="10"/>
      <c r="E201" s="10"/>
      <c r="F201">
        <f>IF(ISNA(VLOOKUP(DKSalaries!D201,OverUnder!$A$2:$C$13,3,FALSE)),1,VLOOKUP(DKSalaries!D201,OverUnder!$A$2:$C$13,3,FALSE))</f>
        <v>1</v>
      </c>
      <c r="G201">
        <f t="shared" si="16"/>
        <v>0</v>
      </c>
      <c r="H201">
        <f>IF(ISNA(VLOOKUP(B201,[1]model_predictions!$A:$B,2,FALSE)),0,VLOOKUP(B201,[1]model_predictions!$A:$B,2,FALSE))</f>
        <v>0</v>
      </c>
      <c r="I201" s="4">
        <f t="shared" si="17"/>
        <v>0</v>
      </c>
      <c r="J201">
        <v>0</v>
      </c>
      <c r="K201">
        <f t="shared" si="18"/>
        <v>0</v>
      </c>
      <c r="L201">
        <f t="shared" si="15"/>
        <v>0</v>
      </c>
      <c r="M201">
        <f>$J201*IF($A201=M$1,1,0)</f>
        <v>0</v>
      </c>
      <c r="N201">
        <f>$J201*IF($A201=N$1,1,0)</f>
        <v>0</v>
      </c>
      <c r="O201">
        <f>$J201*IF($A201=O$1,1,0)</f>
        <v>0</v>
      </c>
      <c r="P201">
        <f>$J201*IF($A201=P$1,1,0)</f>
        <v>0</v>
      </c>
      <c r="Q201">
        <f>$J201*IF($A201=Q$1,1,0)</f>
        <v>0</v>
      </c>
      <c r="R201" t="e">
        <f t="shared" si="19"/>
        <v>#DIV/0!</v>
      </c>
    </row>
    <row r="202" spans="1:18" x14ac:dyDescent="0.45">
      <c r="A202" s="10"/>
      <c r="B202" s="10"/>
      <c r="C202" s="10"/>
      <c r="D202" s="10"/>
      <c r="E202" s="10"/>
      <c r="F202">
        <f>IF(ISNA(VLOOKUP(DKSalaries!D202,OverUnder!$A$2:$C$13,3,FALSE)),1,VLOOKUP(DKSalaries!D202,OverUnder!$A$2:$C$13,3,FALSE))</f>
        <v>1</v>
      </c>
      <c r="G202">
        <f t="shared" si="16"/>
        <v>0</v>
      </c>
      <c r="H202">
        <f>IF(ISNA(VLOOKUP(B202,[1]model_predictions!$A:$B,2,FALSE)),0,VLOOKUP(B202,[1]model_predictions!$A:$B,2,FALSE))</f>
        <v>0</v>
      </c>
      <c r="I202" s="4">
        <f t="shared" si="17"/>
        <v>0</v>
      </c>
      <c r="J202">
        <v>0</v>
      </c>
      <c r="K202">
        <f t="shared" si="18"/>
        <v>0</v>
      </c>
      <c r="L202">
        <f t="shared" si="15"/>
        <v>0</v>
      </c>
      <c r="M202">
        <f>$J202*IF($A202=M$1,1,0)</f>
        <v>0</v>
      </c>
      <c r="N202">
        <f>$J202*IF($A202=N$1,1,0)</f>
        <v>0</v>
      </c>
      <c r="O202">
        <f>$J202*IF($A202=O$1,1,0)</f>
        <v>0</v>
      </c>
      <c r="P202">
        <f>$J202*IF($A202=P$1,1,0)</f>
        <v>0</v>
      </c>
      <c r="Q202">
        <f>$J202*IF($A202=Q$1,1,0)</f>
        <v>0</v>
      </c>
      <c r="R202" t="e">
        <f t="shared" si="19"/>
        <v>#DIV/0!</v>
      </c>
    </row>
    <row r="203" spans="1:18" x14ac:dyDescent="0.45">
      <c r="A203" s="10"/>
      <c r="B203" s="10"/>
      <c r="C203" s="10"/>
      <c r="D203" s="10"/>
      <c r="E203" s="10"/>
      <c r="F203">
        <f>IF(ISNA(VLOOKUP(DKSalaries!D203,OverUnder!$A$2:$C$13,3,FALSE)),1,VLOOKUP(DKSalaries!D203,OverUnder!$A$2:$C$13,3,FALSE))</f>
        <v>1</v>
      </c>
      <c r="G203">
        <f t="shared" si="16"/>
        <v>0</v>
      </c>
      <c r="H203">
        <f>IF(ISNA(VLOOKUP(B203,[1]model_predictions!$A:$B,2,FALSE)),0,VLOOKUP(B203,[1]model_predictions!$A:$B,2,FALSE))</f>
        <v>0</v>
      </c>
      <c r="I203" s="4">
        <f t="shared" si="17"/>
        <v>0</v>
      </c>
      <c r="J203">
        <v>0</v>
      </c>
      <c r="K203">
        <f t="shared" si="18"/>
        <v>0</v>
      </c>
      <c r="L203">
        <f t="shared" si="15"/>
        <v>0</v>
      </c>
      <c r="M203">
        <f>$J203*IF($A203=M$1,1,0)</f>
        <v>0</v>
      </c>
      <c r="N203">
        <f>$J203*IF($A203=N$1,1,0)</f>
        <v>0</v>
      </c>
      <c r="O203">
        <f>$J203*IF($A203=O$1,1,0)</f>
        <v>0</v>
      </c>
      <c r="P203">
        <f>$J203*IF($A203=P$1,1,0)</f>
        <v>0</v>
      </c>
      <c r="Q203">
        <f>$J203*IF($A203=Q$1,1,0)</f>
        <v>0</v>
      </c>
      <c r="R203" t="e">
        <f t="shared" si="19"/>
        <v>#DIV/0!</v>
      </c>
    </row>
    <row r="204" spans="1:18" x14ac:dyDescent="0.45">
      <c r="A204" s="10"/>
      <c r="B204" s="10"/>
      <c r="C204" s="10"/>
      <c r="D204" s="10"/>
      <c r="E204" s="10"/>
      <c r="F204">
        <f>IF(ISNA(VLOOKUP(DKSalaries!D204,OverUnder!$A$2:$C$13,3,FALSE)),1,VLOOKUP(DKSalaries!D204,OverUnder!$A$2:$C$13,3,FALSE))</f>
        <v>1</v>
      </c>
      <c r="G204">
        <f t="shared" si="16"/>
        <v>0</v>
      </c>
      <c r="H204">
        <f>IF(ISNA(VLOOKUP(B204,[1]model_predictions!$A:$B,2,FALSE)),0,VLOOKUP(B204,[1]model_predictions!$A:$B,2,FALSE))</f>
        <v>0</v>
      </c>
      <c r="I204" s="4">
        <f t="shared" si="17"/>
        <v>0</v>
      </c>
      <c r="J204">
        <v>0</v>
      </c>
      <c r="K204">
        <f t="shared" si="18"/>
        <v>0</v>
      </c>
      <c r="L204">
        <f t="shared" si="15"/>
        <v>0</v>
      </c>
      <c r="M204">
        <f>$J204*IF($A204=M$1,1,0)</f>
        <v>0</v>
      </c>
      <c r="N204">
        <f>$J204*IF($A204=N$1,1,0)</f>
        <v>0</v>
      </c>
      <c r="O204">
        <f>$J204*IF($A204=O$1,1,0)</f>
        <v>0</v>
      </c>
      <c r="P204">
        <f>$J204*IF($A204=P$1,1,0)</f>
        <v>0</v>
      </c>
      <c r="Q204">
        <f>$J204*IF($A204=Q$1,1,0)</f>
        <v>0</v>
      </c>
      <c r="R204" t="e">
        <f t="shared" si="19"/>
        <v>#DIV/0!</v>
      </c>
    </row>
    <row r="205" spans="1:18" x14ac:dyDescent="0.45">
      <c r="A205" s="10"/>
      <c r="B205" s="10"/>
      <c r="C205" s="10"/>
      <c r="D205" s="10"/>
      <c r="E205" s="10"/>
      <c r="F205">
        <f>IF(ISNA(VLOOKUP(DKSalaries!D205,OverUnder!$A$2:$C$13,3,FALSE)),1,VLOOKUP(DKSalaries!D205,OverUnder!$A$2:$C$13,3,FALSE))</f>
        <v>1</v>
      </c>
      <c r="G205">
        <f t="shared" si="16"/>
        <v>0</v>
      </c>
      <c r="H205">
        <f>IF(ISNA(VLOOKUP(B205,[1]model_predictions!$A:$B,2,FALSE)),0,VLOOKUP(B205,[1]model_predictions!$A:$B,2,FALSE))</f>
        <v>0</v>
      </c>
      <c r="I205" s="4">
        <f t="shared" si="17"/>
        <v>0</v>
      </c>
      <c r="J205">
        <v>0</v>
      </c>
      <c r="K205">
        <f t="shared" si="18"/>
        <v>0</v>
      </c>
      <c r="L205">
        <f t="shared" si="15"/>
        <v>0</v>
      </c>
      <c r="M205">
        <f>$J205*IF($A205=M$1,1,0)</f>
        <v>0</v>
      </c>
      <c r="N205">
        <f>$J205*IF($A205=N$1,1,0)</f>
        <v>0</v>
      </c>
      <c r="O205">
        <f>$J205*IF($A205=O$1,1,0)</f>
        <v>0</v>
      </c>
      <c r="P205">
        <f>$J205*IF($A205=P$1,1,0)</f>
        <v>0</v>
      </c>
      <c r="Q205">
        <f>$J205*IF($A205=Q$1,1,0)</f>
        <v>0</v>
      </c>
      <c r="R205" t="e">
        <f t="shared" si="19"/>
        <v>#DIV/0!</v>
      </c>
    </row>
    <row r="206" spans="1:18" x14ac:dyDescent="0.45">
      <c r="A206" s="10"/>
      <c r="B206" s="10"/>
      <c r="C206" s="10"/>
      <c r="D206" s="10"/>
      <c r="E206" s="10"/>
      <c r="F206">
        <f>IF(ISNA(VLOOKUP(DKSalaries!D206,OverUnder!$A$2:$C$13,3,FALSE)),1,VLOOKUP(DKSalaries!D206,OverUnder!$A$2:$C$13,3,FALSE))</f>
        <v>1</v>
      </c>
      <c r="G206">
        <f t="shared" si="16"/>
        <v>0</v>
      </c>
      <c r="H206">
        <f>IF(ISNA(VLOOKUP(B206,[1]model_predictions!$A:$B,2,FALSE)),0,VLOOKUP(B206,[1]model_predictions!$A:$B,2,FALSE))</f>
        <v>0</v>
      </c>
      <c r="I206" s="4">
        <f t="shared" si="17"/>
        <v>0</v>
      </c>
      <c r="J206">
        <v>0</v>
      </c>
      <c r="K206">
        <f t="shared" si="18"/>
        <v>0</v>
      </c>
      <c r="L206">
        <f t="shared" si="15"/>
        <v>0</v>
      </c>
      <c r="M206">
        <f>$J206*IF($A206=M$1,1,0)</f>
        <v>0</v>
      </c>
      <c r="N206">
        <f>$J206*IF($A206=N$1,1,0)</f>
        <v>0</v>
      </c>
      <c r="O206">
        <f>$J206*IF($A206=O$1,1,0)</f>
        <v>0</v>
      </c>
      <c r="P206">
        <f>$J206*IF($A206=P$1,1,0)</f>
        <v>0</v>
      </c>
      <c r="Q206">
        <f>$J206*IF($A206=Q$1,1,0)</f>
        <v>0</v>
      </c>
      <c r="R206" t="e">
        <f t="shared" si="19"/>
        <v>#DIV/0!</v>
      </c>
    </row>
    <row r="207" spans="1:18" x14ac:dyDescent="0.45">
      <c r="A207" s="10"/>
      <c r="B207" s="10"/>
      <c r="C207" s="10"/>
      <c r="D207" s="10"/>
      <c r="E207" s="10"/>
      <c r="F207">
        <f>IF(ISNA(VLOOKUP(DKSalaries!D207,OverUnder!$A$2:$C$13,3,FALSE)),1,VLOOKUP(DKSalaries!D207,OverUnder!$A$2:$C$13,3,FALSE))</f>
        <v>1</v>
      </c>
      <c r="G207">
        <f t="shared" si="16"/>
        <v>0</v>
      </c>
      <c r="H207">
        <f>IF(ISNA(VLOOKUP(B207,[1]model_predictions!$A:$B,2,FALSE)),0,VLOOKUP(B207,[1]model_predictions!$A:$B,2,FALSE))</f>
        <v>0</v>
      </c>
      <c r="I207" s="4">
        <f t="shared" si="17"/>
        <v>0</v>
      </c>
      <c r="J207">
        <v>0</v>
      </c>
      <c r="K207">
        <f t="shared" si="18"/>
        <v>0</v>
      </c>
      <c r="L207">
        <f t="shared" si="15"/>
        <v>0</v>
      </c>
      <c r="M207">
        <f>$J207*IF($A207=M$1,1,0)</f>
        <v>0</v>
      </c>
      <c r="N207">
        <f>$J207*IF($A207=N$1,1,0)</f>
        <v>0</v>
      </c>
      <c r="O207">
        <f>$J207*IF($A207=O$1,1,0)</f>
        <v>0</v>
      </c>
      <c r="P207">
        <f>$J207*IF($A207=P$1,1,0)</f>
        <v>0</v>
      </c>
      <c r="Q207">
        <f>$J207*IF($A207=Q$1,1,0)</f>
        <v>0</v>
      </c>
      <c r="R207" t="e">
        <f t="shared" si="19"/>
        <v>#DIV/0!</v>
      </c>
    </row>
    <row r="208" spans="1:18" x14ac:dyDescent="0.45">
      <c r="A208" s="10"/>
      <c r="B208" s="10"/>
      <c r="C208" s="10"/>
      <c r="D208" s="10"/>
      <c r="E208" s="10"/>
      <c r="F208">
        <f>IF(ISNA(VLOOKUP(DKSalaries!D208,OverUnder!$A$2:$C$13,3,FALSE)),1,VLOOKUP(DKSalaries!D208,OverUnder!$A$2:$C$13,3,FALSE))</f>
        <v>1</v>
      </c>
      <c r="G208">
        <f t="shared" si="16"/>
        <v>0</v>
      </c>
      <c r="H208">
        <f>IF(ISNA(VLOOKUP(B208,[1]model_predictions!$A:$B,2,FALSE)),0,VLOOKUP(B208,[1]model_predictions!$A:$B,2,FALSE))</f>
        <v>0</v>
      </c>
      <c r="I208" s="4">
        <f t="shared" si="17"/>
        <v>0</v>
      </c>
      <c r="J208">
        <v>0</v>
      </c>
      <c r="K208">
        <f t="shared" si="18"/>
        <v>0</v>
      </c>
      <c r="L208">
        <f t="shared" si="15"/>
        <v>0</v>
      </c>
      <c r="M208">
        <f>$J208*IF($A208=M$1,1,0)</f>
        <v>0</v>
      </c>
      <c r="N208">
        <f>$J208*IF($A208=N$1,1,0)</f>
        <v>0</v>
      </c>
      <c r="O208">
        <f>$J208*IF($A208=O$1,1,0)</f>
        <v>0</v>
      </c>
      <c r="P208">
        <f>$J208*IF($A208=P$1,1,0)</f>
        <v>0</v>
      </c>
      <c r="Q208">
        <f>$J208*IF($A208=Q$1,1,0)</f>
        <v>0</v>
      </c>
      <c r="R208" t="e">
        <f t="shared" si="19"/>
        <v>#DIV/0!</v>
      </c>
    </row>
    <row r="209" spans="1:18" x14ac:dyDescent="0.45">
      <c r="A209" s="10"/>
      <c r="B209" s="10"/>
      <c r="C209" s="10"/>
      <c r="D209" s="10"/>
      <c r="E209" s="10"/>
      <c r="F209">
        <f>IF(ISNA(VLOOKUP(DKSalaries!D209,OverUnder!$A$2:$C$13,3,FALSE)),1,VLOOKUP(DKSalaries!D209,OverUnder!$A$2:$C$13,3,FALSE))</f>
        <v>1</v>
      </c>
      <c r="G209">
        <f t="shared" si="16"/>
        <v>0</v>
      </c>
      <c r="H209">
        <f>IF(ISNA(VLOOKUP(B209,[1]model_predictions!$A:$B,2,FALSE)),0,VLOOKUP(B209,[1]model_predictions!$A:$B,2,FALSE))</f>
        <v>0</v>
      </c>
      <c r="I209" s="4">
        <f t="shared" si="17"/>
        <v>0</v>
      </c>
      <c r="J209">
        <v>0</v>
      </c>
      <c r="K209">
        <f t="shared" si="18"/>
        <v>0</v>
      </c>
      <c r="L209">
        <f t="shared" si="15"/>
        <v>0</v>
      </c>
      <c r="M209">
        <f>$J209*IF($A209=M$1,1,0)</f>
        <v>0</v>
      </c>
      <c r="N209">
        <f>$J209*IF($A209=N$1,1,0)</f>
        <v>0</v>
      </c>
      <c r="O209">
        <f>$J209*IF($A209=O$1,1,0)</f>
        <v>0</v>
      </c>
      <c r="P209">
        <f>$J209*IF($A209=P$1,1,0)</f>
        <v>0</v>
      </c>
      <c r="Q209">
        <f>$J209*IF($A209=Q$1,1,0)</f>
        <v>0</v>
      </c>
      <c r="R209" t="e">
        <f t="shared" si="19"/>
        <v>#DIV/0!</v>
      </c>
    </row>
    <row r="210" spans="1:18" x14ac:dyDescent="0.45">
      <c r="A210" s="10"/>
      <c r="B210" s="10"/>
      <c r="C210" s="10"/>
      <c r="D210" s="10"/>
      <c r="E210" s="10"/>
      <c r="F210">
        <f>IF(ISNA(VLOOKUP(DKSalaries!D210,OverUnder!$A$2:$C$13,3,FALSE)),1,VLOOKUP(DKSalaries!D210,OverUnder!$A$2:$C$13,3,FALSE))</f>
        <v>1</v>
      </c>
      <c r="G210">
        <f t="shared" si="16"/>
        <v>0</v>
      </c>
      <c r="H210">
        <f>IF(ISNA(VLOOKUP(B210,[1]model_predictions!$A:$B,2,FALSE)),0,VLOOKUP(B210,[1]model_predictions!$A:$B,2,FALSE))</f>
        <v>0</v>
      </c>
      <c r="I210" s="4">
        <f t="shared" si="17"/>
        <v>0</v>
      </c>
      <c r="J210">
        <v>0</v>
      </c>
      <c r="K210">
        <f t="shared" si="18"/>
        <v>0</v>
      </c>
      <c r="L210">
        <f t="shared" si="15"/>
        <v>0</v>
      </c>
      <c r="M210">
        <f>$J210*IF($A210=M$1,1,0)</f>
        <v>0</v>
      </c>
      <c r="N210">
        <f>$J210*IF($A210=N$1,1,0)</f>
        <v>0</v>
      </c>
      <c r="O210">
        <f>$J210*IF($A210=O$1,1,0)</f>
        <v>0</v>
      </c>
      <c r="P210">
        <f>$J210*IF($A210=P$1,1,0)</f>
        <v>0</v>
      </c>
      <c r="Q210">
        <f>$J210*IF($A210=Q$1,1,0)</f>
        <v>0</v>
      </c>
      <c r="R210" t="e">
        <f t="shared" si="19"/>
        <v>#DIV/0!</v>
      </c>
    </row>
    <row r="211" spans="1:18" x14ac:dyDescent="0.45">
      <c r="F211">
        <f>IF(ISNA(VLOOKUP(DKSalaries!D211,OverUnder!$A$2:$C$13,3,FALSE)),1,VLOOKUP(DKSalaries!D211,OverUnder!$A$2:$C$13,3,FALSE))</f>
        <v>1</v>
      </c>
      <c r="G211">
        <f t="shared" si="16"/>
        <v>0</v>
      </c>
      <c r="H211">
        <f>IF(ISNA(VLOOKUP(B211,[1]model_predictions!$A:$B,2,FALSE)),0,VLOOKUP(B211,[1]model_predictions!$A:$B,2,FALSE))</f>
        <v>0</v>
      </c>
      <c r="I211" s="4">
        <f t="shared" si="17"/>
        <v>0</v>
      </c>
      <c r="J211">
        <v>0</v>
      </c>
      <c r="K211">
        <f t="shared" si="18"/>
        <v>0</v>
      </c>
      <c r="L211">
        <f t="shared" si="15"/>
        <v>0</v>
      </c>
      <c r="M211">
        <f>$J211*IF($A211=M$1,1,0)</f>
        <v>0</v>
      </c>
      <c r="N211">
        <f>$J211*IF($A211=N$1,1,0)</f>
        <v>0</v>
      </c>
      <c r="O211">
        <f>$J211*IF($A211=O$1,1,0)</f>
        <v>0</v>
      </c>
      <c r="P211">
        <f>$J211*IF($A211=P$1,1,0)</f>
        <v>0</v>
      </c>
      <c r="Q211">
        <f>$J211*IF($A211=Q$1,1,0)</f>
        <v>0</v>
      </c>
      <c r="R211" t="e">
        <f t="shared" si="19"/>
        <v>#DIV/0!</v>
      </c>
    </row>
    <row r="212" spans="1:18" x14ac:dyDescent="0.45">
      <c r="F212">
        <f>IF(ISNA(VLOOKUP(DKSalaries!D212,OverUnder!$A$2:$C$13,3,FALSE)),1,VLOOKUP(DKSalaries!D212,OverUnder!$A$2:$C$13,3,FALSE))</f>
        <v>1</v>
      </c>
      <c r="G212">
        <f t="shared" si="16"/>
        <v>0</v>
      </c>
      <c r="H212">
        <f>IF(ISNA(VLOOKUP(B212,[1]model_predictions!$A:$B,2,FALSE)),0,VLOOKUP(B212,[1]model_predictions!$A:$B,2,FALSE))</f>
        <v>0</v>
      </c>
      <c r="I212" s="4">
        <f t="shared" si="17"/>
        <v>0</v>
      </c>
      <c r="J212">
        <v>0</v>
      </c>
      <c r="K212">
        <f t="shared" si="18"/>
        <v>0</v>
      </c>
      <c r="L212">
        <f t="shared" si="15"/>
        <v>0</v>
      </c>
      <c r="M212">
        <f>$J212*IF($A212=M$1,1,0)</f>
        <v>0</v>
      </c>
      <c r="N212">
        <f>$J212*IF($A212=N$1,1,0)</f>
        <v>0</v>
      </c>
      <c r="O212">
        <f>$J212*IF($A212=O$1,1,0)</f>
        <v>0</v>
      </c>
      <c r="P212">
        <f>$J212*IF($A212=P$1,1,0)</f>
        <v>0</v>
      </c>
      <c r="Q212">
        <f>$J212*IF($A212=Q$1,1,0)</f>
        <v>0</v>
      </c>
      <c r="R212" t="e">
        <f t="shared" si="19"/>
        <v>#DIV/0!</v>
      </c>
    </row>
    <row r="213" spans="1:18" x14ac:dyDescent="0.45">
      <c r="F213">
        <f>IF(ISNA(VLOOKUP(DKSalaries!D213,OverUnder!$A$2:$C$13,3,FALSE)),1,VLOOKUP(DKSalaries!D213,OverUnder!$A$2:$C$13,3,FALSE))</f>
        <v>1</v>
      </c>
      <c r="G213">
        <f t="shared" si="16"/>
        <v>0</v>
      </c>
      <c r="H213">
        <f>IF(ISNA(VLOOKUP(B213,[1]model_predictions!$A:$B,2,FALSE)),0,VLOOKUP(B213,[1]model_predictions!$A:$B,2,FALSE))</f>
        <v>0</v>
      </c>
      <c r="I213" s="4">
        <f t="shared" si="17"/>
        <v>0</v>
      </c>
      <c r="J213">
        <v>0</v>
      </c>
      <c r="K213">
        <f t="shared" si="18"/>
        <v>0</v>
      </c>
      <c r="L213">
        <f t="shared" si="15"/>
        <v>0</v>
      </c>
      <c r="M213">
        <f>$J213*IF($A213=M$1,1,0)</f>
        <v>0</v>
      </c>
      <c r="N213">
        <f>$J213*IF($A213=N$1,1,0)</f>
        <v>0</v>
      </c>
      <c r="O213">
        <f>$J213*IF($A213=O$1,1,0)</f>
        <v>0</v>
      </c>
      <c r="P213">
        <f>$J213*IF($A213=P$1,1,0)</f>
        <v>0</v>
      </c>
      <c r="Q213">
        <f>$J213*IF($A213=Q$1,1,0)</f>
        <v>0</v>
      </c>
      <c r="R213" t="e">
        <f t="shared" si="19"/>
        <v>#DIV/0!</v>
      </c>
    </row>
    <row r="214" spans="1:18" x14ac:dyDescent="0.45">
      <c r="F214">
        <f>IF(ISNA(VLOOKUP(DKSalaries!D214,OverUnder!$A$2:$C$13,3,FALSE)),1,VLOOKUP(DKSalaries!D214,OverUnder!$A$2:$C$13,3,FALSE))</f>
        <v>1</v>
      </c>
      <c r="G214">
        <f t="shared" si="16"/>
        <v>0</v>
      </c>
      <c r="H214">
        <f>IF(ISNA(VLOOKUP(B214,[1]model_predictions!$A:$B,2,FALSE)),0,VLOOKUP(B214,[1]model_predictions!$A:$B,2,FALSE))</f>
        <v>0</v>
      </c>
      <c r="I214" s="4">
        <f t="shared" si="17"/>
        <v>0</v>
      </c>
      <c r="J214">
        <v>0</v>
      </c>
      <c r="K214">
        <f t="shared" si="18"/>
        <v>0</v>
      </c>
      <c r="L214">
        <f t="shared" si="15"/>
        <v>0</v>
      </c>
      <c r="M214">
        <f>$J214*IF($A214=M$1,1,0)</f>
        <v>0</v>
      </c>
      <c r="N214">
        <f>$J214*IF($A214=N$1,1,0)</f>
        <v>0</v>
      </c>
      <c r="O214">
        <f>$J214*IF($A214=O$1,1,0)</f>
        <v>0</v>
      </c>
      <c r="P214">
        <f>$J214*IF($A214=P$1,1,0)</f>
        <v>0</v>
      </c>
      <c r="Q214">
        <f>$J214*IF($A214=Q$1,1,0)</f>
        <v>0</v>
      </c>
      <c r="R214" t="e">
        <f t="shared" si="19"/>
        <v>#DIV/0!</v>
      </c>
    </row>
    <row r="215" spans="1:18" x14ac:dyDescent="0.45">
      <c r="F215">
        <f>IF(ISNA(VLOOKUP(DKSalaries!D215,OverUnder!$A$2:$C$13,3,FALSE)),1,VLOOKUP(DKSalaries!D215,OverUnder!$A$2:$C$13,3,FALSE))</f>
        <v>1</v>
      </c>
      <c r="G215">
        <f t="shared" si="16"/>
        <v>0</v>
      </c>
      <c r="H215">
        <f>IF(ISNA(VLOOKUP(B215,[1]model_predictions!$A:$B,2,FALSE)),0,VLOOKUP(B215,[1]model_predictions!$A:$B,2,FALSE))</f>
        <v>0</v>
      </c>
      <c r="I215" s="4">
        <f t="shared" si="17"/>
        <v>0</v>
      </c>
      <c r="J215">
        <v>0</v>
      </c>
      <c r="K215">
        <f t="shared" si="18"/>
        <v>0</v>
      </c>
      <c r="L215">
        <f t="shared" si="15"/>
        <v>0</v>
      </c>
      <c r="M215">
        <f>$J215*IF($A215=M$1,1,0)</f>
        <v>0</v>
      </c>
      <c r="N215">
        <f>$J215*IF($A215=N$1,1,0)</f>
        <v>0</v>
      </c>
      <c r="O215">
        <f>$J215*IF($A215=O$1,1,0)</f>
        <v>0</v>
      </c>
      <c r="P215">
        <f>$J215*IF($A215=P$1,1,0)</f>
        <v>0</v>
      </c>
      <c r="Q215">
        <f>$J215*IF($A215=Q$1,1,0)</f>
        <v>0</v>
      </c>
      <c r="R215" t="e">
        <f t="shared" si="19"/>
        <v>#DIV/0!</v>
      </c>
    </row>
    <row r="216" spans="1:18" x14ac:dyDescent="0.45">
      <c r="F216">
        <f>IF(ISNA(VLOOKUP(DKSalaries!D216,OverUnder!$A$2:$C$13,3,FALSE)),1,VLOOKUP(DKSalaries!D216,OverUnder!$A$2:$C$13,3,FALSE))</f>
        <v>1</v>
      </c>
      <c r="G216">
        <f t="shared" si="16"/>
        <v>0</v>
      </c>
      <c r="H216">
        <f>IF(ISNA(VLOOKUP(B216,[1]model_predictions!$A:$B,2,FALSE)),0,VLOOKUP(B216,[1]model_predictions!$A:$B,2,FALSE))</f>
        <v>0</v>
      </c>
      <c r="I216" s="4">
        <f t="shared" si="17"/>
        <v>0</v>
      </c>
      <c r="J216">
        <v>0</v>
      </c>
      <c r="K216">
        <f t="shared" si="18"/>
        <v>0</v>
      </c>
      <c r="L216">
        <f t="shared" si="15"/>
        <v>0</v>
      </c>
      <c r="M216">
        <f>$J216*IF($A216=M$1,1,0)</f>
        <v>0</v>
      </c>
      <c r="N216">
        <f>$J216*IF($A216=N$1,1,0)</f>
        <v>0</v>
      </c>
      <c r="O216">
        <f>$J216*IF($A216=O$1,1,0)</f>
        <v>0</v>
      </c>
      <c r="P216">
        <f>$J216*IF($A216=P$1,1,0)</f>
        <v>0</v>
      </c>
      <c r="Q216">
        <f>$J216*IF($A216=Q$1,1,0)</f>
        <v>0</v>
      </c>
      <c r="R216" t="e">
        <f t="shared" si="19"/>
        <v>#DIV/0!</v>
      </c>
    </row>
    <row r="217" spans="1:18" x14ac:dyDescent="0.45">
      <c r="F217">
        <f>IF(ISNA(VLOOKUP(DKSalaries!D217,OverUnder!$A$2:$C$13,3,FALSE)),1,VLOOKUP(DKSalaries!D217,OverUnder!$A$2:$C$13,3,FALSE))</f>
        <v>1</v>
      </c>
      <c r="G217">
        <f t="shared" si="16"/>
        <v>0</v>
      </c>
      <c r="H217">
        <f>IF(ISNA(VLOOKUP(B217,[1]model_predictions!$A:$B,2,FALSE)),0,VLOOKUP(B217,[1]model_predictions!$A:$B,2,FALSE))</f>
        <v>0</v>
      </c>
      <c r="I217" s="4">
        <f t="shared" si="17"/>
        <v>0</v>
      </c>
      <c r="J217">
        <v>0</v>
      </c>
      <c r="K217">
        <f t="shared" si="18"/>
        <v>0</v>
      </c>
      <c r="L217">
        <f t="shared" si="15"/>
        <v>0</v>
      </c>
      <c r="M217">
        <f>$J217*IF($A217=M$1,1,0)</f>
        <v>0</v>
      </c>
      <c r="N217">
        <f>$J217*IF($A217=N$1,1,0)</f>
        <v>0</v>
      </c>
      <c r="O217">
        <f>$J217*IF($A217=O$1,1,0)</f>
        <v>0</v>
      </c>
      <c r="P217">
        <f>$J217*IF($A217=P$1,1,0)</f>
        <v>0</v>
      </c>
      <c r="Q217">
        <f>$J217*IF($A217=Q$1,1,0)</f>
        <v>0</v>
      </c>
      <c r="R217" t="e">
        <f t="shared" si="19"/>
        <v>#DIV/0!</v>
      </c>
    </row>
    <row r="218" spans="1:18" x14ac:dyDescent="0.45">
      <c r="F218">
        <f>IF(ISNA(VLOOKUP(DKSalaries!D218,OverUnder!$A$2:$C$13,3,FALSE)),1,VLOOKUP(DKSalaries!D218,OverUnder!$A$2:$C$13,3,FALSE))</f>
        <v>1</v>
      </c>
      <c r="G218">
        <f t="shared" si="16"/>
        <v>0</v>
      </c>
      <c r="H218">
        <f>IF(ISNA(VLOOKUP(B218,[1]model_predictions!$A:$B,2,FALSE)),0,VLOOKUP(B218,[1]model_predictions!$A:$B,2,FALSE))</f>
        <v>0</v>
      </c>
      <c r="I218" s="4">
        <f t="shared" si="17"/>
        <v>0</v>
      </c>
      <c r="J218">
        <v>0</v>
      </c>
      <c r="K218">
        <f t="shared" si="18"/>
        <v>0</v>
      </c>
      <c r="L218">
        <f t="shared" si="15"/>
        <v>0</v>
      </c>
      <c r="M218">
        <f>$J218*IF($A218=M$1,1,0)</f>
        <v>0</v>
      </c>
      <c r="N218">
        <f>$J218*IF($A218=N$1,1,0)</f>
        <v>0</v>
      </c>
      <c r="O218">
        <f>$J218*IF($A218=O$1,1,0)</f>
        <v>0</v>
      </c>
      <c r="P218">
        <f>$J218*IF($A218=P$1,1,0)</f>
        <v>0</v>
      </c>
      <c r="Q218">
        <f>$J218*IF($A218=Q$1,1,0)</f>
        <v>0</v>
      </c>
      <c r="R218" t="e">
        <f t="shared" si="19"/>
        <v>#DIV/0!</v>
      </c>
    </row>
    <row r="219" spans="1:18" x14ac:dyDescent="0.45">
      <c r="F219">
        <f>IF(ISNA(VLOOKUP(DKSalaries!D219,OverUnder!$A$2:$C$13,3,FALSE)),1,VLOOKUP(DKSalaries!D219,OverUnder!$A$2:$C$13,3,FALSE))</f>
        <v>1</v>
      </c>
      <c r="G219">
        <f t="shared" si="16"/>
        <v>0</v>
      </c>
      <c r="H219">
        <f>IF(ISNA(VLOOKUP(B219,[1]model_predictions!$A:$B,2,FALSE)),0,VLOOKUP(B219,[1]model_predictions!$A:$B,2,FALSE))</f>
        <v>0</v>
      </c>
      <c r="I219" s="4">
        <f t="shared" si="17"/>
        <v>0</v>
      </c>
      <c r="J219">
        <v>0</v>
      </c>
      <c r="K219">
        <f t="shared" si="18"/>
        <v>0</v>
      </c>
      <c r="L219">
        <f t="shared" si="15"/>
        <v>0</v>
      </c>
      <c r="M219">
        <f>$J219*IF($A219=M$1,1,0)</f>
        <v>0</v>
      </c>
      <c r="N219">
        <f>$J219*IF($A219=N$1,1,0)</f>
        <v>0</v>
      </c>
      <c r="O219">
        <f>$J219*IF($A219=O$1,1,0)</f>
        <v>0</v>
      </c>
      <c r="P219">
        <f>$J219*IF($A219=P$1,1,0)</f>
        <v>0</v>
      </c>
      <c r="Q219">
        <f>$J219*IF($A219=Q$1,1,0)</f>
        <v>0</v>
      </c>
      <c r="R219" t="e">
        <f t="shared" si="19"/>
        <v>#DIV/0!</v>
      </c>
    </row>
    <row r="220" spans="1:18" x14ac:dyDescent="0.45">
      <c r="F220">
        <f>IF(ISNA(VLOOKUP(DKSalaries!D220,OverUnder!$A$2:$C$13,3,FALSE)),1,VLOOKUP(DKSalaries!D220,OverUnder!$A$2:$C$13,3,FALSE))</f>
        <v>1</v>
      </c>
      <c r="G220">
        <f t="shared" si="16"/>
        <v>0</v>
      </c>
      <c r="H220">
        <f>IF(ISNA(VLOOKUP(B220,[1]model_predictions!$A:$B,2,FALSE)),0,VLOOKUP(B220,[1]model_predictions!$A:$B,2,FALSE))</f>
        <v>0</v>
      </c>
      <c r="I220" s="4">
        <f t="shared" si="17"/>
        <v>0</v>
      </c>
      <c r="J220">
        <v>0</v>
      </c>
      <c r="K220">
        <f t="shared" si="18"/>
        <v>0</v>
      </c>
      <c r="L220">
        <f t="shared" si="15"/>
        <v>0</v>
      </c>
      <c r="M220">
        <f>$J220*IF($A220=M$1,1,0)</f>
        <v>0</v>
      </c>
      <c r="N220">
        <f>$J220*IF($A220=N$1,1,0)</f>
        <v>0</v>
      </c>
      <c r="O220">
        <f>$J220*IF($A220=O$1,1,0)</f>
        <v>0</v>
      </c>
      <c r="P220">
        <f>$J220*IF($A220=P$1,1,0)</f>
        <v>0</v>
      </c>
      <c r="Q220">
        <f>$J220*IF($A220=Q$1,1,0)</f>
        <v>0</v>
      </c>
      <c r="R220" t="e">
        <f t="shared" si="19"/>
        <v>#DIV/0!</v>
      </c>
    </row>
    <row r="221" spans="1:18" x14ac:dyDescent="0.45">
      <c r="F221">
        <f>IF(ISNA(VLOOKUP(DKSalaries!D221,OverUnder!$A$2:$C$13,3,FALSE)),1,VLOOKUP(DKSalaries!D221,OverUnder!$A$2:$C$13,3,FALSE))</f>
        <v>1</v>
      </c>
      <c r="G221">
        <f t="shared" si="16"/>
        <v>0</v>
      </c>
      <c r="H221">
        <f>IF(ISNA(VLOOKUP(B221,[1]model_predictions!$A:$B,2,FALSE)),0,VLOOKUP(B221,[1]model_predictions!$A:$B,2,FALSE))</f>
        <v>0</v>
      </c>
      <c r="I221" s="4">
        <f t="shared" si="17"/>
        <v>0</v>
      </c>
      <c r="J221">
        <v>0</v>
      </c>
      <c r="K221">
        <f t="shared" si="18"/>
        <v>0</v>
      </c>
      <c r="L221">
        <f t="shared" si="15"/>
        <v>0</v>
      </c>
      <c r="M221">
        <f>$J221*IF($A221=M$1,1,0)</f>
        <v>0</v>
      </c>
      <c r="N221">
        <f>$J221*IF($A221=N$1,1,0)</f>
        <v>0</v>
      </c>
      <c r="O221">
        <f>$J221*IF($A221=O$1,1,0)</f>
        <v>0</v>
      </c>
      <c r="P221">
        <f>$J221*IF($A221=P$1,1,0)</f>
        <v>0</v>
      </c>
      <c r="Q221">
        <f>$J221*IF($A221=Q$1,1,0)</f>
        <v>0</v>
      </c>
      <c r="R221" t="e">
        <f t="shared" si="19"/>
        <v>#DIV/0!</v>
      </c>
    </row>
    <row r="222" spans="1:18" x14ac:dyDescent="0.45">
      <c r="F222">
        <f>IF(ISNA(VLOOKUP(DKSalaries!D222,OverUnder!$A$2:$C$13,3,FALSE)),1,VLOOKUP(DKSalaries!D222,OverUnder!$A$2:$C$13,3,FALSE))</f>
        <v>1</v>
      </c>
      <c r="G222">
        <f t="shared" si="16"/>
        <v>0</v>
      </c>
      <c r="H222">
        <f>IF(ISNA(VLOOKUP(B222,[1]model_predictions!$A:$B,2,FALSE)),0,VLOOKUP(B222,[1]model_predictions!$A:$B,2,FALSE))</f>
        <v>0</v>
      </c>
      <c r="I222" s="4">
        <f t="shared" si="17"/>
        <v>0</v>
      </c>
      <c r="J222">
        <v>0</v>
      </c>
      <c r="K222">
        <f t="shared" si="18"/>
        <v>0</v>
      </c>
      <c r="L222">
        <f t="shared" si="15"/>
        <v>0</v>
      </c>
      <c r="M222">
        <f>$J222*IF($A222=M$1,1,0)</f>
        <v>0</v>
      </c>
      <c r="N222">
        <f>$J222*IF($A222=N$1,1,0)</f>
        <v>0</v>
      </c>
      <c r="O222">
        <f>$J222*IF($A222=O$1,1,0)</f>
        <v>0</v>
      </c>
      <c r="P222">
        <f>$J222*IF($A222=P$1,1,0)</f>
        <v>0</v>
      </c>
      <c r="Q222">
        <f>$J222*IF($A222=Q$1,1,0)</f>
        <v>0</v>
      </c>
      <c r="R222" t="e">
        <f t="shared" si="19"/>
        <v>#DIV/0!</v>
      </c>
    </row>
    <row r="223" spans="1:18" x14ac:dyDescent="0.45">
      <c r="F223">
        <f>IF(ISNA(VLOOKUP(DKSalaries!D223,OverUnder!$A$2:$C$13,3,FALSE)),1,VLOOKUP(DKSalaries!D223,OverUnder!$A$2:$C$13,3,FALSE))</f>
        <v>1</v>
      </c>
      <c r="G223">
        <f t="shared" si="16"/>
        <v>0</v>
      </c>
      <c r="H223">
        <f>IF(ISNA(VLOOKUP(B223,[1]model_predictions!$A:$B,2,FALSE)),0,VLOOKUP(B223,[1]model_predictions!$A:$B,2,FALSE))</f>
        <v>0</v>
      </c>
      <c r="I223" s="4">
        <f t="shared" si="17"/>
        <v>0</v>
      </c>
      <c r="J223">
        <v>0</v>
      </c>
      <c r="K223">
        <f t="shared" si="18"/>
        <v>0</v>
      </c>
      <c r="L223">
        <f t="shared" si="15"/>
        <v>0</v>
      </c>
      <c r="M223">
        <f>$J223*IF($A223=M$1,1,0)</f>
        <v>0</v>
      </c>
      <c r="N223">
        <f>$J223*IF($A223=N$1,1,0)</f>
        <v>0</v>
      </c>
      <c r="O223">
        <f>$J223*IF($A223=O$1,1,0)</f>
        <v>0</v>
      </c>
      <c r="P223">
        <f>$J223*IF($A223=P$1,1,0)</f>
        <v>0</v>
      </c>
      <c r="Q223">
        <f>$J223*IF($A223=Q$1,1,0)</f>
        <v>0</v>
      </c>
      <c r="R223" t="e">
        <f t="shared" si="19"/>
        <v>#DIV/0!</v>
      </c>
    </row>
    <row r="224" spans="1:18" x14ac:dyDescent="0.45">
      <c r="F224">
        <f>IF(ISNA(VLOOKUP(DKSalaries!D224,OverUnder!$A$2:$C$13,3,FALSE)),1,VLOOKUP(DKSalaries!D224,OverUnder!$A$2:$C$13,3,FALSE))</f>
        <v>1</v>
      </c>
      <c r="G224">
        <f t="shared" si="16"/>
        <v>0</v>
      </c>
      <c r="H224">
        <f>IF(ISNA(VLOOKUP(B224,[1]model_predictions!$A:$B,2,FALSE)),0,VLOOKUP(B224,[1]model_predictions!$A:$B,2,FALSE))</f>
        <v>0</v>
      </c>
      <c r="I224" s="4">
        <f t="shared" si="17"/>
        <v>0</v>
      </c>
      <c r="J224">
        <v>0</v>
      </c>
      <c r="K224">
        <f t="shared" si="18"/>
        <v>0</v>
      </c>
      <c r="L224">
        <f t="shared" si="15"/>
        <v>0</v>
      </c>
      <c r="M224">
        <f>$J224*IF($A224=M$1,1,0)</f>
        <v>0</v>
      </c>
      <c r="N224">
        <f>$J224*IF($A224=N$1,1,0)</f>
        <v>0</v>
      </c>
      <c r="O224">
        <f>$J224*IF($A224=O$1,1,0)</f>
        <v>0</v>
      </c>
      <c r="P224">
        <f>$J224*IF($A224=P$1,1,0)</f>
        <v>0</v>
      </c>
      <c r="Q224">
        <f>$J224*IF($A224=Q$1,1,0)</f>
        <v>0</v>
      </c>
      <c r="R224" t="e">
        <f t="shared" si="19"/>
        <v>#DIV/0!</v>
      </c>
    </row>
    <row r="225" spans="6:18" x14ac:dyDescent="0.45">
      <c r="F225">
        <f>IF(ISNA(VLOOKUP(DKSalaries!D225,OverUnder!$A$2:$C$13,3,FALSE)),1,VLOOKUP(DKSalaries!D225,OverUnder!$A$2:$C$13,3,FALSE))</f>
        <v>1</v>
      </c>
      <c r="G225">
        <f t="shared" si="16"/>
        <v>0</v>
      </c>
      <c r="H225">
        <f>IF(ISNA(VLOOKUP(B225,[1]model_predictions!$A:$B,2,FALSE)),0,VLOOKUP(B225,[1]model_predictions!$A:$B,2,FALSE))</f>
        <v>0</v>
      </c>
      <c r="I225" s="4">
        <f t="shared" si="17"/>
        <v>0</v>
      </c>
      <c r="J225">
        <v>0</v>
      </c>
      <c r="K225">
        <f t="shared" si="18"/>
        <v>0</v>
      </c>
      <c r="L225">
        <f t="shared" si="15"/>
        <v>0</v>
      </c>
      <c r="M225">
        <f>$J225*IF($A225=M$1,1,0)</f>
        <v>0</v>
      </c>
      <c r="N225">
        <f>$J225*IF($A225=N$1,1,0)</f>
        <v>0</v>
      </c>
      <c r="O225">
        <f>$J225*IF($A225=O$1,1,0)</f>
        <v>0</v>
      </c>
      <c r="P225">
        <f>$J225*IF($A225=P$1,1,0)</f>
        <v>0</v>
      </c>
      <c r="Q225">
        <f>$J225*IF($A225=Q$1,1,0)</f>
        <v>0</v>
      </c>
      <c r="R225" t="e">
        <f t="shared" si="19"/>
        <v>#DIV/0!</v>
      </c>
    </row>
    <row r="226" spans="6:18" x14ac:dyDescent="0.45">
      <c r="F226">
        <f>IF(ISNA(VLOOKUP(DKSalaries!D226,OverUnder!$A$2:$C$13,3,FALSE)),1,VLOOKUP(DKSalaries!D226,OverUnder!$A$2:$C$13,3,FALSE))</f>
        <v>1</v>
      </c>
      <c r="G226">
        <f t="shared" si="16"/>
        <v>0</v>
      </c>
      <c r="H226">
        <f>IF(ISNA(VLOOKUP(B226,[1]model_predictions!$A:$B,2,FALSE)),0,VLOOKUP(B226,[1]model_predictions!$A:$B,2,FALSE))</f>
        <v>0</v>
      </c>
      <c r="I226" s="4">
        <f t="shared" si="17"/>
        <v>0</v>
      </c>
      <c r="J226">
        <v>0</v>
      </c>
      <c r="K226">
        <f t="shared" si="18"/>
        <v>0</v>
      </c>
      <c r="L226">
        <f t="shared" si="15"/>
        <v>0</v>
      </c>
      <c r="M226">
        <f>$J226*IF($A226=M$1,1,0)</f>
        <v>0</v>
      </c>
      <c r="N226">
        <f>$J226*IF($A226=N$1,1,0)</f>
        <v>0</v>
      </c>
      <c r="O226">
        <f>$J226*IF($A226=O$1,1,0)</f>
        <v>0</v>
      </c>
      <c r="P226">
        <f>$J226*IF($A226=P$1,1,0)</f>
        <v>0</v>
      </c>
      <c r="Q226">
        <f>$J226*IF($A226=Q$1,1,0)</f>
        <v>0</v>
      </c>
      <c r="R226" t="e">
        <f t="shared" si="19"/>
        <v>#DIV/0!</v>
      </c>
    </row>
    <row r="227" spans="6:18" x14ac:dyDescent="0.45">
      <c r="F227">
        <f>IF(ISNA(VLOOKUP(DKSalaries!D227,OverUnder!$A$2:$C$13,3,FALSE)),1,VLOOKUP(DKSalaries!D227,OverUnder!$A$2:$C$13,3,FALSE))</f>
        <v>1</v>
      </c>
      <c r="G227">
        <f t="shared" si="16"/>
        <v>0</v>
      </c>
      <c r="H227">
        <f>IF(ISNA(VLOOKUP(B227,[1]model_predictions!$A:$B,2,FALSE)),0,VLOOKUP(B227,[1]model_predictions!$A:$B,2,FALSE))</f>
        <v>0</v>
      </c>
      <c r="I227" s="4">
        <f t="shared" si="17"/>
        <v>0</v>
      </c>
      <c r="J227">
        <v>0</v>
      </c>
      <c r="K227">
        <f t="shared" si="18"/>
        <v>0</v>
      </c>
      <c r="L227">
        <f t="shared" si="15"/>
        <v>0</v>
      </c>
      <c r="M227">
        <f>$J227*IF($A227=M$1,1,0)</f>
        <v>0</v>
      </c>
      <c r="N227">
        <f>$J227*IF($A227=N$1,1,0)</f>
        <v>0</v>
      </c>
      <c r="O227">
        <f>$J227*IF($A227=O$1,1,0)</f>
        <v>0</v>
      </c>
      <c r="P227">
        <f>$J227*IF($A227=P$1,1,0)</f>
        <v>0</v>
      </c>
      <c r="Q227">
        <f>$J227*IF($A227=Q$1,1,0)</f>
        <v>0</v>
      </c>
      <c r="R227" t="e">
        <f t="shared" si="19"/>
        <v>#DIV/0!</v>
      </c>
    </row>
    <row r="228" spans="6:18" x14ac:dyDescent="0.45">
      <c r="F228">
        <f>IF(ISNA(VLOOKUP(DKSalaries!D228,OverUnder!$A$2:$C$13,3,FALSE)),1,VLOOKUP(DKSalaries!D228,OverUnder!$A$2:$C$13,3,FALSE))</f>
        <v>1</v>
      </c>
      <c r="G228">
        <f t="shared" si="16"/>
        <v>0</v>
      </c>
      <c r="H228">
        <f>IF(ISNA(VLOOKUP(B228,[1]model_predictions!$A:$B,2,FALSE)),0,VLOOKUP(B228,[1]model_predictions!$A:$B,2,FALSE))</f>
        <v>0</v>
      </c>
      <c r="I228" s="4">
        <f t="shared" si="17"/>
        <v>0</v>
      </c>
      <c r="J228">
        <v>0</v>
      </c>
      <c r="K228">
        <f t="shared" si="18"/>
        <v>0</v>
      </c>
      <c r="L228">
        <f t="shared" si="15"/>
        <v>0</v>
      </c>
      <c r="M228">
        <f>$J228*IF($A228=M$1,1,0)</f>
        <v>0</v>
      </c>
      <c r="N228">
        <f>$J228*IF($A228=N$1,1,0)</f>
        <v>0</v>
      </c>
      <c r="O228">
        <f>$J228*IF($A228=O$1,1,0)</f>
        <v>0</v>
      </c>
      <c r="P228">
        <f>$J228*IF($A228=P$1,1,0)</f>
        <v>0</v>
      </c>
      <c r="Q228">
        <f>$J228*IF($A228=Q$1,1,0)</f>
        <v>0</v>
      </c>
      <c r="R228" t="e">
        <f t="shared" si="19"/>
        <v>#DIV/0!</v>
      </c>
    </row>
    <row r="229" spans="6:18" x14ac:dyDescent="0.45">
      <c r="F229">
        <f>IF(ISNA(VLOOKUP(DKSalaries!D229,OverUnder!$A$2:$C$13,3,FALSE)),1,VLOOKUP(DKSalaries!D229,OverUnder!$A$2:$C$13,3,FALSE))</f>
        <v>1</v>
      </c>
      <c r="G229">
        <f t="shared" si="16"/>
        <v>0</v>
      </c>
      <c r="H229">
        <f>IF(ISNA(VLOOKUP(B229,[1]model_predictions!$A:$B,2,FALSE)),0,VLOOKUP(B229,[1]model_predictions!$A:$B,2,FALSE))</f>
        <v>0</v>
      </c>
      <c r="I229" s="4">
        <f t="shared" si="17"/>
        <v>0</v>
      </c>
      <c r="J229">
        <v>0</v>
      </c>
      <c r="K229">
        <f t="shared" si="18"/>
        <v>0</v>
      </c>
      <c r="L229">
        <f t="shared" si="15"/>
        <v>0</v>
      </c>
      <c r="M229">
        <f>$J229*IF($A229=M$1,1,0)</f>
        <v>0</v>
      </c>
      <c r="N229">
        <f>$J229*IF($A229=N$1,1,0)</f>
        <v>0</v>
      </c>
      <c r="O229">
        <f>$J229*IF($A229=O$1,1,0)</f>
        <v>0</v>
      </c>
      <c r="P229">
        <f>$J229*IF($A229=P$1,1,0)</f>
        <v>0</v>
      </c>
      <c r="Q229">
        <f>$J229*IF($A229=Q$1,1,0)</f>
        <v>0</v>
      </c>
      <c r="R229" t="e">
        <f t="shared" si="19"/>
        <v>#DIV/0!</v>
      </c>
    </row>
    <row r="230" spans="6:18" x14ac:dyDescent="0.45">
      <c r="F230">
        <f>IF(ISNA(VLOOKUP(DKSalaries!D230,OverUnder!$A$2:$C$13,3,FALSE)),1,VLOOKUP(DKSalaries!D230,OverUnder!$A$2:$C$13,3,FALSE))</f>
        <v>1</v>
      </c>
      <c r="G230">
        <f t="shared" si="16"/>
        <v>0</v>
      </c>
      <c r="H230">
        <f>IF(ISNA(VLOOKUP(B230,[1]model_predictions!$A:$B,2,FALSE)),0,VLOOKUP(B230,[1]model_predictions!$A:$B,2,FALSE))</f>
        <v>0</v>
      </c>
      <c r="I230" s="4">
        <f t="shared" si="17"/>
        <v>0</v>
      </c>
      <c r="J230">
        <v>0</v>
      </c>
      <c r="K230">
        <f t="shared" si="18"/>
        <v>0</v>
      </c>
      <c r="L230">
        <f t="shared" si="15"/>
        <v>0</v>
      </c>
      <c r="M230">
        <f>$J230*IF($A230=M$1,1,0)</f>
        <v>0</v>
      </c>
      <c r="N230">
        <f>$J230*IF($A230=N$1,1,0)</f>
        <v>0</v>
      </c>
      <c r="O230">
        <f>$J230*IF($A230=O$1,1,0)</f>
        <v>0</v>
      </c>
      <c r="P230">
        <f>$J230*IF($A230=P$1,1,0)</f>
        <v>0</v>
      </c>
      <c r="Q230">
        <f>$J230*IF($A230=Q$1,1,0)</f>
        <v>0</v>
      </c>
      <c r="R230" t="e">
        <f t="shared" si="19"/>
        <v>#DIV/0!</v>
      </c>
    </row>
    <row r="231" spans="6:18" x14ac:dyDescent="0.45">
      <c r="F231">
        <f>IF(ISNA(VLOOKUP(DKSalaries!D231,OverUnder!$A$2:$C$13,3,FALSE)),1,VLOOKUP(DKSalaries!D231,OverUnder!$A$2:$C$13,3,FALSE))</f>
        <v>1</v>
      </c>
      <c r="G231">
        <f t="shared" si="16"/>
        <v>0</v>
      </c>
      <c r="H231">
        <f>IF(ISNA(VLOOKUP(B231,[1]model_predictions!$A:$B,2,FALSE)),0,VLOOKUP(B231,[1]model_predictions!$A:$B,2,FALSE))</f>
        <v>0</v>
      </c>
      <c r="I231" s="4">
        <f t="shared" si="17"/>
        <v>0</v>
      </c>
      <c r="J231">
        <v>0</v>
      </c>
      <c r="K231">
        <f t="shared" si="18"/>
        <v>0</v>
      </c>
      <c r="L231">
        <f t="shared" si="15"/>
        <v>0</v>
      </c>
      <c r="M231">
        <f>$J231*IF($A231=M$1,1,0)</f>
        <v>0</v>
      </c>
      <c r="N231">
        <f>$J231*IF($A231=N$1,1,0)</f>
        <v>0</v>
      </c>
      <c r="O231">
        <f>$J231*IF($A231=O$1,1,0)</f>
        <v>0</v>
      </c>
      <c r="P231">
        <f>$J231*IF($A231=P$1,1,0)</f>
        <v>0</v>
      </c>
      <c r="Q231">
        <f>$J231*IF($A231=Q$1,1,0)</f>
        <v>0</v>
      </c>
      <c r="R231" t="e">
        <f t="shared" si="19"/>
        <v>#DIV/0!</v>
      </c>
    </row>
    <row r="232" spans="6:18" x14ac:dyDescent="0.45">
      <c r="F232">
        <f>IF(ISNA(VLOOKUP(DKSalaries!D232,OverUnder!$A$2:$C$13,3,FALSE)),1,VLOOKUP(DKSalaries!D232,OverUnder!$A$2:$C$13,3,FALSE))</f>
        <v>1</v>
      </c>
      <c r="G232">
        <f t="shared" si="16"/>
        <v>0</v>
      </c>
      <c r="H232">
        <f>IF(ISNA(VLOOKUP(B232,[1]model_predictions!$A:$B,2,FALSE)),0,VLOOKUP(B232,[1]model_predictions!$A:$B,2,FALSE))</f>
        <v>0</v>
      </c>
      <c r="I232" s="4">
        <f t="shared" si="17"/>
        <v>0</v>
      </c>
      <c r="J232">
        <v>0</v>
      </c>
      <c r="K232">
        <f t="shared" si="18"/>
        <v>0</v>
      </c>
      <c r="L232">
        <f t="shared" si="15"/>
        <v>0</v>
      </c>
      <c r="M232">
        <f>$J232*IF($A232=M$1,1,0)</f>
        <v>0</v>
      </c>
      <c r="N232">
        <f>$J232*IF($A232=N$1,1,0)</f>
        <v>0</v>
      </c>
      <c r="O232">
        <f>$J232*IF($A232=O$1,1,0)</f>
        <v>0</v>
      </c>
      <c r="P232">
        <f>$J232*IF($A232=P$1,1,0)</f>
        <v>0</v>
      </c>
      <c r="Q232">
        <f>$J232*IF($A232=Q$1,1,0)</f>
        <v>0</v>
      </c>
      <c r="R232" t="e">
        <f t="shared" si="19"/>
        <v>#DIV/0!</v>
      </c>
    </row>
    <row r="233" spans="6:18" x14ac:dyDescent="0.45">
      <c r="F233">
        <f>IF(ISNA(VLOOKUP(DKSalaries!D233,OverUnder!$A$2:$C$13,3,FALSE)),1,VLOOKUP(DKSalaries!D233,OverUnder!$A$2:$C$13,3,FALSE))</f>
        <v>1</v>
      </c>
      <c r="G233">
        <f t="shared" si="16"/>
        <v>0</v>
      </c>
      <c r="H233">
        <f>IF(ISNA(VLOOKUP(B233,[1]model_predictions!$A:$B,2,FALSE)),0,VLOOKUP(B233,[1]model_predictions!$A:$B,2,FALSE))</f>
        <v>0</v>
      </c>
      <c r="I233" s="4">
        <f t="shared" si="17"/>
        <v>0</v>
      </c>
      <c r="J233">
        <v>0</v>
      </c>
      <c r="K233">
        <f t="shared" si="18"/>
        <v>0</v>
      </c>
      <c r="L233">
        <f t="shared" si="15"/>
        <v>0</v>
      </c>
      <c r="M233">
        <f>$J233*IF($A233=M$1,1,0)</f>
        <v>0</v>
      </c>
      <c r="N233">
        <f>$J233*IF($A233=N$1,1,0)</f>
        <v>0</v>
      </c>
      <c r="O233">
        <f>$J233*IF($A233=O$1,1,0)</f>
        <v>0</v>
      </c>
      <c r="P233">
        <f>$J233*IF($A233=P$1,1,0)</f>
        <v>0</v>
      </c>
      <c r="Q233">
        <f>$J233*IF($A233=Q$1,1,0)</f>
        <v>0</v>
      </c>
      <c r="R233" t="e">
        <f t="shared" si="19"/>
        <v>#DIV/0!</v>
      </c>
    </row>
    <row r="234" spans="6:18" x14ac:dyDescent="0.45">
      <c r="F234">
        <f>IF(ISNA(VLOOKUP(DKSalaries!D234,OverUnder!$A$2:$C$13,3,FALSE)),1,VLOOKUP(DKSalaries!D234,OverUnder!$A$2:$C$13,3,FALSE))</f>
        <v>1</v>
      </c>
      <c r="G234">
        <f t="shared" si="16"/>
        <v>0</v>
      </c>
      <c r="H234">
        <f>IF(ISNA(VLOOKUP(B234,[1]model_predictions!$A:$B,2,FALSE)),0,VLOOKUP(B234,[1]model_predictions!$A:$B,2,FALSE))</f>
        <v>0</v>
      </c>
      <c r="I234" s="4">
        <f t="shared" si="17"/>
        <v>0</v>
      </c>
      <c r="J234">
        <v>0</v>
      </c>
      <c r="K234">
        <f t="shared" si="18"/>
        <v>0</v>
      </c>
      <c r="L234">
        <f t="shared" si="15"/>
        <v>0</v>
      </c>
      <c r="M234">
        <f>$J234*IF($A234=M$1,1,0)</f>
        <v>0</v>
      </c>
      <c r="N234">
        <f>$J234*IF($A234=N$1,1,0)</f>
        <v>0</v>
      </c>
      <c r="O234">
        <f>$J234*IF($A234=O$1,1,0)</f>
        <v>0</v>
      </c>
      <c r="P234">
        <f>$J234*IF($A234=P$1,1,0)</f>
        <v>0</v>
      </c>
      <c r="Q234">
        <f>$J234*IF($A234=Q$1,1,0)</f>
        <v>0</v>
      </c>
      <c r="R234" t="e">
        <f t="shared" si="19"/>
        <v>#DIV/0!</v>
      </c>
    </row>
    <row r="235" spans="6:18" x14ac:dyDescent="0.45">
      <c r="F235">
        <f>IF(ISNA(VLOOKUP(DKSalaries!D235,OverUnder!$A$2:$C$13,3,FALSE)),1,VLOOKUP(DKSalaries!D235,OverUnder!$A$2:$C$13,3,FALSE))</f>
        <v>1</v>
      </c>
      <c r="G235">
        <f t="shared" si="16"/>
        <v>0</v>
      </c>
      <c r="H235">
        <f>IF(ISNA(VLOOKUP(B235,[1]model_predictions!$A:$B,2,FALSE)),0,VLOOKUP(B235,[1]model_predictions!$A:$B,2,FALSE))</f>
        <v>0</v>
      </c>
      <c r="I235" s="4">
        <f t="shared" si="17"/>
        <v>0</v>
      </c>
      <c r="J235">
        <v>0</v>
      </c>
      <c r="K235">
        <f t="shared" si="18"/>
        <v>0</v>
      </c>
      <c r="L235">
        <f t="shared" si="15"/>
        <v>0</v>
      </c>
      <c r="M235">
        <f>$J235*IF($A235=M$1,1,0)</f>
        <v>0</v>
      </c>
      <c r="N235">
        <f>$J235*IF($A235=N$1,1,0)</f>
        <v>0</v>
      </c>
      <c r="O235">
        <f>$J235*IF($A235=O$1,1,0)</f>
        <v>0</v>
      </c>
      <c r="P235">
        <f>$J235*IF($A235=P$1,1,0)</f>
        <v>0</v>
      </c>
      <c r="Q235">
        <f>$J235*IF($A235=Q$1,1,0)</f>
        <v>0</v>
      </c>
      <c r="R235" t="e">
        <f t="shared" si="19"/>
        <v>#DIV/0!</v>
      </c>
    </row>
    <row r="236" spans="6:18" x14ac:dyDescent="0.45">
      <c r="H236">
        <f>IF(ISNA(VLOOKUP(B236,[1]model_predictions!$A:$B,2,FALSE)),0,VLOOKUP(B236,[1]model_predictions!$A:$B,2,FALSE))</f>
        <v>0</v>
      </c>
      <c r="I236" s="4">
        <f t="shared" si="17"/>
        <v>0</v>
      </c>
      <c r="R236" t="e">
        <f t="shared" si="19"/>
        <v>#DIV/0!</v>
      </c>
    </row>
    <row r="237" spans="6:18" x14ac:dyDescent="0.45">
      <c r="H237">
        <f>IF(ISNA(VLOOKUP(B237,[1]model_predictions!$A:$B,2,FALSE)),0,VLOOKUP(B237,[1]model_predictions!$A:$B,2,FALSE))</f>
        <v>0</v>
      </c>
      <c r="I237" s="4">
        <f t="shared" si="17"/>
        <v>0</v>
      </c>
      <c r="R237" t="e">
        <f t="shared" si="19"/>
        <v>#DIV/0!</v>
      </c>
    </row>
    <row r="238" spans="6:18" x14ac:dyDescent="0.45">
      <c r="H238">
        <f>IF(ISNA(VLOOKUP(B238,[1]model_predictions!$A:$B,2,FALSE)),0,VLOOKUP(B238,[1]model_predictions!$A:$B,2,FALSE))</f>
        <v>0</v>
      </c>
      <c r="I238" s="4">
        <f t="shared" si="17"/>
        <v>0</v>
      </c>
      <c r="R238" t="e">
        <f t="shared" si="19"/>
        <v>#DIV/0!</v>
      </c>
    </row>
    <row r="239" spans="6:18" x14ac:dyDescent="0.45">
      <c r="H239">
        <f>IF(ISNA(VLOOKUP(B239,[1]model_predictions!$A:$B,2,FALSE)),0,VLOOKUP(B239,[1]model_predictions!$A:$B,2,FALSE))</f>
        <v>0</v>
      </c>
      <c r="I239" s="4">
        <f t="shared" si="17"/>
        <v>0</v>
      </c>
      <c r="R239" t="e">
        <f t="shared" si="19"/>
        <v>#DIV/0!</v>
      </c>
    </row>
    <row r="240" spans="6:18" x14ac:dyDescent="0.45">
      <c r="H240">
        <f>IF(ISNA(VLOOKUP(B240,[1]model_predictions!$A:$B,2,FALSE)),0,VLOOKUP(B240,[1]model_predictions!$A:$B,2,FALSE))</f>
        <v>0</v>
      </c>
      <c r="I240" s="4">
        <f t="shared" si="17"/>
        <v>0</v>
      </c>
      <c r="R240" t="e">
        <f t="shared" si="19"/>
        <v>#DIV/0!</v>
      </c>
    </row>
    <row r="241" spans="8:18" x14ac:dyDescent="0.45">
      <c r="H241">
        <f>IF(ISNA(VLOOKUP(B241,[1]model_predictions!$A:$B,2,FALSE)),0,VLOOKUP(B241,[1]model_predictions!$A:$B,2,FALSE))</f>
        <v>0</v>
      </c>
      <c r="I241" s="4">
        <f t="shared" si="17"/>
        <v>0</v>
      </c>
      <c r="R241" t="e">
        <f t="shared" si="19"/>
        <v>#DIV/0!</v>
      </c>
    </row>
    <row r="242" spans="8:18" x14ac:dyDescent="0.45">
      <c r="H242">
        <f>IF(ISNA(VLOOKUP(B242,[1]model_predictions!$A:$B,2,FALSE)),0,VLOOKUP(B242,[1]model_predictions!$A:$B,2,FALSE))</f>
        <v>0</v>
      </c>
      <c r="I242" s="4">
        <f t="shared" si="17"/>
        <v>0</v>
      </c>
      <c r="R242" t="e">
        <f t="shared" si="19"/>
        <v>#DIV/0!</v>
      </c>
    </row>
    <row r="243" spans="8:18" x14ac:dyDescent="0.45">
      <c r="H243">
        <f>IF(ISNA(VLOOKUP(B243,[1]model_predictions!$A:$B,2,FALSE)),0,VLOOKUP(B243,[1]model_predictions!$A:$B,2,FALSE))</f>
        <v>0</v>
      </c>
      <c r="I243" s="4">
        <f t="shared" si="17"/>
        <v>0</v>
      </c>
      <c r="R243" t="e">
        <f t="shared" si="19"/>
        <v>#DIV/0!</v>
      </c>
    </row>
    <row r="244" spans="8:18" x14ac:dyDescent="0.45">
      <c r="H244">
        <f>IF(ISNA(VLOOKUP(B244,[1]model_predictions!$A:$B,2,FALSE)),0,VLOOKUP(B244,[1]model_predictions!$A:$B,2,FALSE))</f>
        <v>0</v>
      </c>
      <c r="I244" s="4">
        <f t="shared" si="17"/>
        <v>0</v>
      </c>
      <c r="R244" t="e">
        <f t="shared" si="19"/>
        <v>#DIV/0!</v>
      </c>
    </row>
    <row r="245" spans="8:18" x14ac:dyDescent="0.45">
      <c r="H245">
        <f>IF(ISNA(VLOOKUP(B245,[1]model_predictions!$A:$B,2,FALSE)),0,VLOOKUP(B245,[1]model_predictions!$A:$B,2,FALSE))</f>
        <v>0</v>
      </c>
      <c r="I245" s="4">
        <f t="shared" si="17"/>
        <v>0</v>
      </c>
      <c r="R245" t="e">
        <f t="shared" si="19"/>
        <v>#DIV/0!</v>
      </c>
    </row>
    <row r="246" spans="8:18" x14ac:dyDescent="0.45">
      <c r="H246">
        <f>IF(ISNA(VLOOKUP(B246,[1]model_predictions!$A:$B,2,FALSE)),0,VLOOKUP(B246,[1]model_predictions!$A:$B,2,FALSE))</f>
        <v>0</v>
      </c>
      <c r="I246" s="4">
        <f t="shared" si="17"/>
        <v>0</v>
      </c>
      <c r="R246" t="e">
        <f t="shared" si="19"/>
        <v>#DIV/0!</v>
      </c>
    </row>
    <row r="247" spans="8:18" x14ac:dyDescent="0.45">
      <c r="H247">
        <f>IF(ISNA(VLOOKUP(B247,[1]model_predictions!$A:$B,2,FALSE)),0,VLOOKUP(B247,[1]model_predictions!$A:$B,2,FALSE))</f>
        <v>0</v>
      </c>
      <c r="I247" s="4">
        <f t="shared" si="17"/>
        <v>0</v>
      </c>
      <c r="R247" t="e">
        <f t="shared" si="19"/>
        <v>#DIV/0!</v>
      </c>
    </row>
    <row r="248" spans="8:18" x14ac:dyDescent="0.45">
      <c r="H248">
        <f>IF(ISNA(VLOOKUP(B248,[1]model_predictions!$A:$B,2,FALSE)),0,VLOOKUP(B248,[1]model_predictions!$A:$B,2,FALSE))</f>
        <v>0</v>
      </c>
      <c r="I248" s="4">
        <f t="shared" si="17"/>
        <v>0</v>
      </c>
      <c r="R248" t="e">
        <f t="shared" si="19"/>
        <v>#DIV/0!</v>
      </c>
    </row>
    <row r="249" spans="8:18" x14ac:dyDescent="0.45">
      <c r="H249">
        <f>IF(ISNA(VLOOKUP(B249,[1]model_predictions!$A:$B,2,FALSE)),0,VLOOKUP(B249,[1]model_predictions!$A:$B,2,FALSE))</f>
        <v>0</v>
      </c>
      <c r="I249" s="4">
        <f t="shared" si="17"/>
        <v>0</v>
      </c>
      <c r="R249" t="e">
        <f t="shared" si="19"/>
        <v>#DIV/0!</v>
      </c>
    </row>
    <row r="250" spans="8:18" x14ac:dyDescent="0.45">
      <c r="H250">
        <f>IF(ISNA(VLOOKUP(B250,[1]model_predictions!$A:$B,2,FALSE)),0,VLOOKUP(B250,[1]model_predictions!$A:$B,2,FALSE))</f>
        <v>0</v>
      </c>
      <c r="I250" s="4">
        <f t="shared" si="17"/>
        <v>0</v>
      </c>
      <c r="R250" t="e">
        <f t="shared" si="19"/>
        <v>#DIV/0!</v>
      </c>
    </row>
    <row r="251" spans="8:18" x14ac:dyDescent="0.45">
      <c r="H251">
        <f>IF(ISNA(VLOOKUP(B251,[1]model_predictions!$A:$B,2,FALSE)),0,VLOOKUP(B251,[1]model_predictions!$A:$B,2,FALSE))</f>
        <v>0</v>
      </c>
      <c r="I251" s="4">
        <f t="shared" si="17"/>
        <v>0</v>
      </c>
      <c r="R251" t="e">
        <f t="shared" si="19"/>
        <v>#DIV/0!</v>
      </c>
    </row>
    <row r="252" spans="8:18" x14ac:dyDescent="0.45">
      <c r="H252">
        <f>IF(ISNA(VLOOKUP(B252,[1]model_predictions!$A:$B,2,FALSE)),0,VLOOKUP(B252,[1]model_predictions!$A:$B,2,FALSE))</f>
        <v>0</v>
      </c>
      <c r="I252" s="4">
        <f t="shared" si="17"/>
        <v>0</v>
      </c>
      <c r="R252" t="e">
        <f t="shared" si="19"/>
        <v>#DIV/0!</v>
      </c>
    </row>
    <row r="253" spans="8:18" x14ac:dyDescent="0.45">
      <c r="H253">
        <f>IF(ISNA(VLOOKUP(B253,[1]model_predictions!$A:$B,2,FALSE)),0,VLOOKUP(B253,[1]model_predictions!$A:$B,2,FALSE))</f>
        <v>0</v>
      </c>
      <c r="I253" s="4">
        <f t="shared" si="17"/>
        <v>0</v>
      </c>
      <c r="R253" t="e">
        <f t="shared" si="19"/>
        <v>#DIV/0!</v>
      </c>
    </row>
    <row r="254" spans="8:18" x14ac:dyDescent="0.45">
      <c r="H254">
        <f>IF(ISNA(VLOOKUP(B254,[1]model_predictions!$A:$B,2,FALSE)),0,VLOOKUP(B254,[1]model_predictions!$A:$B,2,FALSE))</f>
        <v>0</v>
      </c>
      <c r="I254" s="4">
        <f t="shared" si="17"/>
        <v>0</v>
      </c>
      <c r="R254" t="e">
        <f t="shared" si="19"/>
        <v>#DIV/0!</v>
      </c>
    </row>
    <row r="255" spans="8:18" x14ac:dyDescent="0.45">
      <c r="H255">
        <f>IF(ISNA(VLOOKUP(B255,[1]model_predictions!$A:$B,2,FALSE)),0,VLOOKUP(B255,[1]model_predictions!$A:$B,2,FALSE))</f>
        <v>0</v>
      </c>
      <c r="I255" s="4">
        <f t="shared" si="17"/>
        <v>0</v>
      </c>
      <c r="R255" t="e">
        <f t="shared" si="19"/>
        <v>#DIV/0!</v>
      </c>
    </row>
    <row r="256" spans="8:18" x14ac:dyDescent="0.45">
      <c r="H256">
        <f>IF(ISNA(VLOOKUP(B256,[1]model_predictions!$A:$B,2,FALSE)),0,VLOOKUP(B256,[1]model_predictions!$A:$B,2,FALSE))</f>
        <v>0</v>
      </c>
      <c r="I256" s="4">
        <f t="shared" si="17"/>
        <v>0</v>
      </c>
      <c r="R256" t="e">
        <f t="shared" si="19"/>
        <v>#DIV/0!</v>
      </c>
    </row>
    <row r="257" spans="8:18" x14ac:dyDescent="0.45">
      <c r="H257">
        <f>IF(ISNA(VLOOKUP(B257,[1]model_predictions!$A:$B,2,FALSE)),0,VLOOKUP(B257,[1]model_predictions!$A:$B,2,FALSE))</f>
        <v>0</v>
      </c>
      <c r="I257" s="4">
        <f t="shared" si="17"/>
        <v>0</v>
      </c>
      <c r="R257" t="e">
        <f t="shared" si="19"/>
        <v>#DIV/0!</v>
      </c>
    </row>
    <row r="258" spans="8:18" x14ac:dyDescent="0.45">
      <c r="H258">
        <f>IF(ISNA(VLOOKUP(B258,[1]model_predictions!$A:$B,2,FALSE)),0,VLOOKUP(B258,[1]model_predictions!$A:$B,2,FALSE))</f>
        <v>0</v>
      </c>
      <c r="I258" s="4">
        <f t="shared" si="17"/>
        <v>0</v>
      </c>
      <c r="R258" t="e">
        <f t="shared" si="19"/>
        <v>#DIV/0!</v>
      </c>
    </row>
    <row r="259" spans="8:18" x14ac:dyDescent="0.45">
      <c r="H259">
        <f>IF(ISNA(VLOOKUP(B259,[1]model_predictions!$A:$B,2,FALSE)),0,VLOOKUP(B259,[1]model_predictions!$A:$B,2,FALSE))</f>
        <v>0</v>
      </c>
      <c r="I259" s="4">
        <f t="shared" ref="I259:I279" si="20">H259</f>
        <v>0</v>
      </c>
      <c r="R259" t="e">
        <f t="shared" ref="R259:R279" si="21">I259/C259*1000</f>
        <v>#DIV/0!</v>
      </c>
    </row>
    <row r="260" spans="8:18" x14ac:dyDescent="0.45">
      <c r="H260">
        <f>IF(ISNA(VLOOKUP(B260,[1]model_predictions!$A:$B,2,FALSE)),0,VLOOKUP(B260,[1]model_predictions!$A:$B,2,FALSE))</f>
        <v>0</v>
      </c>
      <c r="I260" s="4">
        <f t="shared" si="20"/>
        <v>0</v>
      </c>
      <c r="R260" t="e">
        <f t="shared" si="21"/>
        <v>#DIV/0!</v>
      </c>
    </row>
    <row r="261" spans="8:18" x14ac:dyDescent="0.45">
      <c r="H261">
        <f>IF(ISNA(VLOOKUP(B261,[1]model_predictions!$A:$B,2,FALSE)),0,VLOOKUP(B261,[1]model_predictions!$A:$B,2,FALSE))</f>
        <v>0</v>
      </c>
      <c r="I261" s="4">
        <f t="shared" si="20"/>
        <v>0</v>
      </c>
      <c r="R261" t="e">
        <f t="shared" si="21"/>
        <v>#DIV/0!</v>
      </c>
    </row>
    <row r="262" spans="8:18" x14ac:dyDescent="0.45">
      <c r="H262">
        <f>IF(ISNA(VLOOKUP(B262,[1]model_predictions!$A:$B,2,FALSE)),0,VLOOKUP(B262,[1]model_predictions!$A:$B,2,FALSE))</f>
        <v>0</v>
      </c>
      <c r="I262" s="4">
        <f t="shared" si="20"/>
        <v>0</v>
      </c>
      <c r="R262" t="e">
        <f t="shared" si="21"/>
        <v>#DIV/0!</v>
      </c>
    </row>
    <row r="263" spans="8:18" x14ac:dyDescent="0.45">
      <c r="H263">
        <f>IF(ISNA(VLOOKUP(B263,[1]model_predictions!$A:$B,2,FALSE)),0,VLOOKUP(B263,[1]model_predictions!$A:$B,2,FALSE))</f>
        <v>0</v>
      </c>
      <c r="I263" s="4">
        <f t="shared" si="20"/>
        <v>0</v>
      </c>
      <c r="R263" t="e">
        <f t="shared" si="21"/>
        <v>#DIV/0!</v>
      </c>
    </row>
    <row r="264" spans="8:18" x14ac:dyDescent="0.45">
      <c r="H264">
        <f>IF(ISNA(VLOOKUP(B264,[1]model_predictions!$A:$B,2,FALSE)),0,VLOOKUP(B264,[1]model_predictions!$A:$B,2,FALSE))</f>
        <v>0</v>
      </c>
      <c r="I264" s="4">
        <f t="shared" si="20"/>
        <v>0</v>
      </c>
      <c r="R264" t="e">
        <f t="shared" si="21"/>
        <v>#DIV/0!</v>
      </c>
    </row>
    <row r="265" spans="8:18" x14ac:dyDescent="0.45">
      <c r="H265">
        <f>IF(ISNA(VLOOKUP(B265,[1]model_predictions!$A:$B,2,FALSE)),0,VLOOKUP(B265,[1]model_predictions!$A:$B,2,FALSE))</f>
        <v>0</v>
      </c>
      <c r="I265" s="4">
        <f t="shared" si="20"/>
        <v>0</v>
      </c>
      <c r="R265" t="e">
        <f t="shared" si="21"/>
        <v>#DIV/0!</v>
      </c>
    </row>
    <row r="266" spans="8:18" x14ac:dyDescent="0.45">
      <c r="H266">
        <f>IF(ISNA(VLOOKUP(B266,[1]model_predictions!$A:$B,2,FALSE)),0,VLOOKUP(B266,[1]model_predictions!$A:$B,2,FALSE))</f>
        <v>0</v>
      </c>
      <c r="I266" s="4">
        <f t="shared" si="20"/>
        <v>0</v>
      </c>
      <c r="R266" t="e">
        <f t="shared" si="21"/>
        <v>#DIV/0!</v>
      </c>
    </row>
    <row r="267" spans="8:18" x14ac:dyDescent="0.45">
      <c r="H267">
        <f>IF(ISNA(VLOOKUP(B267,[1]model_predictions!$A:$B,2,FALSE)),0,VLOOKUP(B267,[1]model_predictions!$A:$B,2,FALSE))</f>
        <v>0</v>
      </c>
      <c r="I267" s="4">
        <f t="shared" si="20"/>
        <v>0</v>
      </c>
      <c r="R267" t="e">
        <f t="shared" si="21"/>
        <v>#DIV/0!</v>
      </c>
    </row>
    <row r="268" spans="8:18" x14ac:dyDescent="0.45">
      <c r="H268">
        <f>IF(ISNA(VLOOKUP(B268,[1]model_predictions!$A:$B,2,FALSE)),0,VLOOKUP(B268,[1]model_predictions!$A:$B,2,FALSE))</f>
        <v>0</v>
      </c>
      <c r="I268" s="4">
        <f t="shared" si="20"/>
        <v>0</v>
      </c>
      <c r="R268" t="e">
        <f t="shared" si="21"/>
        <v>#DIV/0!</v>
      </c>
    </row>
    <row r="269" spans="8:18" x14ac:dyDescent="0.45">
      <c r="H269">
        <f>IF(ISNA(VLOOKUP(B269,[1]model_predictions!$A:$B,2,FALSE)),0,VLOOKUP(B269,[1]model_predictions!$A:$B,2,FALSE))</f>
        <v>0</v>
      </c>
      <c r="I269" s="4">
        <f t="shared" si="20"/>
        <v>0</v>
      </c>
      <c r="R269" t="e">
        <f t="shared" si="21"/>
        <v>#DIV/0!</v>
      </c>
    </row>
    <row r="270" spans="8:18" x14ac:dyDescent="0.45">
      <c r="H270">
        <f>IF(ISNA(VLOOKUP(B270,[1]model_predictions!$A:$B,2,FALSE)),0,VLOOKUP(B270,[1]model_predictions!$A:$B,2,FALSE))</f>
        <v>0</v>
      </c>
      <c r="I270" s="4">
        <f t="shared" si="20"/>
        <v>0</v>
      </c>
      <c r="R270" t="e">
        <f t="shared" si="21"/>
        <v>#DIV/0!</v>
      </c>
    </row>
    <row r="271" spans="8:18" x14ac:dyDescent="0.45">
      <c r="H271">
        <f>IF(ISNA(VLOOKUP(B271,[1]model_predictions!$A:$B,2,FALSE)),0,VLOOKUP(B271,[1]model_predictions!$A:$B,2,FALSE))</f>
        <v>0</v>
      </c>
      <c r="I271" s="4">
        <f t="shared" si="20"/>
        <v>0</v>
      </c>
      <c r="R271" t="e">
        <f t="shared" si="21"/>
        <v>#DIV/0!</v>
      </c>
    </row>
    <row r="272" spans="8:18" x14ac:dyDescent="0.45">
      <c r="H272">
        <f>IF(ISNA(VLOOKUP(B272,[1]model_predictions!$A:$B,2,FALSE)),0,VLOOKUP(B272,[1]model_predictions!$A:$B,2,FALSE))</f>
        <v>0</v>
      </c>
      <c r="I272" s="4">
        <f t="shared" si="20"/>
        <v>0</v>
      </c>
      <c r="R272" t="e">
        <f t="shared" si="21"/>
        <v>#DIV/0!</v>
      </c>
    </row>
    <row r="273" spans="8:18" x14ac:dyDescent="0.45">
      <c r="H273">
        <f>IF(ISNA(VLOOKUP(B273,[1]model_predictions!$A:$B,2,FALSE)),0,VLOOKUP(B273,[1]model_predictions!$A:$B,2,FALSE))</f>
        <v>0</v>
      </c>
      <c r="I273" s="4">
        <f t="shared" si="20"/>
        <v>0</v>
      </c>
      <c r="R273" t="e">
        <f t="shared" si="21"/>
        <v>#DIV/0!</v>
      </c>
    </row>
    <row r="274" spans="8:18" x14ac:dyDescent="0.45">
      <c r="H274">
        <f>IF(ISNA(VLOOKUP(B274,[1]model_predictions!$A:$B,2,FALSE)),0,VLOOKUP(B274,[1]model_predictions!$A:$B,2,FALSE))</f>
        <v>0</v>
      </c>
      <c r="I274" s="4">
        <f t="shared" si="20"/>
        <v>0</v>
      </c>
      <c r="R274" t="e">
        <f t="shared" si="21"/>
        <v>#DIV/0!</v>
      </c>
    </row>
    <row r="275" spans="8:18" x14ac:dyDescent="0.45">
      <c r="H275">
        <f>IF(ISNA(VLOOKUP(B275,[1]model_predictions!$A:$B,2,FALSE)),0,VLOOKUP(B275,[1]model_predictions!$A:$B,2,FALSE))</f>
        <v>0</v>
      </c>
      <c r="I275" s="4">
        <f t="shared" si="20"/>
        <v>0</v>
      </c>
      <c r="R275" t="e">
        <f t="shared" si="21"/>
        <v>#DIV/0!</v>
      </c>
    </row>
    <row r="276" spans="8:18" x14ac:dyDescent="0.45">
      <c r="H276">
        <f>IF(ISNA(VLOOKUP(B276,[1]model_predictions!$A:$B,2,FALSE)),0,VLOOKUP(B276,[1]model_predictions!$A:$B,2,FALSE))</f>
        <v>0</v>
      </c>
      <c r="I276" s="4">
        <f t="shared" si="20"/>
        <v>0</v>
      </c>
      <c r="R276" t="e">
        <f t="shared" si="21"/>
        <v>#DIV/0!</v>
      </c>
    </row>
    <row r="277" spans="8:18" x14ac:dyDescent="0.45">
      <c r="H277">
        <f>IF(ISNA(VLOOKUP(B277,[1]model_predictions!$A:$B,2,FALSE)),0,VLOOKUP(B277,[1]model_predictions!$A:$B,2,FALSE))</f>
        <v>0</v>
      </c>
      <c r="I277" s="4">
        <f t="shared" si="20"/>
        <v>0</v>
      </c>
      <c r="R277" t="e">
        <f t="shared" si="21"/>
        <v>#DIV/0!</v>
      </c>
    </row>
    <row r="278" spans="8:18" x14ac:dyDescent="0.45">
      <c r="H278">
        <f>IF(ISNA(VLOOKUP(B278,[1]model_predictions!$A:$B,2,FALSE)),0,VLOOKUP(B278,[1]model_predictions!$A:$B,2,FALSE))</f>
        <v>0</v>
      </c>
      <c r="I278" s="4">
        <f t="shared" si="20"/>
        <v>0</v>
      </c>
      <c r="R278" t="e">
        <f t="shared" si="21"/>
        <v>#DIV/0!</v>
      </c>
    </row>
    <row r="279" spans="8:18" x14ac:dyDescent="0.45">
      <c r="H279">
        <f>IF(ISNA(VLOOKUP(B279,[1]model_predictions!$A:$B,2,FALSE)),0,VLOOKUP(B279,[1]model_predictions!$A:$B,2,FALSE))</f>
        <v>0</v>
      </c>
      <c r="I279" s="4">
        <f t="shared" si="20"/>
        <v>0</v>
      </c>
      <c r="R279" t="e">
        <f t="shared" si="21"/>
        <v>#DIV/0!</v>
      </c>
    </row>
  </sheetData>
  <conditionalFormatting sqref="E3:E120 A2:D120 J3:Q235 E2:R2 R3:R279 F3:G235 H3:I279">
    <cfRule type="expression" dxfId="5" priority="1">
      <formula>$J2=1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E12" sqref="E12"/>
    </sheetView>
  </sheetViews>
  <sheetFormatPr defaultColWidth="8.796875" defaultRowHeight="14.25" x14ac:dyDescent="0.45"/>
  <cols>
    <col min="1" max="1" width="19.6640625" bestFit="1" customWidth="1"/>
    <col min="2" max="2" width="10.46484375" bestFit="1" customWidth="1"/>
    <col min="3" max="4" width="11.6640625" bestFit="1" customWidth="1"/>
  </cols>
  <sheetData>
    <row r="1" spans="1:4" x14ac:dyDescent="0.45">
      <c r="A1" s="1" t="s">
        <v>30</v>
      </c>
      <c r="B1" s="1" t="s">
        <v>28</v>
      </c>
      <c r="C1" s="1" t="s">
        <v>29</v>
      </c>
      <c r="D1" s="1" t="s">
        <v>27</v>
      </c>
    </row>
    <row r="2" spans="1:4" x14ac:dyDescent="0.45">
      <c r="A2" s="9"/>
      <c r="B2" s="12"/>
      <c r="C2" s="5" t="e">
        <f t="shared" ref="C2:C8" si="0">B2/$D$2</f>
        <v>#DIV/0!</v>
      </c>
      <c r="D2" s="5" t="e">
        <f>AVERAGE(B2:B62)</f>
        <v>#DIV/0!</v>
      </c>
    </row>
    <row r="3" spans="1:4" x14ac:dyDescent="0.45">
      <c r="A3" s="9"/>
      <c r="B3" s="12"/>
      <c r="C3" s="5" t="e">
        <f t="shared" si="0"/>
        <v>#DIV/0!</v>
      </c>
      <c r="D3" s="5"/>
    </row>
    <row r="4" spans="1:4" x14ac:dyDescent="0.45">
      <c r="A4" s="9"/>
      <c r="B4" s="12"/>
      <c r="C4" s="5" t="e">
        <f t="shared" si="0"/>
        <v>#DIV/0!</v>
      </c>
      <c r="D4" s="5"/>
    </row>
    <row r="5" spans="1:4" x14ac:dyDescent="0.45">
      <c r="A5" s="9"/>
      <c r="B5" s="12"/>
      <c r="C5" s="5" t="e">
        <f t="shared" si="0"/>
        <v>#DIV/0!</v>
      </c>
      <c r="D5" s="5"/>
    </row>
    <row r="6" spans="1:4" x14ac:dyDescent="0.45">
      <c r="A6" s="9"/>
      <c r="B6" s="12"/>
      <c r="C6" s="5" t="e">
        <f t="shared" si="0"/>
        <v>#DIV/0!</v>
      </c>
      <c r="D6" s="5"/>
    </row>
    <row r="7" spans="1:4" x14ac:dyDescent="0.45">
      <c r="A7" s="9"/>
      <c r="B7" s="12"/>
      <c r="C7" s="5" t="e">
        <f t="shared" si="0"/>
        <v>#DIV/0!</v>
      </c>
      <c r="D7" s="5"/>
    </row>
    <row r="8" spans="1:4" x14ac:dyDescent="0.45">
      <c r="A8" s="9"/>
      <c r="B8" s="12"/>
      <c r="C8" s="5" t="e">
        <f t="shared" si="0"/>
        <v>#DIV/0!</v>
      </c>
      <c r="D8" s="5"/>
    </row>
    <row r="9" spans="1:4" x14ac:dyDescent="0.45">
      <c r="A9" s="9"/>
      <c r="B9" s="12"/>
      <c r="C9" s="5"/>
      <c r="D9" s="5"/>
    </row>
    <row r="10" spans="1:4" x14ac:dyDescent="0.45">
      <c r="A10" s="12"/>
      <c r="B10" s="12"/>
      <c r="C10" s="5"/>
      <c r="D10" s="5"/>
    </row>
    <row r="11" spans="1:4" x14ac:dyDescent="0.45">
      <c r="A11" s="12"/>
      <c r="B11" s="12"/>
      <c r="C11" s="5"/>
      <c r="D11" s="5"/>
    </row>
    <row r="12" spans="1:4" x14ac:dyDescent="0.45">
      <c r="A12" s="12"/>
      <c r="B12" s="12"/>
      <c r="C12" s="5"/>
      <c r="D12" s="5"/>
    </row>
    <row r="13" spans="1:4" x14ac:dyDescent="0.45">
      <c r="A13" s="12"/>
      <c r="B13" s="12"/>
      <c r="C13" s="5"/>
      <c r="D13" s="5"/>
    </row>
    <row r="14" spans="1:4" ht="15.75" x14ac:dyDescent="0.5">
      <c r="A14" s="13"/>
      <c r="B14" s="14"/>
    </row>
  </sheetData>
  <conditionalFormatting sqref="A2">
    <cfRule type="expression" dxfId="4" priority="5">
      <formula>$I2=1</formula>
    </cfRule>
  </conditionalFormatting>
  <conditionalFormatting sqref="A3">
    <cfRule type="expression" dxfId="3" priority="4">
      <formula>$I3=1</formula>
    </cfRule>
  </conditionalFormatting>
  <conditionalFormatting sqref="A4">
    <cfRule type="expression" dxfId="2" priority="3">
      <formula>$I4=1</formula>
    </cfRule>
  </conditionalFormatting>
  <conditionalFormatting sqref="A5">
    <cfRule type="expression" dxfId="1" priority="2">
      <formula>$I5=1</formula>
    </cfRule>
  </conditionalFormatting>
  <conditionalFormatting sqref="A6">
    <cfRule type="expression" dxfId="0" priority="1">
      <formula>$I6=1</formula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DKSalaries</vt:lpstr>
      <vt:lpstr>OverUnder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</dc:creator>
  <cp:lastModifiedBy>bsim</cp:lastModifiedBy>
  <dcterms:created xsi:type="dcterms:W3CDTF">2014-11-02T19:16:42Z</dcterms:created>
  <dcterms:modified xsi:type="dcterms:W3CDTF">2014-11-16T23:40:41Z</dcterms:modified>
</cp:coreProperties>
</file>